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r37/Downloads/"/>
    </mc:Choice>
  </mc:AlternateContent>
  <xr:revisionPtr revIDLastSave="0" documentId="13_ncr:1_{8C6A7358-AB62-A845-8DEF-05393B383452}" xr6:coauthVersionLast="36" xr6:coauthVersionMax="36" xr10:uidLastSave="{00000000-0000-0000-0000-000000000000}"/>
  <bookViews>
    <workbookView xWindow="28800" yWindow="-1460" windowWidth="38400" windowHeight="23540" xr2:uid="{599EA95B-29BC-AD4E-8AE0-62589C5BDC7A}"/>
  </bookViews>
  <sheets>
    <sheet name="graph" sheetId="2" r:id="rId1"/>
    <sheet name="2020-03-23" sheetId="28" r:id="rId2"/>
    <sheet name="2020-03-22" sheetId="27" r:id="rId3"/>
    <sheet name="2020-03-21" sheetId="26" r:id="rId4"/>
    <sheet name="2020-03-20" sheetId="25" r:id="rId5"/>
    <sheet name="2020-03-19" sheetId="24" r:id="rId6"/>
    <sheet name="2020-03-18" sheetId="23" r:id="rId7"/>
    <sheet name="2020-03-17" sheetId="22" r:id="rId8"/>
    <sheet name="2020-03-16" sheetId="6" r:id="rId9"/>
    <sheet name="2020-03-15" sheetId="7" r:id="rId10"/>
    <sheet name="2020-03-14" sheetId="8" r:id="rId11"/>
    <sheet name="2020-03-13" sheetId="9" r:id="rId12"/>
    <sheet name="2020-03-12" sheetId="10" r:id="rId13"/>
    <sheet name="2020-03-11" sheetId="11" r:id="rId14"/>
    <sheet name="2020-03-10" sheetId="12" r:id="rId15"/>
    <sheet name="2020-03-09" sheetId="21" r:id="rId16"/>
    <sheet name="2020-03-08" sheetId="20" r:id="rId17"/>
    <sheet name="2020-03-07" sheetId="19" r:id="rId18"/>
    <sheet name="2020-03-06" sheetId="18" r:id="rId19"/>
    <sheet name="2020-03-05" sheetId="17" r:id="rId20"/>
    <sheet name="2020-03-04" sheetId="16" r:id="rId21"/>
    <sheet name="2020-03-03" sheetId="15" r:id="rId22"/>
    <sheet name="2020-03-02" sheetId="14" r:id="rId23"/>
    <sheet name="2020-03-01" sheetId="13" r:id="rId24"/>
    <sheet name="2020-02-16" sheetId="5" r:id="rId25"/>
    <sheet name="2020-02-15" sheetId="4" r:id="rId26"/>
    <sheet name="2020-02-14" sheetId="3" r:id="rId2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" i="2" l="1"/>
  <c r="C41" i="2"/>
  <c r="K1" i="28"/>
  <c r="U1" i="28"/>
  <c r="T1" i="28"/>
  <c r="S1" i="28"/>
  <c r="Q1" i="28"/>
  <c r="P1" i="28"/>
  <c r="O1" i="28"/>
  <c r="J1" i="28"/>
  <c r="I1" i="28"/>
  <c r="H1" i="28"/>
  <c r="U3418" i="28"/>
  <c r="T3418" i="28"/>
  <c r="S3418" i="28"/>
  <c r="Q3418" i="28"/>
  <c r="P3418" i="28"/>
  <c r="O3418" i="28"/>
  <c r="U3417" i="28"/>
  <c r="T3417" i="28"/>
  <c r="S3417" i="28"/>
  <c r="Q3417" i="28"/>
  <c r="P3417" i="28"/>
  <c r="O3417" i="28"/>
  <c r="U3416" i="28"/>
  <c r="T3416" i="28"/>
  <c r="S3416" i="28"/>
  <c r="Q3416" i="28"/>
  <c r="P3416" i="28"/>
  <c r="O3416" i="28"/>
  <c r="U3415" i="28"/>
  <c r="T3415" i="28"/>
  <c r="S3415" i="28"/>
  <c r="Q3415" i="28"/>
  <c r="P3415" i="28"/>
  <c r="O3415" i="28"/>
  <c r="U3414" i="28"/>
  <c r="T3414" i="28"/>
  <c r="S3414" i="28"/>
  <c r="Q3414" i="28"/>
  <c r="P3414" i="28"/>
  <c r="O3414" i="28"/>
  <c r="U3413" i="28"/>
  <c r="T3413" i="28"/>
  <c r="S3413" i="28"/>
  <c r="Q3413" i="28"/>
  <c r="P3413" i="28"/>
  <c r="O3413" i="28"/>
  <c r="U3412" i="28"/>
  <c r="T3412" i="28"/>
  <c r="S3412" i="28"/>
  <c r="Q3412" i="28"/>
  <c r="P3412" i="28"/>
  <c r="O3412" i="28"/>
  <c r="U3411" i="28"/>
  <c r="T3411" i="28"/>
  <c r="S3411" i="28"/>
  <c r="Q3411" i="28"/>
  <c r="P3411" i="28"/>
  <c r="O3411" i="28"/>
  <c r="U3410" i="28"/>
  <c r="T3410" i="28"/>
  <c r="S3410" i="28"/>
  <c r="Q3410" i="28"/>
  <c r="P3410" i="28"/>
  <c r="O3410" i="28"/>
  <c r="U3409" i="28"/>
  <c r="T3409" i="28"/>
  <c r="S3409" i="28"/>
  <c r="Q3409" i="28"/>
  <c r="P3409" i="28"/>
  <c r="O3409" i="28"/>
  <c r="U3408" i="28"/>
  <c r="T3408" i="28"/>
  <c r="S3408" i="28"/>
  <c r="Q3408" i="28"/>
  <c r="P3408" i="28"/>
  <c r="O3408" i="28"/>
  <c r="U3407" i="28"/>
  <c r="T3407" i="28"/>
  <c r="S3407" i="28"/>
  <c r="Q3407" i="28"/>
  <c r="P3407" i="28"/>
  <c r="O3407" i="28"/>
  <c r="U3406" i="28"/>
  <c r="T3406" i="28"/>
  <c r="S3406" i="28"/>
  <c r="Q3406" i="28"/>
  <c r="P3406" i="28"/>
  <c r="O3406" i="28"/>
  <c r="U3405" i="28"/>
  <c r="T3405" i="28"/>
  <c r="S3405" i="28"/>
  <c r="Q3405" i="28"/>
  <c r="P3405" i="28"/>
  <c r="O3405" i="28"/>
  <c r="U3404" i="28"/>
  <c r="T3404" i="28"/>
  <c r="S3404" i="28"/>
  <c r="Q3404" i="28"/>
  <c r="P3404" i="28"/>
  <c r="O3404" i="28"/>
  <c r="U3403" i="28"/>
  <c r="T3403" i="28"/>
  <c r="S3403" i="28"/>
  <c r="Q3403" i="28"/>
  <c r="P3403" i="28"/>
  <c r="O3403" i="28"/>
  <c r="U3402" i="28"/>
  <c r="T3402" i="28"/>
  <c r="S3402" i="28"/>
  <c r="Q3402" i="28"/>
  <c r="P3402" i="28"/>
  <c r="O3402" i="28"/>
  <c r="U3401" i="28"/>
  <c r="T3401" i="28"/>
  <c r="S3401" i="28"/>
  <c r="Q3401" i="28"/>
  <c r="P3401" i="28"/>
  <c r="O3401" i="28"/>
  <c r="U3400" i="28"/>
  <c r="T3400" i="28"/>
  <c r="S3400" i="28"/>
  <c r="Q3400" i="28"/>
  <c r="P3400" i="28"/>
  <c r="O3400" i="28"/>
  <c r="U3399" i="28"/>
  <c r="T3399" i="28"/>
  <c r="S3399" i="28"/>
  <c r="Q3399" i="28"/>
  <c r="P3399" i="28"/>
  <c r="O3399" i="28"/>
  <c r="U3398" i="28"/>
  <c r="T3398" i="28"/>
  <c r="S3398" i="28"/>
  <c r="Q3398" i="28"/>
  <c r="P3398" i="28"/>
  <c r="O3398" i="28"/>
  <c r="U3397" i="28"/>
  <c r="T3397" i="28"/>
  <c r="S3397" i="28"/>
  <c r="Q3397" i="28"/>
  <c r="P3397" i="28"/>
  <c r="O3397" i="28"/>
  <c r="U3396" i="28"/>
  <c r="T3396" i="28"/>
  <c r="S3396" i="28"/>
  <c r="Q3396" i="28"/>
  <c r="P3396" i="28"/>
  <c r="O3396" i="28"/>
  <c r="U3395" i="28"/>
  <c r="T3395" i="28"/>
  <c r="S3395" i="28"/>
  <c r="Q3395" i="28"/>
  <c r="P3395" i="28"/>
  <c r="O3395" i="28"/>
  <c r="U3394" i="28"/>
  <c r="T3394" i="28"/>
  <c r="S3394" i="28"/>
  <c r="Q3394" i="28"/>
  <c r="P3394" i="28"/>
  <c r="O3394" i="28"/>
  <c r="U3393" i="28"/>
  <c r="T3393" i="28"/>
  <c r="S3393" i="28"/>
  <c r="Q3393" i="28"/>
  <c r="P3393" i="28"/>
  <c r="O3393" i="28"/>
  <c r="U3392" i="28"/>
  <c r="T3392" i="28"/>
  <c r="S3392" i="28"/>
  <c r="Q3392" i="28"/>
  <c r="P3392" i="28"/>
  <c r="O3392" i="28"/>
  <c r="U3391" i="28"/>
  <c r="T3391" i="28"/>
  <c r="S3391" i="28"/>
  <c r="Q3391" i="28"/>
  <c r="P3391" i="28"/>
  <c r="O3391" i="28"/>
  <c r="U3390" i="28"/>
  <c r="T3390" i="28"/>
  <c r="S3390" i="28"/>
  <c r="Q3390" i="28"/>
  <c r="P3390" i="28"/>
  <c r="O3390" i="28"/>
  <c r="U3389" i="28"/>
  <c r="T3389" i="28"/>
  <c r="S3389" i="28"/>
  <c r="Q3389" i="28"/>
  <c r="P3389" i="28"/>
  <c r="O3389" i="28"/>
  <c r="U3388" i="28"/>
  <c r="T3388" i="28"/>
  <c r="S3388" i="28"/>
  <c r="Q3388" i="28"/>
  <c r="P3388" i="28"/>
  <c r="O3388" i="28"/>
  <c r="U3387" i="28"/>
  <c r="T3387" i="28"/>
  <c r="S3387" i="28"/>
  <c r="Q3387" i="28"/>
  <c r="P3387" i="28"/>
  <c r="O3387" i="28"/>
  <c r="U3386" i="28"/>
  <c r="T3386" i="28"/>
  <c r="S3386" i="28"/>
  <c r="Q3386" i="28"/>
  <c r="P3386" i="28"/>
  <c r="O3386" i="28"/>
  <c r="U3385" i="28"/>
  <c r="T3385" i="28"/>
  <c r="S3385" i="28"/>
  <c r="Q3385" i="28"/>
  <c r="P3385" i="28"/>
  <c r="O3385" i="28"/>
  <c r="U3384" i="28"/>
  <c r="T3384" i="28"/>
  <c r="S3384" i="28"/>
  <c r="Q3384" i="28"/>
  <c r="P3384" i="28"/>
  <c r="O3384" i="28"/>
  <c r="U3383" i="28"/>
  <c r="T3383" i="28"/>
  <c r="S3383" i="28"/>
  <c r="Q3383" i="28"/>
  <c r="P3383" i="28"/>
  <c r="O3383" i="28"/>
  <c r="U3382" i="28"/>
  <c r="T3382" i="28"/>
  <c r="S3382" i="28"/>
  <c r="Q3382" i="28"/>
  <c r="P3382" i="28"/>
  <c r="O3382" i="28"/>
  <c r="U3381" i="28"/>
  <c r="T3381" i="28"/>
  <c r="S3381" i="28"/>
  <c r="Q3381" i="28"/>
  <c r="P3381" i="28"/>
  <c r="O3381" i="28"/>
  <c r="U3380" i="28"/>
  <c r="T3380" i="28"/>
  <c r="S3380" i="28"/>
  <c r="Q3380" i="28"/>
  <c r="P3380" i="28"/>
  <c r="O3380" i="28"/>
  <c r="U3379" i="28"/>
  <c r="T3379" i="28"/>
  <c r="S3379" i="28"/>
  <c r="Q3379" i="28"/>
  <c r="P3379" i="28"/>
  <c r="O3379" i="28"/>
  <c r="U3378" i="28"/>
  <c r="T3378" i="28"/>
  <c r="S3378" i="28"/>
  <c r="Q3378" i="28"/>
  <c r="P3378" i="28"/>
  <c r="O3378" i="28"/>
  <c r="U3377" i="28"/>
  <c r="T3377" i="28"/>
  <c r="S3377" i="28"/>
  <c r="Q3377" i="28"/>
  <c r="P3377" i="28"/>
  <c r="O3377" i="28"/>
  <c r="U3376" i="28"/>
  <c r="T3376" i="28"/>
  <c r="S3376" i="28"/>
  <c r="Q3376" i="28"/>
  <c r="P3376" i="28"/>
  <c r="O3376" i="28"/>
  <c r="U3375" i="28"/>
  <c r="T3375" i="28"/>
  <c r="S3375" i="28"/>
  <c r="Q3375" i="28"/>
  <c r="P3375" i="28"/>
  <c r="O3375" i="28"/>
  <c r="U3374" i="28"/>
  <c r="T3374" i="28"/>
  <c r="S3374" i="28"/>
  <c r="Q3374" i="28"/>
  <c r="P3374" i="28"/>
  <c r="O3374" i="28"/>
  <c r="U3373" i="28"/>
  <c r="T3373" i="28"/>
  <c r="S3373" i="28"/>
  <c r="Q3373" i="28"/>
  <c r="P3373" i="28"/>
  <c r="O3373" i="28"/>
  <c r="U3372" i="28"/>
  <c r="T3372" i="28"/>
  <c r="S3372" i="28"/>
  <c r="Q3372" i="28"/>
  <c r="P3372" i="28"/>
  <c r="O3372" i="28"/>
  <c r="U3371" i="28"/>
  <c r="T3371" i="28"/>
  <c r="S3371" i="28"/>
  <c r="Q3371" i="28"/>
  <c r="P3371" i="28"/>
  <c r="O3371" i="28"/>
  <c r="U3370" i="28"/>
  <c r="T3370" i="28"/>
  <c r="S3370" i="28"/>
  <c r="Q3370" i="28"/>
  <c r="P3370" i="28"/>
  <c r="O3370" i="28"/>
  <c r="U3369" i="28"/>
  <c r="T3369" i="28"/>
  <c r="S3369" i="28"/>
  <c r="Q3369" i="28"/>
  <c r="P3369" i="28"/>
  <c r="O3369" i="28"/>
  <c r="U3368" i="28"/>
  <c r="T3368" i="28"/>
  <c r="S3368" i="28"/>
  <c r="Q3368" i="28"/>
  <c r="P3368" i="28"/>
  <c r="O3368" i="28"/>
  <c r="U3367" i="28"/>
  <c r="T3367" i="28"/>
  <c r="S3367" i="28"/>
  <c r="Q3367" i="28"/>
  <c r="P3367" i="28"/>
  <c r="O3367" i="28"/>
  <c r="U3366" i="28"/>
  <c r="T3366" i="28"/>
  <c r="S3366" i="28"/>
  <c r="Q3366" i="28"/>
  <c r="P3366" i="28"/>
  <c r="O3366" i="28"/>
  <c r="U3365" i="28"/>
  <c r="T3365" i="28"/>
  <c r="S3365" i="28"/>
  <c r="Q3365" i="28"/>
  <c r="P3365" i="28"/>
  <c r="O3365" i="28"/>
  <c r="U3364" i="28"/>
  <c r="T3364" i="28"/>
  <c r="S3364" i="28"/>
  <c r="Q3364" i="28"/>
  <c r="P3364" i="28"/>
  <c r="O3364" i="28"/>
  <c r="U3363" i="28"/>
  <c r="T3363" i="28"/>
  <c r="S3363" i="28"/>
  <c r="Q3363" i="28"/>
  <c r="P3363" i="28"/>
  <c r="O3363" i="28"/>
  <c r="U3362" i="28"/>
  <c r="T3362" i="28"/>
  <c r="S3362" i="28"/>
  <c r="Q3362" i="28"/>
  <c r="P3362" i="28"/>
  <c r="O3362" i="28"/>
  <c r="U3361" i="28"/>
  <c r="T3361" i="28"/>
  <c r="S3361" i="28"/>
  <c r="Q3361" i="28"/>
  <c r="P3361" i="28"/>
  <c r="O3361" i="28"/>
  <c r="U3360" i="28"/>
  <c r="T3360" i="28"/>
  <c r="S3360" i="28"/>
  <c r="Q3360" i="28"/>
  <c r="P3360" i="28"/>
  <c r="O3360" i="28"/>
  <c r="U3359" i="28"/>
  <c r="T3359" i="28"/>
  <c r="S3359" i="28"/>
  <c r="Q3359" i="28"/>
  <c r="P3359" i="28"/>
  <c r="O3359" i="28"/>
  <c r="U3358" i="28"/>
  <c r="T3358" i="28"/>
  <c r="S3358" i="28"/>
  <c r="Q3358" i="28"/>
  <c r="P3358" i="28"/>
  <c r="O3358" i="28"/>
  <c r="U3357" i="28"/>
  <c r="T3357" i="28"/>
  <c r="S3357" i="28"/>
  <c r="Q3357" i="28"/>
  <c r="P3357" i="28"/>
  <c r="O3357" i="28"/>
  <c r="U3356" i="28"/>
  <c r="T3356" i="28"/>
  <c r="S3356" i="28"/>
  <c r="Q3356" i="28"/>
  <c r="P3356" i="28"/>
  <c r="O3356" i="28"/>
  <c r="U3355" i="28"/>
  <c r="T3355" i="28"/>
  <c r="S3355" i="28"/>
  <c r="Q3355" i="28"/>
  <c r="P3355" i="28"/>
  <c r="O3355" i="28"/>
  <c r="U3354" i="28"/>
  <c r="T3354" i="28"/>
  <c r="S3354" i="28"/>
  <c r="Q3354" i="28"/>
  <c r="P3354" i="28"/>
  <c r="O3354" i="28"/>
  <c r="U3353" i="28"/>
  <c r="T3353" i="28"/>
  <c r="S3353" i="28"/>
  <c r="Q3353" i="28"/>
  <c r="P3353" i="28"/>
  <c r="O3353" i="28"/>
  <c r="U3352" i="28"/>
  <c r="T3352" i="28"/>
  <c r="S3352" i="28"/>
  <c r="Q3352" i="28"/>
  <c r="P3352" i="28"/>
  <c r="O3352" i="28"/>
  <c r="U3351" i="28"/>
  <c r="T3351" i="28"/>
  <c r="S3351" i="28"/>
  <c r="Q3351" i="28"/>
  <c r="P3351" i="28"/>
  <c r="O3351" i="28"/>
  <c r="U3350" i="28"/>
  <c r="T3350" i="28"/>
  <c r="S3350" i="28"/>
  <c r="Q3350" i="28"/>
  <c r="P3350" i="28"/>
  <c r="O3350" i="28"/>
  <c r="U3349" i="28"/>
  <c r="T3349" i="28"/>
  <c r="S3349" i="28"/>
  <c r="Q3349" i="28"/>
  <c r="P3349" i="28"/>
  <c r="O3349" i="28"/>
  <c r="U3348" i="28"/>
  <c r="T3348" i="28"/>
  <c r="S3348" i="28"/>
  <c r="Q3348" i="28"/>
  <c r="P3348" i="28"/>
  <c r="O3348" i="28"/>
  <c r="U3347" i="28"/>
  <c r="T3347" i="28"/>
  <c r="S3347" i="28"/>
  <c r="Q3347" i="28"/>
  <c r="P3347" i="28"/>
  <c r="O3347" i="28"/>
  <c r="U3346" i="28"/>
  <c r="T3346" i="28"/>
  <c r="S3346" i="28"/>
  <c r="Q3346" i="28"/>
  <c r="P3346" i="28"/>
  <c r="O3346" i="28"/>
  <c r="U3345" i="28"/>
  <c r="T3345" i="28"/>
  <c r="S3345" i="28"/>
  <c r="Q3345" i="28"/>
  <c r="P3345" i="28"/>
  <c r="O3345" i="28"/>
  <c r="U3344" i="28"/>
  <c r="T3344" i="28"/>
  <c r="S3344" i="28"/>
  <c r="Q3344" i="28"/>
  <c r="P3344" i="28"/>
  <c r="O3344" i="28"/>
  <c r="U3343" i="28"/>
  <c r="T3343" i="28"/>
  <c r="S3343" i="28"/>
  <c r="Q3343" i="28"/>
  <c r="P3343" i="28"/>
  <c r="O3343" i="28"/>
  <c r="U3342" i="28"/>
  <c r="T3342" i="28"/>
  <c r="S3342" i="28"/>
  <c r="Q3342" i="28"/>
  <c r="P3342" i="28"/>
  <c r="O3342" i="28"/>
  <c r="U3341" i="28"/>
  <c r="T3341" i="28"/>
  <c r="S3341" i="28"/>
  <c r="Q3341" i="28"/>
  <c r="P3341" i="28"/>
  <c r="O3341" i="28"/>
  <c r="U3340" i="28"/>
  <c r="T3340" i="28"/>
  <c r="S3340" i="28"/>
  <c r="Q3340" i="28"/>
  <c r="P3340" i="28"/>
  <c r="O3340" i="28"/>
  <c r="U3339" i="28"/>
  <c r="T3339" i="28"/>
  <c r="S3339" i="28"/>
  <c r="Q3339" i="28"/>
  <c r="P3339" i="28"/>
  <c r="O3339" i="28"/>
  <c r="U3338" i="28"/>
  <c r="T3338" i="28"/>
  <c r="S3338" i="28"/>
  <c r="Q3338" i="28"/>
  <c r="P3338" i="28"/>
  <c r="O3338" i="28"/>
  <c r="U3337" i="28"/>
  <c r="T3337" i="28"/>
  <c r="S3337" i="28"/>
  <c r="Q3337" i="28"/>
  <c r="P3337" i="28"/>
  <c r="O3337" i="28"/>
  <c r="U3336" i="28"/>
  <c r="T3336" i="28"/>
  <c r="S3336" i="28"/>
  <c r="Q3336" i="28"/>
  <c r="P3336" i="28"/>
  <c r="O3336" i="28"/>
  <c r="U3335" i="28"/>
  <c r="T3335" i="28"/>
  <c r="S3335" i="28"/>
  <c r="Q3335" i="28"/>
  <c r="P3335" i="28"/>
  <c r="O3335" i="28"/>
  <c r="U3334" i="28"/>
  <c r="T3334" i="28"/>
  <c r="S3334" i="28"/>
  <c r="Q3334" i="28"/>
  <c r="P3334" i="28"/>
  <c r="O3334" i="28"/>
  <c r="U3333" i="28"/>
  <c r="T3333" i="28"/>
  <c r="S3333" i="28"/>
  <c r="Q3333" i="28"/>
  <c r="P3333" i="28"/>
  <c r="O3333" i="28"/>
  <c r="U3332" i="28"/>
  <c r="T3332" i="28"/>
  <c r="S3332" i="28"/>
  <c r="Q3332" i="28"/>
  <c r="P3332" i="28"/>
  <c r="O3332" i="28"/>
  <c r="U3331" i="28"/>
  <c r="T3331" i="28"/>
  <c r="S3331" i="28"/>
  <c r="Q3331" i="28"/>
  <c r="P3331" i="28"/>
  <c r="O3331" i="28"/>
  <c r="U3330" i="28"/>
  <c r="T3330" i="28"/>
  <c r="S3330" i="28"/>
  <c r="Q3330" i="28"/>
  <c r="P3330" i="28"/>
  <c r="O3330" i="28"/>
  <c r="U3329" i="28"/>
  <c r="T3329" i="28"/>
  <c r="S3329" i="28"/>
  <c r="Q3329" i="28"/>
  <c r="P3329" i="28"/>
  <c r="O3329" i="28"/>
  <c r="U3328" i="28"/>
  <c r="T3328" i="28"/>
  <c r="S3328" i="28"/>
  <c r="Q3328" i="28"/>
  <c r="P3328" i="28"/>
  <c r="O3328" i="28"/>
  <c r="U3327" i="28"/>
  <c r="T3327" i="28"/>
  <c r="S3327" i="28"/>
  <c r="Q3327" i="28"/>
  <c r="P3327" i="28"/>
  <c r="O3327" i="28"/>
  <c r="U3326" i="28"/>
  <c r="T3326" i="28"/>
  <c r="S3326" i="28"/>
  <c r="Q3326" i="28"/>
  <c r="P3326" i="28"/>
  <c r="O3326" i="28"/>
  <c r="U3325" i="28"/>
  <c r="T3325" i="28"/>
  <c r="S3325" i="28"/>
  <c r="Q3325" i="28"/>
  <c r="P3325" i="28"/>
  <c r="O3325" i="28"/>
  <c r="U3324" i="28"/>
  <c r="T3324" i="28"/>
  <c r="S3324" i="28"/>
  <c r="Q3324" i="28"/>
  <c r="P3324" i="28"/>
  <c r="O3324" i="28"/>
  <c r="U3323" i="28"/>
  <c r="T3323" i="28"/>
  <c r="S3323" i="28"/>
  <c r="Q3323" i="28"/>
  <c r="P3323" i="28"/>
  <c r="O3323" i="28"/>
  <c r="U3322" i="28"/>
  <c r="T3322" i="28"/>
  <c r="S3322" i="28"/>
  <c r="Q3322" i="28"/>
  <c r="P3322" i="28"/>
  <c r="O3322" i="28"/>
  <c r="U3321" i="28"/>
  <c r="T3321" i="28"/>
  <c r="S3321" i="28"/>
  <c r="Q3321" i="28"/>
  <c r="P3321" i="28"/>
  <c r="O3321" i="28"/>
  <c r="U3320" i="28"/>
  <c r="T3320" i="28"/>
  <c r="S3320" i="28"/>
  <c r="Q3320" i="28"/>
  <c r="P3320" i="28"/>
  <c r="O3320" i="28"/>
  <c r="U3319" i="28"/>
  <c r="T3319" i="28"/>
  <c r="S3319" i="28"/>
  <c r="Q3319" i="28"/>
  <c r="P3319" i="28"/>
  <c r="O3319" i="28"/>
  <c r="U3318" i="28"/>
  <c r="T3318" i="28"/>
  <c r="S3318" i="28"/>
  <c r="Q3318" i="28"/>
  <c r="P3318" i="28"/>
  <c r="O3318" i="28"/>
  <c r="U3317" i="28"/>
  <c r="T3317" i="28"/>
  <c r="S3317" i="28"/>
  <c r="Q3317" i="28"/>
  <c r="P3317" i="28"/>
  <c r="O3317" i="28"/>
  <c r="U3316" i="28"/>
  <c r="T3316" i="28"/>
  <c r="S3316" i="28"/>
  <c r="Q3316" i="28"/>
  <c r="P3316" i="28"/>
  <c r="O3316" i="28"/>
  <c r="U3315" i="28"/>
  <c r="T3315" i="28"/>
  <c r="S3315" i="28"/>
  <c r="Q3315" i="28"/>
  <c r="P3315" i="28"/>
  <c r="O3315" i="28"/>
  <c r="U3314" i="28"/>
  <c r="T3314" i="28"/>
  <c r="S3314" i="28"/>
  <c r="Q3314" i="28"/>
  <c r="P3314" i="28"/>
  <c r="O3314" i="28"/>
  <c r="U3313" i="28"/>
  <c r="T3313" i="28"/>
  <c r="S3313" i="28"/>
  <c r="Q3313" i="28"/>
  <c r="P3313" i="28"/>
  <c r="O3313" i="28"/>
  <c r="U3312" i="28"/>
  <c r="T3312" i="28"/>
  <c r="S3312" i="28"/>
  <c r="Q3312" i="28"/>
  <c r="P3312" i="28"/>
  <c r="O3312" i="28"/>
  <c r="U3311" i="28"/>
  <c r="T3311" i="28"/>
  <c r="S3311" i="28"/>
  <c r="Q3311" i="28"/>
  <c r="P3311" i="28"/>
  <c r="O3311" i="28"/>
  <c r="U3310" i="28"/>
  <c r="T3310" i="28"/>
  <c r="S3310" i="28"/>
  <c r="Q3310" i="28"/>
  <c r="P3310" i="28"/>
  <c r="O3310" i="28"/>
  <c r="U3309" i="28"/>
  <c r="T3309" i="28"/>
  <c r="S3309" i="28"/>
  <c r="Q3309" i="28"/>
  <c r="P3309" i="28"/>
  <c r="O3309" i="28"/>
  <c r="U3308" i="28"/>
  <c r="T3308" i="28"/>
  <c r="S3308" i="28"/>
  <c r="Q3308" i="28"/>
  <c r="P3308" i="28"/>
  <c r="O3308" i="28"/>
  <c r="U3307" i="28"/>
  <c r="T3307" i="28"/>
  <c r="S3307" i="28"/>
  <c r="Q3307" i="28"/>
  <c r="P3307" i="28"/>
  <c r="O3307" i="28"/>
  <c r="U3306" i="28"/>
  <c r="T3306" i="28"/>
  <c r="S3306" i="28"/>
  <c r="Q3306" i="28"/>
  <c r="P3306" i="28"/>
  <c r="O3306" i="28"/>
  <c r="U3305" i="28"/>
  <c r="T3305" i="28"/>
  <c r="S3305" i="28"/>
  <c r="Q3305" i="28"/>
  <c r="P3305" i="28"/>
  <c r="O3305" i="28"/>
  <c r="U3304" i="28"/>
  <c r="T3304" i="28"/>
  <c r="S3304" i="28"/>
  <c r="Q3304" i="28"/>
  <c r="P3304" i="28"/>
  <c r="O3304" i="28"/>
  <c r="U3303" i="28"/>
  <c r="T3303" i="28"/>
  <c r="S3303" i="28"/>
  <c r="Q3303" i="28"/>
  <c r="P3303" i="28"/>
  <c r="O3303" i="28"/>
  <c r="U3302" i="28"/>
  <c r="T3302" i="28"/>
  <c r="S3302" i="28"/>
  <c r="Q3302" i="28"/>
  <c r="P3302" i="28"/>
  <c r="O3302" i="28"/>
  <c r="U3301" i="28"/>
  <c r="T3301" i="28"/>
  <c r="S3301" i="28"/>
  <c r="Q3301" i="28"/>
  <c r="P3301" i="28"/>
  <c r="O3301" i="28"/>
  <c r="U3300" i="28"/>
  <c r="T3300" i="28"/>
  <c r="S3300" i="28"/>
  <c r="Q3300" i="28"/>
  <c r="P3300" i="28"/>
  <c r="O3300" i="28"/>
  <c r="U3299" i="28"/>
  <c r="T3299" i="28"/>
  <c r="S3299" i="28"/>
  <c r="Q3299" i="28"/>
  <c r="P3299" i="28"/>
  <c r="O3299" i="28"/>
  <c r="U3298" i="28"/>
  <c r="T3298" i="28"/>
  <c r="S3298" i="28"/>
  <c r="Q3298" i="28"/>
  <c r="P3298" i="28"/>
  <c r="O3298" i="28"/>
  <c r="U3297" i="28"/>
  <c r="T3297" i="28"/>
  <c r="S3297" i="28"/>
  <c r="Q3297" i="28"/>
  <c r="P3297" i="28"/>
  <c r="O3297" i="28"/>
  <c r="U3296" i="28"/>
  <c r="T3296" i="28"/>
  <c r="S3296" i="28"/>
  <c r="Q3296" i="28"/>
  <c r="P3296" i="28"/>
  <c r="O3296" i="28"/>
  <c r="U3295" i="28"/>
  <c r="T3295" i="28"/>
  <c r="S3295" i="28"/>
  <c r="Q3295" i="28"/>
  <c r="P3295" i="28"/>
  <c r="O3295" i="28"/>
  <c r="U3294" i="28"/>
  <c r="T3294" i="28"/>
  <c r="S3294" i="28"/>
  <c r="Q3294" i="28"/>
  <c r="P3294" i="28"/>
  <c r="O3294" i="28"/>
  <c r="U3293" i="28"/>
  <c r="T3293" i="28"/>
  <c r="S3293" i="28"/>
  <c r="Q3293" i="28"/>
  <c r="P3293" i="28"/>
  <c r="O3293" i="28"/>
  <c r="U3292" i="28"/>
  <c r="T3292" i="28"/>
  <c r="S3292" i="28"/>
  <c r="Q3292" i="28"/>
  <c r="P3292" i="28"/>
  <c r="O3292" i="28"/>
  <c r="U3291" i="28"/>
  <c r="T3291" i="28"/>
  <c r="S3291" i="28"/>
  <c r="Q3291" i="28"/>
  <c r="P3291" i="28"/>
  <c r="O3291" i="28"/>
  <c r="U3290" i="28"/>
  <c r="T3290" i="28"/>
  <c r="S3290" i="28"/>
  <c r="Q3290" i="28"/>
  <c r="P3290" i="28"/>
  <c r="O3290" i="28"/>
  <c r="U3289" i="28"/>
  <c r="T3289" i="28"/>
  <c r="S3289" i="28"/>
  <c r="Q3289" i="28"/>
  <c r="P3289" i="28"/>
  <c r="O3289" i="28"/>
  <c r="U3288" i="28"/>
  <c r="T3288" i="28"/>
  <c r="S3288" i="28"/>
  <c r="Q3288" i="28"/>
  <c r="P3288" i="28"/>
  <c r="O3288" i="28"/>
  <c r="U3287" i="28"/>
  <c r="T3287" i="28"/>
  <c r="S3287" i="28"/>
  <c r="Q3287" i="28"/>
  <c r="P3287" i="28"/>
  <c r="O3287" i="28"/>
  <c r="U3286" i="28"/>
  <c r="T3286" i="28"/>
  <c r="S3286" i="28"/>
  <c r="Q3286" i="28"/>
  <c r="P3286" i="28"/>
  <c r="O3286" i="28"/>
  <c r="U3285" i="28"/>
  <c r="T3285" i="28"/>
  <c r="S3285" i="28"/>
  <c r="Q3285" i="28"/>
  <c r="P3285" i="28"/>
  <c r="O3285" i="28"/>
  <c r="U3284" i="28"/>
  <c r="T3284" i="28"/>
  <c r="S3284" i="28"/>
  <c r="Q3284" i="28"/>
  <c r="P3284" i="28"/>
  <c r="O3284" i="28"/>
  <c r="U3283" i="28"/>
  <c r="T3283" i="28"/>
  <c r="S3283" i="28"/>
  <c r="Q3283" i="28"/>
  <c r="P3283" i="28"/>
  <c r="O3283" i="28"/>
  <c r="U3282" i="28"/>
  <c r="T3282" i="28"/>
  <c r="S3282" i="28"/>
  <c r="Q3282" i="28"/>
  <c r="P3282" i="28"/>
  <c r="O3282" i="28"/>
  <c r="U3281" i="28"/>
  <c r="T3281" i="28"/>
  <c r="S3281" i="28"/>
  <c r="Q3281" i="28"/>
  <c r="P3281" i="28"/>
  <c r="O3281" i="28"/>
  <c r="U3280" i="28"/>
  <c r="T3280" i="28"/>
  <c r="S3280" i="28"/>
  <c r="Q3280" i="28"/>
  <c r="P3280" i="28"/>
  <c r="O3280" i="28"/>
  <c r="U3279" i="28"/>
  <c r="T3279" i="28"/>
  <c r="S3279" i="28"/>
  <c r="Q3279" i="28"/>
  <c r="P3279" i="28"/>
  <c r="O3279" i="28"/>
  <c r="U3278" i="28"/>
  <c r="T3278" i="28"/>
  <c r="S3278" i="28"/>
  <c r="Q3278" i="28"/>
  <c r="P3278" i="28"/>
  <c r="O3278" i="28"/>
  <c r="U3277" i="28"/>
  <c r="T3277" i="28"/>
  <c r="S3277" i="28"/>
  <c r="Q3277" i="28"/>
  <c r="P3277" i="28"/>
  <c r="O3277" i="28"/>
  <c r="U3276" i="28"/>
  <c r="T3276" i="28"/>
  <c r="S3276" i="28"/>
  <c r="Q3276" i="28"/>
  <c r="P3276" i="28"/>
  <c r="O3276" i="28"/>
  <c r="U3275" i="28"/>
  <c r="T3275" i="28"/>
  <c r="S3275" i="28"/>
  <c r="Q3275" i="28"/>
  <c r="P3275" i="28"/>
  <c r="O3275" i="28"/>
  <c r="U3274" i="28"/>
  <c r="T3274" i="28"/>
  <c r="S3274" i="28"/>
  <c r="Q3274" i="28"/>
  <c r="P3274" i="28"/>
  <c r="O3274" i="28"/>
  <c r="U3273" i="28"/>
  <c r="T3273" i="28"/>
  <c r="S3273" i="28"/>
  <c r="Q3273" i="28"/>
  <c r="P3273" i="28"/>
  <c r="O3273" i="28"/>
  <c r="U3272" i="28"/>
  <c r="T3272" i="28"/>
  <c r="S3272" i="28"/>
  <c r="Q3272" i="28"/>
  <c r="P3272" i="28"/>
  <c r="O3272" i="28"/>
  <c r="U3271" i="28"/>
  <c r="T3271" i="28"/>
  <c r="S3271" i="28"/>
  <c r="Q3271" i="28"/>
  <c r="P3271" i="28"/>
  <c r="O3271" i="28"/>
  <c r="U3270" i="28"/>
  <c r="T3270" i="28"/>
  <c r="S3270" i="28"/>
  <c r="Q3270" i="28"/>
  <c r="P3270" i="28"/>
  <c r="O3270" i="28"/>
  <c r="U3269" i="28"/>
  <c r="T3269" i="28"/>
  <c r="S3269" i="28"/>
  <c r="Q3269" i="28"/>
  <c r="P3269" i="28"/>
  <c r="O3269" i="28"/>
  <c r="U3268" i="28"/>
  <c r="T3268" i="28"/>
  <c r="S3268" i="28"/>
  <c r="Q3268" i="28"/>
  <c r="P3268" i="28"/>
  <c r="O3268" i="28"/>
  <c r="U3267" i="28"/>
  <c r="T3267" i="28"/>
  <c r="S3267" i="28"/>
  <c r="Q3267" i="28"/>
  <c r="P3267" i="28"/>
  <c r="O3267" i="28"/>
  <c r="U3266" i="28"/>
  <c r="T3266" i="28"/>
  <c r="S3266" i="28"/>
  <c r="Q3266" i="28"/>
  <c r="P3266" i="28"/>
  <c r="O3266" i="28"/>
  <c r="U3265" i="28"/>
  <c r="T3265" i="28"/>
  <c r="S3265" i="28"/>
  <c r="Q3265" i="28"/>
  <c r="P3265" i="28"/>
  <c r="O3265" i="28"/>
  <c r="U3264" i="28"/>
  <c r="T3264" i="28"/>
  <c r="S3264" i="28"/>
  <c r="Q3264" i="28"/>
  <c r="P3264" i="28"/>
  <c r="O3264" i="28"/>
  <c r="U3263" i="28"/>
  <c r="T3263" i="28"/>
  <c r="S3263" i="28"/>
  <c r="Q3263" i="28"/>
  <c r="P3263" i="28"/>
  <c r="O3263" i="28"/>
  <c r="U3262" i="28"/>
  <c r="T3262" i="28"/>
  <c r="S3262" i="28"/>
  <c r="Q3262" i="28"/>
  <c r="P3262" i="28"/>
  <c r="O3262" i="28"/>
  <c r="U3261" i="28"/>
  <c r="T3261" i="28"/>
  <c r="S3261" i="28"/>
  <c r="Q3261" i="28"/>
  <c r="P3261" i="28"/>
  <c r="O3261" i="28"/>
  <c r="U3260" i="28"/>
  <c r="T3260" i="28"/>
  <c r="S3260" i="28"/>
  <c r="Q3260" i="28"/>
  <c r="P3260" i="28"/>
  <c r="O3260" i="28"/>
  <c r="U3259" i="28"/>
  <c r="T3259" i="28"/>
  <c r="S3259" i="28"/>
  <c r="Q3259" i="28"/>
  <c r="P3259" i="28"/>
  <c r="O3259" i="28"/>
  <c r="U3258" i="28"/>
  <c r="T3258" i="28"/>
  <c r="S3258" i="28"/>
  <c r="Q3258" i="28"/>
  <c r="P3258" i="28"/>
  <c r="O3258" i="28"/>
  <c r="U3257" i="28"/>
  <c r="T3257" i="28"/>
  <c r="S3257" i="28"/>
  <c r="Q3257" i="28"/>
  <c r="P3257" i="28"/>
  <c r="O3257" i="28"/>
  <c r="U3256" i="28"/>
  <c r="T3256" i="28"/>
  <c r="S3256" i="28"/>
  <c r="Q3256" i="28"/>
  <c r="P3256" i="28"/>
  <c r="O3256" i="28"/>
  <c r="U3255" i="28"/>
  <c r="T3255" i="28"/>
  <c r="S3255" i="28"/>
  <c r="Q3255" i="28"/>
  <c r="P3255" i="28"/>
  <c r="O3255" i="28"/>
  <c r="U3254" i="28"/>
  <c r="T3254" i="28"/>
  <c r="S3254" i="28"/>
  <c r="Q3254" i="28"/>
  <c r="P3254" i="28"/>
  <c r="O3254" i="28"/>
  <c r="U3253" i="28"/>
  <c r="T3253" i="28"/>
  <c r="S3253" i="28"/>
  <c r="Q3253" i="28"/>
  <c r="P3253" i="28"/>
  <c r="O3253" i="28"/>
  <c r="U3252" i="28"/>
  <c r="T3252" i="28"/>
  <c r="S3252" i="28"/>
  <c r="Q3252" i="28"/>
  <c r="P3252" i="28"/>
  <c r="O3252" i="28"/>
  <c r="U3251" i="28"/>
  <c r="T3251" i="28"/>
  <c r="S3251" i="28"/>
  <c r="Q3251" i="28"/>
  <c r="P3251" i="28"/>
  <c r="O3251" i="28"/>
  <c r="U3250" i="28"/>
  <c r="T3250" i="28"/>
  <c r="S3250" i="28"/>
  <c r="Q3250" i="28"/>
  <c r="P3250" i="28"/>
  <c r="O3250" i="28"/>
  <c r="U3249" i="28"/>
  <c r="T3249" i="28"/>
  <c r="S3249" i="28"/>
  <c r="Q3249" i="28"/>
  <c r="P3249" i="28"/>
  <c r="O3249" i="28"/>
  <c r="U3248" i="28"/>
  <c r="T3248" i="28"/>
  <c r="S3248" i="28"/>
  <c r="Q3248" i="28"/>
  <c r="P3248" i="28"/>
  <c r="O3248" i="28"/>
  <c r="U3247" i="28"/>
  <c r="T3247" i="28"/>
  <c r="S3247" i="28"/>
  <c r="Q3247" i="28"/>
  <c r="P3247" i="28"/>
  <c r="O3247" i="28"/>
  <c r="U3246" i="28"/>
  <c r="T3246" i="28"/>
  <c r="S3246" i="28"/>
  <c r="Q3246" i="28"/>
  <c r="P3246" i="28"/>
  <c r="O3246" i="28"/>
  <c r="U3245" i="28"/>
  <c r="T3245" i="28"/>
  <c r="S3245" i="28"/>
  <c r="Q3245" i="28"/>
  <c r="P3245" i="28"/>
  <c r="O3245" i="28"/>
  <c r="U3244" i="28"/>
  <c r="T3244" i="28"/>
  <c r="S3244" i="28"/>
  <c r="Q3244" i="28"/>
  <c r="P3244" i="28"/>
  <c r="O3244" i="28"/>
  <c r="U3243" i="28"/>
  <c r="T3243" i="28"/>
  <c r="S3243" i="28"/>
  <c r="Q3243" i="28"/>
  <c r="P3243" i="28"/>
  <c r="O3243" i="28"/>
  <c r="U3242" i="28"/>
  <c r="T3242" i="28"/>
  <c r="S3242" i="28"/>
  <c r="Q3242" i="28"/>
  <c r="P3242" i="28"/>
  <c r="O3242" i="28"/>
  <c r="U3241" i="28"/>
  <c r="T3241" i="28"/>
  <c r="S3241" i="28"/>
  <c r="Q3241" i="28"/>
  <c r="P3241" i="28"/>
  <c r="O3241" i="28"/>
  <c r="U3240" i="28"/>
  <c r="T3240" i="28"/>
  <c r="S3240" i="28"/>
  <c r="Q3240" i="28"/>
  <c r="P3240" i="28"/>
  <c r="O3240" i="28"/>
  <c r="U3239" i="28"/>
  <c r="T3239" i="28"/>
  <c r="S3239" i="28"/>
  <c r="Q3239" i="28"/>
  <c r="P3239" i="28"/>
  <c r="O3239" i="28"/>
  <c r="U3238" i="28"/>
  <c r="T3238" i="28"/>
  <c r="S3238" i="28"/>
  <c r="Q3238" i="28"/>
  <c r="P3238" i="28"/>
  <c r="O3238" i="28"/>
  <c r="U3237" i="28"/>
  <c r="T3237" i="28"/>
  <c r="S3237" i="28"/>
  <c r="Q3237" i="28"/>
  <c r="P3237" i="28"/>
  <c r="O3237" i="28"/>
  <c r="U3236" i="28"/>
  <c r="T3236" i="28"/>
  <c r="S3236" i="28"/>
  <c r="Q3236" i="28"/>
  <c r="P3236" i="28"/>
  <c r="O3236" i="28"/>
  <c r="U3235" i="28"/>
  <c r="T3235" i="28"/>
  <c r="S3235" i="28"/>
  <c r="Q3235" i="28"/>
  <c r="P3235" i="28"/>
  <c r="O3235" i="28"/>
  <c r="U3234" i="28"/>
  <c r="T3234" i="28"/>
  <c r="S3234" i="28"/>
  <c r="Q3234" i="28"/>
  <c r="P3234" i="28"/>
  <c r="O3234" i="28"/>
  <c r="U3233" i="28"/>
  <c r="T3233" i="28"/>
  <c r="S3233" i="28"/>
  <c r="Q3233" i="28"/>
  <c r="P3233" i="28"/>
  <c r="O3233" i="28"/>
  <c r="U3232" i="28"/>
  <c r="T3232" i="28"/>
  <c r="S3232" i="28"/>
  <c r="Q3232" i="28"/>
  <c r="P3232" i="28"/>
  <c r="O3232" i="28"/>
  <c r="U3231" i="28"/>
  <c r="T3231" i="28"/>
  <c r="S3231" i="28"/>
  <c r="Q3231" i="28"/>
  <c r="P3231" i="28"/>
  <c r="O3231" i="28"/>
  <c r="U3230" i="28"/>
  <c r="T3230" i="28"/>
  <c r="S3230" i="28"/>
  <c r="Q3230" i="28"/>
  <c r="P3230" i="28"/>
  <c r="O3230" i="28"/>
  <c r="U3229" i="28"/>
  <c r="T3229" i="28"/>
  <c r="S3229" i="28"/>
  <c r="Q3229" i="28"/>
  <c r="P3229" i="28"/>
  <c r="O3229" i="28"/>
  <c r="U3228" i="28"/>
  <c r="T3228" i="28"/>
  <c r="S3228" i="28"/>
  <c r="Q3228" i="28"/>
  <c r="P3228" i="28"/>
  <c r="O3228" i="28"/>
  <c r="U3227" i="28"/>
  <c r="T3227" i="28"/>
  <c r="S3227" i="28"/>
  <c r="Q3227" i="28"/>
  <c r="P3227" i="28"/>
  <c r="O3227" i="28"/>
  <c r="U3226" i="28"/>
  <c r="T3226" i="28"/>
  <c r="S3226" i="28"/>
  <c r="Q3226" i="28"/>
  <c r="P3226" i="28"/>
  <c r="O3226" i="28"/>
  <c r="U3225" i="28"/>
  <c r="T3225" i="28"/>
  <c r="S3225" i="28"/>
  <c r="Q3225" i="28"/>
  <c r="P3225" i="28"/>
  <c r="O3225" i="28"/>
  <c r="U3224" i="28"/>
  <c r="T3224" i="28"/>
  <c r="S3224" i="28"/>
  <c r="Q3224" i="28"/>
  <c r="P3224" i="28"/>
  <c r="O3224" i="28"/>
  <c r="U3223" i="28"/>
  <c r="T3223" i="28"/>
  <c r="S3223" i="28"/>
  <c r="Q3223" i="28"/>
  <c r="P3223" i="28"/>
  <c r="O3223" i="28"/>
  <c r="U3222" i="28"/>
  <c r="T3222" i="28"/>
  <c r="S3222" i="28"/>
  <c r="Q3222" i="28"/>
  <c r="P3222" i="28"/>
  <c r="O3222" i="28"/>
  <c r="U3221" i="28"/>
  <c r="T3221" i="28"/>
  <c r="S3221" i="28"/>
  <c r="Q3221" i="28"/>
  <c r="P3221" i="28"/>
  <c r="O3221" i="28"/>
  <c r="U3220" i="28"/>
  <c r="T3220" i="28"/>
  <c r="S3220" i="28"/>
  <c r="Q3220" i="28"/>
  <c r="P3220" i="28"/>
  <c r="O3220" i="28"/>
  <c r="U3219" i="28"/>
  <c r="T3219" i="28"/>
  <c r="S3219" i="28"/>
  <c r="Q3219" i="28"/>
  <c r="P3219" i="28"/>
  <c r="O3219" i="28"/>
  <c r="U3218" i="28"/>
  <c r="T3218" i="28"/>
  <c r="S3218" i="28"/>
  <c r="Q3218" i="28"/>
  <c r="P3218" i="28"/>
  <c r="O3218" i="28"/>
  <c r="U3217" i="28"/>
  <c r="T3217" i="28"/>
  <c r="S3217" i="28"/>
  <c r="Q3217" i="28"/>
  <c r="P3217" i="28"/>
  <c r="O3217" i="28"/>
  <c r="U3216" i="28"/>
  <c r="T3216" i="28"/>
  <c r="S3216" i="28"/>
  <c r="Q3216" i="28"/>
  <c r="P3216" i="28"/>
  <c r="O3216" i="28"/>
  <c r="U3215" i="28"/>
  <c r="T3215" i="28"/>
  <c r="S3215" i="28"/>
  <c r="Q3215" i="28"/>
  <c r="P3215" i="28"/>
  <c r="O3215" i="28"/>
  <c r="U3214" i="28"/>
  <c r="T3214" i="28"/>
  <c r="S3214" i="28"/>
  <c r="Q3214" i="28"/>
  <c r="P3214" i="28"/>
  <c r="O3214" i="28"/>
  <c r="U3213" i="28"/>
  <c r="T3213" i="28"/>
  <c r="S3213" i="28"/>
  <c r="Q3213" i="28"/>
  <c r="P3213" i="28"/>
  <c r="O3213" i="28"/>
  <c r="U3212" i="28"/>
  <c r="T3212" i="28"/>
  <c r="S3212" i="28"/>
  <c r="Q3212" i="28"/>
  <c r="P3212" i="28"/>
  <c r="O3212" i="28"/>
  <c r="U3211" i="28"/>
  <c r="T3211" i="28"/>
  <c r="S3211" i="28"/>
  <c r="Q3211" i="28"/>
  <c r="P3211" i="28"/>
  <c r="O3211" i="28"/>
  <c r="U3210" i="28"/>
  <c r="T3210" i="28"/>
  <c r="S3210" i="28"/>
  <c r="Q3210" i="28"/>
  <c r="P3210" i="28"/>
  <c r="O3210" i="28"/>
  <c r="U3209" i="28"/>
  <c r="T3209" i="28"/>
  <c r="S3209" i="28"/>
  <c r="Q3209" i="28"/>
  <c r="P3209" i="28"/>
  <c r="O3209" i="28"/>
  <c r="U3208" i="28"/>
  <c r="T3208" i="28"/>
  <c r="S3208" i="28"/>
  <c r="Q3208" i="28"/>
  <c r="P3208" i="28"/>
  <c r="O3208" i="28"/>
  <c r="U3207" i="28"/>
  <c r="T3207" i="28"/>
  <c r="S3207" i="28"/>
  <c r="Q3207" i="28"/>
  <c r="P3207" i="28"/>
  <c r="O3207" i="28"/>
  <c r="U3206" i="28"/>
  <c r="T3206" i="28"/>
  <c r="S3206" i="28"/>
  <c r="Q3206" i="28"/>
  <c r="P3206" i="28"/>
  <c r="O3206" i="28"/>
  <c r="U3205" i="28"/>
  <c r="T3205" i="28"/>
  <c r="S3205" i="28"/>
  <c r="Q3205" i="28"/>
  <c r="P3205" i="28"/>
  <c r="O3205" i="28"/>
  <c r="U3204" i="28"/>
  <c r="T3204" i="28"/>
  <c r="S3204" i="28"/>
  <c r="Q3204" i="28"/>
  <c r="P3204" i="28"/>
  <c r="O3204" i="28"/>
  <c r="U3203" i="28"/>
  <c r="T3203" i="28"/>
  <c r="S3203" i="28"/>
  <c r="Q3203" i="28"/>
  <c r="P3203" i="28"/>
  <c r="O3203" i="28"/>
  <c r="U3202" i="28"/>
  <c r="T3202" i="28"/>
  <c r="S3202" i="28"/>
  <c r="Q3202" i="28"/>
  <c r="P3202" i="28"/>
  <c r="O3202" i="28"/>
  <c r="U3201" i="28"/>
  <c r="T3201" i="28"/>
  <c r="S3201" i="28"/>
  <c r="Q3201" i="28"/>
  <c r="P3201" i="28"/>
  <c r="O3201" i="28"/>
  <c r="U3200" i="28"/>
  <c r="T3200" i="28"/>
  <c r="S3200" i="28"/>
  <c r="Q3200" i="28"/>
  <c r="P3200" i="28"/>
  <c r="O3200" i="28"/>
  <c r="U3199" i="28"/>
  <c r="T3199" i="28"/>
  <c r="S3199" i="28"/>
  <c r="Q3199" i="28"/>
  <c r="P3199" i="28"/>
  <c r="O3199" i="28"/>
  <c r="U3198" i="28"/>
  <c r="T3198" i="28"/>
  <c r="S3198" i="28"/>
  <c r="Q3198" i="28"/>
  <c r="P3198" i="28"/>
  <c r="O3198" i="28"/>
  <c r="U3197" i="28"/>
  <c r="T3197" i="28"/>
  <c r="S3197" i="28"/>
  <c r="Q3197" i="28"/>
  <c r="P3197" i="28"/>
  <c r="O3197" i="28"/>
  <c r="U3196" i="28"/>
  <c r="T3196" i="28"/>
  <c r="S3196" i="28"/>
  <c r="Q3196" i="28"/>
  <c r="P3196" i="28"/>
  <c r="O3196" i="28"/>
  <c r="U3195" i="28"/>
  <c r="T3195" i="28"/>
  <c r="S3195" i="28"/>
  <c r="Q3195" i="28"/>
  <c r="P3195" i="28"/>
  <c r="O3195" i="28"/>
  <c r="U3194" i="28"/>
  <c r="T3194" i="28"/>
  <c r="S3194" i="28"/>
  <c r="Q3194" i="28"/>
  <c r="P3194" i="28"/>
  <c r="O3194" i="28"/>
  <c r="U3193" i="28"/>
  <c r="T3193" i="28"/>
  <c r="S3193" i="28"/>
  <c r="Q3193" i="28"/>
  <c r="P3193" i="28"/>
  <c r="O3193" i="28"/>
  <c r="U3192" i="28"/>
  <c r="T3192" i="28"/>
  <c r="S3192" i="28"/>
  <c r="Q3192" i="28"/>
  <c r="P3192" i="28"/>
  <c r="O3192" i="28"/>
  <c r="U3191" i="28"/>
  <c r="T3191" i="28"/>
  <c r="S3191" i="28"/>
  <c r="Q3191" i="28"/>
  <c r="P3191" i="28"/>
  <c r="O3191" i="28"/>
  <c r="U3190" i="28"/>
  <c r="T3190" i="28"/>
  <c r="S3190" i="28"/>
  <c r="Q3190" i="28"/>
  <c r="P3190" i="28"/>
  <c r="O3190" i="28"/>
  <c r="U3189" i="28"/>
  <c r="T3189" i="28"/>
  <c r="S3189" i="28"/>
  <c r="Q3189" i="28"/>
  <c r="P3189" i="28"/>
  <c r="O3189" i="28"/>
  <c r="U3188" i="28"/>
  <c r="T3188" i="28"/>
  <c r="S3188" i="28"/>
  <c r="Q3188" i="28"/>
  <c r="P3188" i="28"/>
  <c r="O3188" i="28"/>
  <c r="U3187" i="28"/>
  <c r="T3187" i="28"/>
  <c r="S3187" i="28"/>
  <c r="Q3187" i="28"/>
  <c r="P3187" i="28"/>
  <c r="O3187" i="28"/>
  <c r="U3186" i="28"/>
  <c r="T3186" i="28"/>
  <c r="S3186" i="28"/>
  <c r="Q3186" i="28"/>
  <c r="P3186" i="28"/>
  <c r="O3186" i="28"/>
  <c r="U3185" i="28"/>
  <c r="T3185" i="28"/>
  <c r="S3185" i="28"/>
  <c r="Q3185" i="28"/>
  <c r="P3185" i="28"/>
  <c r="O3185" i="28"/>
  <c r="U3184" i="28"/>
  <c r="T3184" i="28"/>
  <c r="S3184" i="28"/>
  <c r="Q3184" i="28"/>
  <c r="P3184" i="28"/>
  <c r="O3184" i="28"/>
  <c r="U3183" i="28"/>
  <c r="T3183" i="28"/>
  <c r="S3183" i="28"/>
  <c r="Q3183" i="28"/>
  <c r="P3183" i="28"/>
  <c r="O3183" i="28"/>
  <c r="U3182" i="28"/>
  <c r="T3182" i="28"/>
  <c r="S3182" i="28"/>
  <c r="Q3182" i="28"/>
  <c r="P3182" i="28"/>
  <c r="O3182" i="28"/>
  <c r="U3181" i="28"/>
  <c r="T3181" i="28"/>
  <c r="S3181" i="28"/>
  <c r="Q3181" i="28"/>
  <c r="P3181" i="28"/>
  <c r="O3181" i="28"/>
  <c r="U3180" i="28"/>
  <c r="T3180" i="28"/>
  <c r="S3180" i="28"/>
  <c r="Q3180" i="28"/>
  <c r="P3180" i="28"/>
  <c r="O3180" i="28"/>
  <c r="U3179" i="28"/>
  <c r="T3179" i="28"/>
  <c r="S3179" i="28"/>
  <c r="Q3179" i="28"/>
  <c r="P3179" i="28"/>
  <c r="O3179" i="28"/>
  <c r="U3178" i="28"/>
  <c r="T3178" i="28"/>
  <c r="S3178" i="28"/>
  <c r="Q3178" i="28"/>
  <c r="P3178" i="28"/>
  <c r="O3178" i="28"/>
  <c r="U3177" i="28"/>
  <c r="T3177" i="28"/>
  <c r="S3177" i="28"/>
  <c r="Q3177" i="28"/>
  <c r="P3177" i="28"/>
  <c r="O3177" i="28"/>
  <c r="U3176" i="28"/>
  <c r="T3176" i="28"/>
  <c r="S3176" i="28"/>
  <c r="Q3176" i="28"/>
  <c r="P3176" i="28"/>
  <c r="O3176" i="28"/>
  <c r="U3175" i="28"/>
  <c r="T3175" i="28"/>
  <c r="S3175" i="28"/>
  <c r="Q3175" i="28"/>
  <c r="P3175" i="28"/>
  <c r="O3175" i="28"/>
  <c r="U3174" i="28"/>
  <c r="T3174" i="28"/>
  <c r="S3174" i="28"/>
  <c r="Q3174" i="28"/>
  <c r="P3174" i="28"/>
  <c r="O3174" i="28"/>
  <c r="U3173" i="28"/>
  <c r="T3173" i="28"/>
  <c r="S3173" i="28"/>
  <c r="Q3173" i="28"/>
  <c r="P3173" i="28"/>
  <c r="O3173" i="28"/>
  <c r="U3172" i="28"/>
  <c r="T3172" i="28"/>
  <c r="S3172" i="28"/>
  <c r="Q3172" i="28"/>
  <c r="P3172" i="28"/>
  <c r="O3172" i="28"/>
  <c r="U3171" i="28"/>
  <c r="T3171" i="28"/>
  <c r="S3171" i="28"/>
  <c r="Q3171" i="28"/>
  <c r="P3171" i="28"/>
  <c r="O3171" i="28"/>
  <c r="U3170" i="28"/>
  <c r="T3170" i="28"/>
  <c r="S3170" i="28"/>
  <c r="Q3170" i="28"/>
  <c r="P3170" i="28"/>
  <c r="O3170" i="28"/>
  <c r="U3169" i="28"/>
  <c r="T3169" i="28"/>
  <c r="S3169" i="28"/>
  <c r="Q3169" i="28"/>
  <c r="P3169" i="28"/>
  <c r="O3169" i="28"/>
  <c r="U3168" i="28"/>
  <c r="T3168" i="28"/>
  <c r="S3168" i="28"/>
  <c r="Q3168" i="28"/>
  <c r="P3168" i="28"/>
  <c r="O3168" i="28"/>
  <c r="U3167" i="28"/>
  <c r="T3167" i="28"/>
  <c r="S3167" i="28"/>
  <c r="Q3167" i="28"/>
  <c r="P3167" i="28"/>
  <c r="O3167" i="28"/>
  <c r="U3166" i="28"/>
  <c r="T3166" i="28"/>
  <c r="S3166" i="28"/>
  <c r="Q3166" i="28"/>
  <c r="P3166" i="28"/>
  <c r="O3166" i="28"/>
  <c r="U3165" i="28"/>
  <c r="T3165" i="28"/>
  <c r="S3165" i="28"/>
  <c r="Q3165" i="28"/>
  <c r="P3165" i="28"/>
  <c r="O3165" i="28"/>
  <c r="U3164" i="28"/>
  <c r="T3164" i="28"/>
  <c r="S3164" i="28"/>
  <c r="Q3164" i="28"/>
  <c r="P3164" i="28"/>
  <c r="O3164" i="28"/>
  <c r="U3163" i="28"/>
  <c r="T3163" i="28"/>
  <c r="S3163" i="28"/>
  <c r="Q3163" i="28"/>
  <c r="P3163" i="28"/>
  <c r="O3163" i="28"/>
  <c r="U3162" i="28"/>
  <c r="T3162" i="28"/>
  <c r="S3162" i="28"/>
  <c r="Q3162" i="28"/>
  <c r="P3162" i="28"/>
  <c r="O3162" i="28"/>
  <c r="U3161" i="28"/>
  <c r="T3161" i="28"/>
  <c r="S3161" i="28"/>
  <c r="Q3161" i="28"/>
  <c r="P3161" i="28"/>
  <c r="O3161" i="28"/>
  <c r="U3160" i="28"/>
  <c r="T3160" i="28"/>
  <c r="S3160" i="28"/>
  <c r="Q3160" i="28"/>
  <c r="P3160" i="28"/>
  <c r="O3160" i="28"/>
  <c r="U3159" i="28"/>
  <c r="T3159" i="28"/>
  <c r="S3159" i="28"/>
  <c r="Q3159" i="28"/>
  <c r="P3159" i="28"/>
  <c r="O3159" i="28"/>
  <c r="U3158" i="28"/>
  <c r="T3158" i="28"/>
  <c r="S3158" i="28"/>
  <c r="Q3158" i="28"/>
  <c r="P3158" i="28"/>
  <c r="O3158" i="28"/>
  <c r="U3157" i="28"/>
  <c r="T3157" i="28"/>
  <c r="S3157" i="28"/>
  <c r="Q3157" i="28"/>
  <c r="P3157" i="28"/>
  <c r="O3157" i="28"/>
  <c r="U3156" i="28"/>
  <c r="T3156" i="28"/>
  <c r="S3156" i="28"/>
  <c r="Q3156" i="28"/>
  <c r="P3156" i="28"/>
  <c r="O3156" i="28"/>
  <c r="U3155" i="28"/>
  <c r="T3155" i="28"/>
  <c r="S3155" i="28"/>
  <c r="Q3155" i="28"/>
  <c r="P3155" i="28"/>
  <c r="O3155" i="28"/>
  <c r="U3154" i="28"/>
  <c r="T3154" i="28"/>
  <c r="S3154" i="28"/>
  <c r="Q3154" i="28"/>
  <c r="P3154" i="28"/>
  <c r="O3154" i="28"/>
  <c r="U3153" i="28"/>
  <c r="T3153" i="28"/>
  <c r="S3153" i="28"/>
  <c r="Q3153" i="28"/>
  <c r="P3153" i="28"/>
  <c r="O3153" i="28"/>
  <c r="U3152" i="28"/>
  <c r="T3152" i="28"/>
  <c r="S3152" i="28"/>
  <c r="Q3152" i="28"/>
  <c r="P3152" i="28"/>
  <c r="O3152" i="28"/>
  <c r="U3151" i="28"/>
  <c r="T3151" i="28"/>
  <c r="S3151" i="28"/>
  <c r="Q3151" i="28"/>
  <c r="P3151" i="28"/>
  <c r="O3151" i="28"/>
  <c r="U3150" i="28"/>
  <c r="T3150" i="28"/>
  <c r="S3150" i="28"/>
  <c r="Q3150" i="28"/>
  <c r="P3150" i="28"/>
  <c r="O3150" i="28"/>
  <c r="U3149" i="28"/>
  <c r="T3149" i="28"/>
  <c r="S3149" i="28"/>
  <c r="Q3149" i="28"/>
  <c r="P3149" i="28"/>
  <c r="O3149" i="28"/>
  <c r="U3148" i="28"/>
  <c r="T3148" i="28"/>
  <c r="S3148" i="28"/>
  <c r="Q3148" i="28"/>
  <c r="P3148" i="28"/>
  <c r="O3148" i="28"/>
  <c r="U3147" i="28"/>
  <c r="T3147" i="28"/>
  <c r="S3147" i="28"/>
  <c r="Q3147" i="28"/>
  <c r="P3147" i="28"/>
  <c r="O3147" i="28"/>
  <c r="U3146" i="28"/>
  <c r="T3146" i="28"/>
  <c r="S3146" i="28"/>
  <c r="Q3146" i="28"/>
  <c r="P3146" i="28"/>
  <c r="O3146" i="28"/>
  <c r="U3145" i="28"/>
  <c r="T3145" i="28"/>
  <c r="S3145" i="28"/>
  <c r="Q3145" i="28"/>
  <c r="P3145" i="28"/>
  <c r="O3145" i="28"/>
  <c r="U3144" i="28"/>
  <c r="T3144" i="28"/>
  <c r="S3144" i="28"/>
  <c r="Q3144" i="28"/>
  <c r="P3144" i="28"/>
  <c r="O3144" i="28"/>
  <c r="U3143" i="28"/>
  <c r="T3143" i="28"/>
  <c r="S3143" i="28"/>
  <c r="Q3143" i="28"/>
  <c r="P3143" i="28"/>
  <c r="O3143" i="28"/>
  <c r="U3142" i="28"/>
  <c r="T3142" i="28"/>
  <c r="S3142" i="28"/>
  <c r="Q3142" i="28"/>
  <c r="P3142" i="28"/>
  <c r="O3142" i="28"/>
  <c r="U3141" i="28"/>
  <c r="T3141" i="28"/>
  <c r="S3141" i="28"/>
  <c r="Q3141" i="28"/>
  <c r="P3141" i="28"/>
  <c r="O3141" i="28"/>
  <c r="U3140" i="28"/>
  <c r="T3140" i="28"/>
  <c r="S3140" i="28"/>
  <c r="Q3140" i="28"/>
  <c r="P3140" i="28"/>
  <c r="O3140" i="28"/>
  <c r="U3139" i="28"/>
  <c r="T3139" i="28"/>
  <c r="S3139" i="28"/>
  <c r="Q3139" i="28"/>
  <c r="P3139" i="28"/>
  <c r="O3139" i="28"/>
  <c r="U3138" i="28"/>
  <c r="T3138" i="28"/>
  <c r="S3138" i="28"/>
  <c r="Q3138" i="28"/>
  <c r="P3138" i="28"/>
  <c r="O3138" i="28"/>
  <c r="U3137" i="28"/>
  <c r="T3137" i="28"/>
  <c r="S3137" i="28"/>
  <c r="Q3137" i="28"/>
  <c r="P3137" i="28"/>
  <c r="O3137" i="28"/>
  <c r="U3136" i="28"/>
  <c r="T3136" i="28"/>
  <c r="S3136" i="28"/>
  <c r="Q3136" i="28"/>
  <c r="P3136" i="28"/>
  <c r="O3136" i="28"/>
  <c r="U3135" i="28"/>
  <c r="T3135" i="28"/>
  <c r="S3135" i="28"/>
  <c r="Q3135" i="28"/>
  <c r="P3135" i="28"/>
  <c r="O3135" i="28"/>
  <c r="U3134" i="28"/>
  <c r="T3134" i="28"/>
  <c r="S3134" i="28"/>
  <c r="Q3134" i="28"/>
  <c r="P3134" i="28"/>
  <c r="O3134" i="28"/>
  <c r="U3133" i="28"/>
  <c r="T3133" i="28"/>
  <c r="S3133" i="28"/>
  <c r="Q3133" i="28"/>
  <c r="P3133" i="28"/>
  <c r="O3133" i="28"/>
  <c r="U3132" i="28"/>
  <c r="T3132" i="28"/>
  <c r="S3132" i="28"/>
  <c r="Q3132" i="28"/>
  <c r="P3132" i="28"/>
  <c r="O3132" i="28"/>
  <c r="U3131" i="28"/>
  <c r="T3131" i="28"/>
  <c r="S3131" i="28"/>
  <c r="Q3131" i="28"/>
  <c r="P3131" i="28"/>
  <c r="O3131" i="28"/>
  <c r="U3130" i="28"/>
  <c r="T3130" i="28"/>
  <c r="S3130" i="28"/>
  <c r="Q3130" i="28"/>
  <c r="P3130" i="28"/>
  <c r="O3130" i="28"/>
  <c r="U3129" i="28"/>
  <c r="T3129" i="28"/>
  <c r="S3129" i="28"/>
  <c r="Q3129" i="28"/>
  <c r="P3129" i="28"/>
  <c r="O3129" i="28"/>
  <c r="U3128" i="28"/>
  <c r="T3128" i="28"/>
  <c r="S3128" i="28"/>
  <c r="Q3128" i="28"/>
  <c r="P3128" i="28"/>
  <c r="O3128" i="28"/>
  <c r="U3127" i="28"/>
  <c r="T3127" i="28"/>
  <c r="S3127" i="28"/>
  <c r="Q3127" i="28"/>
  <c r="P3127" i="28"/>
  <c r="O3127" i="28"/>
  <c r="U3126" i="28"/>
  <c r="T3126" i="28"/>
  <c r="S3126" i="28"/>
  <c r="Q3126" i="28"/>
  <c r="P3126" i="28"/>
  <c r="O3126" i="28"/>
  <c r="U3125" i="28"/>
  <c r="T3125" i="28"/>
  <c r="S3125" i="28"/>
  <c r="Q3125" i="28"/>
  <c r="P3125" i="28"/>
  <c r="O3125" i="28"/>
  <c r="U3124" i="28"/>
  <c r="T3124" i="28"/>
  <c r="S3124" i="28"/>
  <c r="Q3124" i="28"/>
  <c r="P3124" i="28"/>
  <c r="O3124" i="28"/>
  <c r="U3123" i="28"/>
  <c r="T3123" i="28"/>
  <c r="S3123" i="28"/>
  <c r="Q3123" i="28"/>
  <c r="P3123" i="28"/>
  <c r="O3123" i="28"/>
  <c r="U3122" i="28"/>
  <c r="T3122" i="28"/>
  <c r="S3122" i="28"/>
  <c r="Q3122" i="28"/>
  <c r="P3122" i="28"/>
  <c r="O3122" i="28"/>
  <c r="U3121" i="28"/>
  <c r="T3121" i="28"/>
  <c r="S3121" i="28"/>
  <c r="Q3121" i="28"/>
  <c r="P3121" i="28"/>
  <c r="O3121" i="28"/>
  <c r="U3120" i="28"/>
  <c r="T3120" i="28"/>
  <c r="S3120" i="28"/>
  <c r="Q3120" i="28"/>
  <c r="P3120" i="28"/>
  <c r="O3120" i="28"/>
  <c r="U3119" i="28"/>
  <c r="T3119" i="28"/>
  <c r="S3119" i="28"/>
  <c r="Q3119" i="28"/>
  <c r="P3119" i="28"/>
  <c r="O3119" i="28"/>
  <c r="U3118" i="28"/>
  <c r="T3118" i="28"/>
  <c r="S3118" i="28"/>
  <c r="Q3118" i="28"/>
  <c r="P3118" i="28"/>
  <c r="O3118" i="28"/>
  <c r="U3117" i="28"/>
  <c r="T3117" i="28"/>
  <c r="S3117" i="28"/>
  <c r="Q3117" i="28"/>
  <c r="P3117" i="28"/>
  <c r="O3117" i="28"/>
  <c r="U3116" i="28"/>
  <c r="T3116" i="28"/>
  <c r="S3116" i="28"/>
  <c r="Q3116" i="28"/>
  <c r="P3116" i="28"/>
  <c r="O3116" i="28"/>
  <c r="U3115" i="28"/>
  <c r="T3115" i="28"/>
  <c r="S3115" i="28"/>
  <c r="Q3115" i="28"/>
  <c r="P3115" i="28"/>
  <c r="O3115" i="28"/>
  <c r="U3114" i="28"/>
  <c r="T3114" i="28"/>
  <c r="S3114" i="28"/>
  <c r="Q3114" i="28"/>
  <c r="P3114" i="28"/>
  <c r="O3114" i="28"/>
  <c r="U3113" i="28"/>
  <c r="T3113" i="28"/>
  <c r="S3113" i="28"/>
  <c r="Q3113" i="28"/>
  <c r="P3113" i="28"/>
  <c r="O3113" i="28"/>
  <c r="U3112" i="28"/>
  <c r="T3112" i="28"/>
  <c r="S3112" i="28"/>
  <c r="Q3112" i="28"/>
  <c r="P3112" i="28"/>
  <c r="O3112" i="28"/>
  <c r="U3111" i="28"/>
  <c r="T3111" i="28"/>
  <c r="S3111" i="28"/>
  <c r="Q3111" i="28"/>
  <c r="P3111" i="28"/>
  <c r="O3111" i="28"/>
  <c r="U3110" i="28"/>
  <c r="T3110" i="28"/>
  <c r="S3110" i="28"/>
  <c r="Q3110" i="28"/>
  <c r="P3110" i="28"/>
  <c r="O3110" i="28"/>
  <c r="U3109" i="28"/>
  <c r="T3109" i="28"/>
  <c r="S3109" i="28"/>
  <c r="Q3109" i="28"/>
  <c r="P3109" i="28"/>
  <c r="O3109" i="28"/>
  <c r="U3108" i="28"/>
  <c r="T3108" i="28"/>
  <c r="S3108" i="28"/>
  <c r="Q3108" i="28"/>
  <c r="P3108" i="28"/>
  <c r="O3108" i="28"/>
  <c r="U3107" i="28"/>
  <c r="T3107" i="28"/>
  <c r="S3107" i="28"/>
  <c r="Q3107" i="28"/>
  <c r="P3107" i="28"/>
  <c r="O3107" i="28"/>
  <c r="U3106" i="28"/>
  <c r="T3106" i="28"/>
  <c r="S3106" i="28"/>
  <c r="Q3106" i="28"/>
  <c r="P3106" i="28"/>
  <c r="O3106" i="28"/>
  <c r="U3105" i="28"/>
  <c r="T3105" i="28"/>
  <c r="S3105" i="28"/>
  <c r="Q3105" i="28"/>
  <c r="P3105" i="28"/>
  <c r="O3105" i="28"/>
  <c r="U3104" i="28"/>
  <c r="T3104" i="28"/>
  <c r="S3104" i="28"/>
  <c r="Q3104" i="28"/>
  <c r="P3104" i="28"/>
  <c r="O3104" i="28"/>
  <c r="U3103" i="28"/>
  <c r="T3103" i="28"/>
  <c r="S3103" i="28"/>
  <c r="Q3103" i="28"/>
  <c r="P3103" i="28"/>
  <c r="O3103" i="28"/>
  <c r="U3102" i="28"/>
  <c r="T3102" i="28"/>
  <c r="S3102" i="28"/>
  <c r="Q3102" i="28"/>
  <c r="P3102" i="28"/>
  <c r="O3102" i="28"/>
  <c r="U3101" i="28"/>
  <c r="T3101" i="28"/>
  <c r="S3101" i="28"/>
  <c r="Q3101" i="28"/>
  <c r="P3101" i="28"/>
  <c r="O3101" i="28"/>
  <c r="U3100" i="28"/>
  <c r="T3100" i="28"/>
  <c r="S3100" i="28"/>
  <c r="Q3100" i="28"/>
  <c r="P3100" i="28"/>
  <c r="O3100" i="28"/>
  <c r="U3099" i="28"/>
  <c r="T3099" i="28"/>
  <c r="S3099" i="28"/>
  <c r="Q3099" i="28"/>
  <c r="P3099" i="28"/>
  <c r="O3099" i="28"/>
  <c r="U3098" i="28"/>
  <c r="T3098" i="28"/>
  <c r="S3098" i="28"/>
  <c r="Q3098" i="28"/>
  <c r="P3098" i="28"/>
  <c r="O3098" i="28"/>
  <c r="U3097" i="28"/>
  <c r="T3097" i="28"/>
  <c r="S3097" i="28"/>
  <c r="Q3097" i="28"/>
  <c r="P3097" i="28"/>
  <c r="O3097" i="28"/>
  <c r="U3096" i="28"/>
  <c r="T3096" i="28"/>
  <c r="S3096" i="28"/>
  <c r="Q3096" i="28"/>
  <c r="P3096" i="28"/>
  <c r="O3096" i="28"/>
  <c r="U3095" i="28"/>
  <c r="T3095" i="28"/>
  <c r="S3095" i="28"/>
  <c r="Q3095" i="28"/>
  <c r="P3095" i="28"/>
  <c r="O3095" i="28"/>
  <c r="U3094" i="28"/>
  <c r="T3094" i="28"/>
  <c r="S3094" i="28"/>
  <c r="Q3094" i="28"/>
  <c r="P3094" i="28"/>
  <c r="O3094" i="28"/>
  <c r="U3093" i="28"/>
  <c r="T3093" i="28"/>
  <c r="S3093" i="28"/>
  <c r="Q3093" i="28"/>
  <c r="P3093" i="28"/>
  <c r="O3093" i="28"/>
  <c r="U3092" i="28"/>
  <c r="T3092" i="28"/>
  <c r="S3092" i="28"/>
  <c r="Q3092" i="28"/>
  <c r="P3092" i="28"/>
  <c r="O3092" i="28"/>
  <c r="U3091" i="28"/>
  <c r="T3091" i="28"/>
  <c r="S3091" i="28"/>
  <c r="Q3091" i="28"/>
  <c r="P3091" i="28"/>
  <c r="O3091" i="28"/>
  <c r="U3090" i="28"/>
  <c r="T3090" i="28"/>
  <c r="S3090" i="28"/>
  <c r="Q3090" i="28"/>
  <c r="P3090" i="28"/>
  <c r="O3090" i="28"/>
  <c r="U3089" i="28"/>
  <c r="T3089" i="28"/>
  <c r="S3089" i="28"/>
  <c r="Q3089" i="28"/>
  <c r="P3089" i="28"/>
  <c r="O3089" i="28"/>
  <c r="U3088" i="28"/>
  <c r="T3088" i="28"/>
  <c r="S3088" i="28"/>
  <c r="Q3088" i="28"/>
  <c r="P3088" i="28"/>
  <c r="O3088" i="28"/>
  <c r="U3087" i="28"/>
  <c r="T3087" i="28"/>
  <c r="S3087" i="28"/>
  <c r="Q3087" i="28"/>
  <c r="P3087" i="28"/>
  <c r="O3087" i="28"/>
  <c r="U3086" i="28"/>
  <c r="T3086" i="28"/>
  <c r="S3086" i="28"/>
  <c r="Q3086" i="28"/>
  <c r="P3086" i="28"/>
  <c r="O3086" i="28"/>
  <c r="U3085" i="28"/>
  <c r="T3085" i="28"/>
  <c r="S3085" i="28"/>
  <c r="Q3085" i="28"/>
  <c r="P3085" i="28"/>
  <c r="O3085" i="28"/>
  <c r="U3084" i="28"/>
  <c r="T3084" i="28"/>
  <c r="S3084" i="28"/>
  <c r="Q3084" i="28"/>
  <c r="P3084" i="28"/>
  <c r="O3084" i="28"/>
  <c r="U3083" i="28"/>
  <c r="T3083" i="28"/>
  <c r="S3083" i="28"/>
  <c r="Q3083" i="28"/>
  <c r="P3083" i="28"/>
  <c r="O3083" i="28"/>
  <c r="U3082" i="28"/>
  <c r="T3082" i="28"/>
  <c r="S3082" i="28"/>
  <c r="Q3082" i="28"/>
  <c r="P3082" i="28"/>
  <c r="O3082" i="28"/>
  <c r="U3081" i="28"/>
  <c r="T3081" i="28"/>
  <c r="S3081" i="28"/>
  <c r="Q3081" i="28"/>
  <c r="P3081" i="28"/>
  <c r="O3081" i="28"/>
  <c r="U3080" i="28"/>
  <c r="T3080" i="28"/>
  <c r="S3080" i="28"/>
  <c r="Q3080" i="28"/>
  <c r="P3080" i="28"/>
  <c r="O3080" i="28"/>
  <c r="U3079" i="28"/>
  <c r="T3079" i="28"/>
  <c r="S3079" i="28"/>
  <c r="Q3079" i="28"/>
  <c r="P3079" i="28"/>
  <c r="O3079" i="28"/>
  <c r="U3078" i="28"/>
  <c r="T3078" i="28"/>
  <c r="S3078" i="28"/>
  <c r="Q3078" i="28"/>
  <c r="P3078" i="28"/>
  <c r="O3078" i="28"/>
  <c r="U3077" i="28"/>
  <c r="T3077" i="28"/>
  <c r="S3077" i="28"/>
  <c r="Q3077" i="28"/>
  <c r="P3077" i="28"/>
  <c r="O3077" i="28"/>
  <c r="U3076" i="28"/>
  <c r="T3076" i="28"/>
  <c r="S3076" i="28"/>
  <c r="Q3076" i="28"/>
  <c r="P3076" i="28"/>
  <c r="O3076" i="28"/>
  <c r="U3075" i="28"/>
  <c r="T3075" i="28"/>
  <c r="S3075" i="28"/>
  <c r="Q3075" i="28"/>
  <c r="P3075" i="28"/>
  <c r="O3075" i="28"/>
  <c r="U3074" i="28"/>
  <c r="T3074" i="28"/>
  <c r="S3074" i="28"/>
  <c r="Q3074" i="28"/>
  <c r="P3074" i="28"/>
  <c r="O3074" i="28"/>
  <c r="U3073" i="28"/>
  <c r="T3073" i="28"/>
  <c r="S3073" i="28"/>
  <c r="Q3073" i="28"/>
  <c r="P3073" i="28"/>
  <c r="O3073" i="28"/>
  <c r="U3072" i="28"/>
  <c r="T3072" i="28"/>
  <c r="S3072" i="28"/>
  <c r="Q3072" i="28"/>
  <c r="P3072" i="28"/>
  <c r="O3072" i="28"/>
  <c r="U3071" i="28"/>
  <c r="T3071" i="28"/>
  <c r="S3071" i="28"/>
  <c r="Q3071" i="28"/>
  <c r="P3071" i="28"/>
  <c r="O3071" i="28"/>
  <c r="U3070" i="28"/>
  <c r="T3070" i="28"/>
  <c r="S3070" i="28"/>
  <c r="Q3070" i="28"/>
  <c r="P3070" i="28"/>
  <c r="O3070" i="28"/>
  <c r="U3069" i="28"/>
  <c r="T3069" i="28"/>
  <c r="S3069" i="28"/>
  <c r="Q3069" i="28"/>
  <c r="P3069" i="28"/>
  <c r="O3069" i="28"/>
  <c r="U3068" i="28"/>
  <c r="T3068" i="28"/>
  <c r="S3068" i="28"/>
  <c r="Q3068" i="28"/>
  <c r="P3068" i="28"/>
  <c r="O3068" i="28"/>
  <c r="U3067" i="28"/>
  <c r="T3067" i="28"/>
  <c r="S3067" i="28"/>
  <c r="Q3067" i="28"/>
  <c r="P3067" i="28"/>
  <c r="O3067" i="28"/>
  <c r="U3066" i="28"/>
  <c r="T3066" i="28"/>
  <c r="S3066" i="28"/>
  <c r="Q3066" i="28"/>
  <c r="P3066" i="28"/>
  <c r="O3066" i="28"/>
  <c r="U3065" i="28"/>
  <c r="T3065" i="28"/>
  <c r="S3065" i="28"/>
  <c r="Q3065" i="28"/>
  <c r="P3065" i="28"/>
  <c r="O3065" i="28"/>
  <c r="U3064" i="28"/>
  <c r="T3064" i="28"/>
  <c r="S3064" i="28"/>
  <c r="Q3064" i="28"/>
  <c r="P3064" i="28"/>
  <c r="O3064" i="28"/>
  <c r="U3063" i="28"/>
  <c r="T3063" i="28"/>
  <c r="S3063" i="28"/>
  <c r="Q3063" i="28"/>
  <c r="P3063" i="28"/>
  <c r="O3063" i="28"/>
  <c r="U3062" i="28"/>
  <c r="T3062" i="28"/>
  <c r="S3062" i="28"/>
  <c r="Q3062" i="28"/>
  <c r="P3062" i="28"/>
  <c r="O3062" i="28"/>
  <c r="U3061" i="28"/>
  <c r="T3061" i="28"/>
  <c r="S3061" i="28"/>
  <c r="Q3061" i="28"/>
  <c r="P3061" i="28"/>
  <c r="O3061" i="28"/>
  <c r="U3060" i="28"/>
  <c r="T3060" i="28"/>
  <c r="S3060" i="28"/>
  <c r="Q3060" i="28"/>
  <c r="P3060" i="28"/>
  <c r="O3060" i="28"/>
  <c r="U3059" i="28"/>
  <c r="T3059" i="28"/>
  <c r="S3059" i="28"/>
  <c r="Q3059" i="28"/>
  <c r="P3059" i="28"/>
  <c r="O3059" i="28"/>
  <c r="U3058" i="28"/>
  <c r="T3058" i="28"/>
  <c r="S3058" i="28"/>
  <c r="Q3058" i="28"/>
  <c r="P3058" i="28"/>
  <c r="O3058" i="28"/>
  <c r="U3057" i="28"/>
  <c r="T3057" i="28"/>
  <c r="S3057" i="28"/>
  <c r="Q3057" i="28"/>
  <c r="P3057" i="28"/>
  <c r="O3057" i="28"/>
  <c r="U3056" i="28"/>
  <c r="T3056" i="28"/>
  <c r="S3056" i="28"/>
  <c r="Q3056" i="28"/>
  <c r="P3056" i="28"/>
  <c r="O3056" i="28"/>
  <c r="U3055" i="28"/>
  <c r="T3055" i="28"/>
  <c r="S3055" i="28"/>
  <c r="Q3055" i="28"/>
  <c r="P3055" i="28"/>
  <c r="O3055" i="28"/>
  <c r="U3054" i="28"/>
  <c r="T3054" i="28"/>
  <c r="S3054" i="28"/>
  <c r="Q3054" i="28"/>
  <c r="P3054" i="28"/>
  <c r="O3054" i="28"/>
  <c r="U3053" i="28"/>
  <c r="T3053" i="28"/>
  <c r="S3053" i="28"/>
  <c r="Q3053" i="28"/>
  <c r="P3053" i="28"/>
  <c r="O3053" i="28"/>
  <c r="U3052" i="28"/>
  <c r="T3052" i="28"/>
  <c r="S3052" i="28"/>
  <c r="Q3052" i="28"/>
  <c r="P3052" i="28"/>
  <c r="O3052" i="28"/>
  <c r="U3051" i="28"/>
  <c r="T3051" i="28"/>
  <c r="S3051" i="28"/>
  <c r="Q3051" i="28"/>
  <c r="P3051" i="28"/>
  <c r="O3051" i="28"/>
  <c r="U3050" i="28"/>
  <c r="T3050" i="28"/>
  <c r="S3050" i="28"/>
  <c r="Q3050" i="28"/>
  <c r="P3050" i="28"/>
  <c r="O3050" i="28"/>
  <c r="U3049" i="28"/>
  <c r="T3049" i="28"/>
  <c r="S3049" i="28"/>
  <c r="Q3049" i="28"/>
  <c r="P3049" i="28"/>
  <c r="O3049" i="28"/>
  <c r="U3048" i="28"/>
  <c r="T3048" i="28"/>
  <c r="S3048" i="28"/>
  <c r="Q3048" i="28"/>
  <c r="P3048" i="28"/>
  <c r="O3048" i="28"/>
  <c r="U3047" i="28"/>
  <c r="T3047" i="28"/>
  <c r="S3047" i="28"/>
  <c r="Q3047" i="28"/>
  <c r="P3047" i="28"/>
  <c r="O3047" i="28"/>
  <c r="U3046" i="28"/>
  <c r="T3046" i="28"/>
  <c r="S3046" i="28"/>
  <c r="Q3046" i="28"/>
  <c r="P3046" i="28"/>
  <c r="O3046" i="28"/>
  <c r="U3045" i="28"/>
  <c r="T3045" i="28"/>
  <c r="S3045" i="28"/>
  <c r="Q3045" i="28"/>
  <c r="P3045" i="28"/>
  <c r="O3045" i="28"/>
  <c r="U3044" i="28"/>
  <c r="T3044" i="28"/>
  <c r="S3044" i="28"/>
  <c r="Q3044" i="28"/>
  <c r="P3044" i="28"/>
  <c r="O3044" i="28"/>
  <c r="U3043" i="28"/>
  <c r="T3043" i="28"/>
  <c r="S3043" i="28"/>
  <c r="Q3043" i="28"/>
  <c r="P3043" i="28"/>
  <c r="O3043" i="28"/>
  <c r="U3042" i="28"/>
  <c r="T3042" i="28"/>
  <c r="S3042" i="28"/>
  <c r="Q3042" i="28"/>
  <c r="P3042" i="28"/>
  <c r="O3042" i="28"/>
  <c r="U3041" i="28"/>
  <c r="T3041" i="28"/>
  <c r="S3041" i="28"/>
  <c r="Q3041" i="28"/>
  <c r="P3041" i="28"/>
  <c r="O3041" i="28"/>
  <c r="U3040" i="28"/>
  <c r="T3040" i="28"/>
  <c r="S3040" i="28"/>
  <c r="Q3040" i="28"/>
  <c r="P3040" i="28"/>
  <c r="O3040" i="28"/>
  <c r="U3039" i="28"/>
  <c r="T3039" i="28"/>
  <c r="S3039" i="28"/>
  <c r="Q3039" i="28"/>
  <c r="P3039" i="28"/>
  <c r="O3039" i="28"/>
  <c r="U3038" i="28"/>
  <c r="T3038" i="28"/>
  <c r="S3038" i="28"/>
  <c r="Q3038" i="28"/>
  <c r="P3038" i="28"/>
  <c r="O3038" i="28"/>
  <c r="U3037" i="28"/>
  <c r="T3037" i="28"/>
  <c r="S3037" i="28"/>
  <c r="Q3037" i="28"/>
  <c r="P3037" i="28"/>
  <c r="O3037" i="28"/>
  <c r="U3036" i="28"/>
  <c r="T3036" i="28"/>
  <c r="S3036" i="28"/>
  <c r="Q3036" i="28"/>
  <c r="P3036" i="28"/>
  <c r="O3036" i="28"/>
  <c r="U3035" i="28"/>
  <c r="T3035" i="28"/>
  <c r="S3035" i="28"/>
  <c r="Q3035" i="28"/>
  <c r="P3035" i="28"/>
  <c r="O3035" i="28"/>
  <c r="U3034" i="28"/>
  <c r="T3034" i="28"/>
  <c r="S3034" i="28"/>
  <c r="Q3034" i="28"/>
  <c r="P3034" i="28"/>
  <c r="O3034" i="28"/>
  <c r="U3033" i="28"/>
  <c r="T3033" i="28"/>
  <c r="S3033" i="28"/>
  <c r="Q3033" i="28"/>
  <c r="P3033" i="28"/>
  <c r="O3033" i="28"/>
  <c r="U3032" i="28"/>
  <c r="T3032" i="28"/>
  <c r="S3032" i="28"/>
  <c r="Q3032" i="28"/>
  <c r="P3032" i="28"/>
  <c r="O3032" i="28"/>
  <c r="U3031" i="28"/>
  <c r="T3031" i="28"/>
  <c r="S3031" i="28"/>
  <c r="Q3031" i="28"/>
  <c r="P3031" i="28"/>
  <c r="O3031" i="28"/>
  <c r="U3030" i="28"/>
  <c r="T3030" i="28"/>
  <c r="S3030" i="28"/>
  <c r="Q3030" i="28"/>
  <c r="P3030" i="28"/>
  <c r="O3030" i="28"/>
  <c r="U3029" i="28"/>
  <c r="T3029" i="28"/>
  <c r="S3029" i="28"/>
  <c r="Q3029" i="28"/>
  <c r="P3029" i="28"/>
  <c r="O3029" i="28"/>
  <c r="U3028" i="28"/>
  <c r="T3028" i="28"/>
  <c r="S3028" i="28"/>
  <c r="Q3028" i="28"/>
  <c r="P3028" i="28"/>
  <c r="O3028" i="28"/>
  <c r="U3027" i="28"/>
  <c r="T3027" i="28"/>
  <c r="S3027" i="28"/>
  <c r="Q3027" i="28"/>
  <c r="P3027" i="28"/>
  <c r="O3027" i="28"/>
  <c r="U3026" i="28"/>
  <c r="T3026" i="28"/>
  <c r="S3026" i="28"/>
  <c r="Q3026" i="28"/>
  <c r="P3026" i="28"/>
  <c r="O3026" i="28"/>
  <c r="U3025" i="28"/>
  <c r="T3025" i="28"/>
  <c r="S3025" i="28"/>
  <c r="Q3025" i="28"/>
  <c r="P3025" i="28"/>
  <c r="O3025" i="28"/>
  <c r="U3024" i="28"/>
  <c r="T3024" i="28"/>
  <c r="S3024" i="28"/>
  <c r="Q3024" i="28"/>
  <c r="P3024" i="28"/>
  <c r="O3024" i="28"/>
  <c r="U3023" i="28"/>
  <c r="T3023" i="28"/>
  <c r="S3023" i="28"/>
  <c r="Q3023" i="28"/>
  <c r="P3023" i="28"/>
  <c r="O3023" i="28"/>
  <c r="U3022" i="28"/>
  <c r="T3022" i="28"/>
  <c r="S3022" i="28"/>
  <c r="Q3022" i="28"/>
  <c r="P3022" i="28"/>
  <c r="O3022" i="28"/>
  <c r="U3021" i="28"/>
  <c r="T3021" i="28"/>
  <c r="S3021" i="28"/>
  <c r="Q3021" i="28"/>
  <c r="P3021" i="28"/>
  <c r="O3021" i="28"/>
  <c r="U3020" i="28"/>
  <c r="T3020" i="28"/>
  <c r="S3020" i="28"/>
  <c r="Q3020" i="28"/>
  <c r="P3020" i="28"/>
  <c r="O3020" i="28"/>
  <c r="U3019" i="28"/>
  <c r="T3019" i="28"/>
  <c r="S3019" i="28"/>
  <c r="Q3019" i="28"/>
  <c r="P3019" i="28"/>
  <c r="O3019" i="28"/>
  <c r="U3018" i="28"/>
  <c r="T3018" i="28"/>
  <c r="S3018" i="28"/>
  <c r="Q3018" i="28"/>
  <c r="P3018" i="28"/>
  <c r="O3018" i="28"/>
  <c r="U3017" i="28"/>
  <c r="T3017" i="28"/>
  <c r="S3017" i="28"/>
  <c r="Q3017" i="28"/>
  <c r="P3017" i="28"/>
  <c r="O3017" i="28"/>
  <c r="U3016" i="28"/>
  <c r="T3016" i="28"/>
  <c r="S3016" i="28"/>
  <c r="Q3016" i="28"/>
  <c r="P3016" i="28"/>
  <c r="O3016" i="28"/>
  <c r="U3015" i="28"/>
  <c r="T3015" i="28"/>
  <c r="S3015" i="28"/>
  <c r="Q3015" i="28"/>
  <c r="P3015" i="28"/>
  <c r="O3015" i="28"/>
  <c r="U3014" i="28"/>
  <c r="T3014" i="28"/>
  <c r="S3014" i="28"/>
  <c r="Q3014" i="28"/>
  <c r="P3014" i="28"/>
  <c r="O3014" i="28"/>
  <c r="U3013" i="28"/>
  <c r="T3013" i="28"/>
  <c r="S3013" i="28"/>
  <c r="Q3013" i="28"/>
  <c r="P3013" i="28"/>
  <c r="O3013" i="28"/>
  <c r="U3012" i="28"/>
  <c r="T3012" i="28"/>
  <c r="S3012" i="28"/>
  <c r="Q3012" i="28"/>
  <c r="P3012" i="28"/>
  <c r="O3012" i="28"/>
  <c r="U3011" i="28"/>
  <c r="T3011" i="28"/>
  <c r="S3011" i="28"/>
  <c r="Q3011" i="28"/>
  <c r="P3011" i="28"/>
  <c r="O3011" i="28"/>
  <c r="U3010" i="28"/>
  <c r="T3010" i="28"/>
  <c r="S3010" i="28"/>
  <c r="Q3010" i="28"/>
  <c r="P3010" i="28"/>
  <c r="O3010" i="28"/>
  <c r="U3009" i="28"/>
  <c r="T3009" i="28"/>
  <c r="S3009" i="28"/>
  <c r="Q3009" i="28"/>
  <c r="P3009" i="28"/>
  <c r="O3009" i="28"/>
  <c r="U3008" i="28"/>
  <c r="T3008" i="28"/>
  <c r="S3008" i="28"/>
  <c r="Q3008" i="28"/>
  <c r="P3008" i="28"/>
  <c r="O3008" i="28"/>
  <c r="U3007" i="28"/>
  <c r="T3007" i="28"/>
  <c r="S3007" i="28"/>
  <c r="Q3007" i="28"/>
  <c r="P3007" i="28"/>
  <c r="O3007" i="28"/>
  <c r="U3006" i="28"/>
  <c r="T3006" i="28"/>
  <c r="S3006" i="28"/>
  <c r="Q3006" i="28"/>
  <c r="P3006" i="28"/>
  <c r="O3006" i="28"/>
  <c r="U3005" i="28"/>
  <c r="T3005" i="28"/>
  <c r="S3005" i="28"/>
  <c r="Q3005" i="28"/>
  <c r="P3005" i="28"/>
  <c r="O3005" i="28"/>
  <c r="U3004" i="28"/>
  <c r="T3004" i="28"/>
  <c r="S3004" i="28"/>
  <c r="Q3004" i="28"/>
  <c r="P3004" i="28"/>
  <c r="O3004" i="28"/>
  <c r="U3003" i="28"/>
  <c r="T3003" i="28"/>
  <c r="S3003" i="28"/>
  <c r="Q3003" i="28"/>
  <c r="P3003" i="28"/>
  <c r="O3003" i="28"/>
  <c r="U3002" i="28"/>
  <c r="T3002" i="28"/>
  <c r="S3002" i="28"/>
  <c r="Q3002" i="28"/>
  <c r="P3002" i="28"/>
  <c r="O3002" i="28"/>
  <c r="U3001" i="28"/>
  <c r="T3001" i="28"/>
  <c r="S3001" i="28"/>
  <c r="Q3001" i="28"/>
  <c r="P3001" i="28"/>
  <c r="O3001" i="28"/>
  <c r="U3000" i="28"/>
  <c r="T3000" i="28"/>
  <c r="S3000" i="28"/>
  <c r="Q3000" i="28"/>
  <c r="P3000" i="28"/>
  <c r="O3000" i="28"/>
  <c r="U2999" i="28"/>
  <c r="T2999" i="28"/>
  <c r="S2999" i="28"/>
  <c r="Q2999" i="28"/>
  <c r="P2999" i="28"/>
  <c r="O2999" i="28"/>
  <c r="U2998" i="28"/>
  <c r="T2998" i="28"/>
  <c r="S2998" i="28"/>
  <c r="Q2998" i="28"/>
  <c r="P2998" i="28"/>
  <c r="O2998" i="28"/>
  <c r="U2997" i="28"/>
  <c r="T2997" i="28"/>
  <c r="S2997" i="28"/>
  <c r="Q2997" i="28"/>
  <c r="P2997" i="28"/>
  <c r="O2997" i="28"/>
  <c r="U2996" i="28"/>
  <c r="T2996" i="28"/>
  <c r="S2996" i="28"/>
  <c r="Q2996" i="28"/>
  <c r="P2996" i="28"/>
  <c r="O2996" i="28"/>
  <c r="U2995" i="28"/>
  <c r="T2995" i="28"/>
  <c r="S2995" i="28"/>
  <c r="Q2995" i="28"/>
  <c r="P2995" i="28"/>
  <c r="O2995" i="28"/>
  <c r="U2994" i="28"/>
  <c r="T2994" i="28"/>
  <c r="S2994" i="28"/>
  <c r="Q2994" i="28"/>
  <c r="P2994" i="28"/>
  <c r="O2994" i="28"/>
  <c r="U2993" i="28"/>
  <c r="T2993" i="28"/>
  <c r="S2993" i="28"/>
  <c r="Q2993" i="28"/>
  <c r="P2993" i="28"/>
  <c r="O2993" i="28"/>
  <c r="U2992" i="28"/>
  <c r="T2992" i="28"/>
  <c r="S2992" i="28"/>
  <c r="Q2992" i="28"/>
  <c r="P2992" i="28"/>
  <c r="O2992" i="28"/>
  <c r="U2991" i="28"/>
  <c r="T2991" i="28"/>
  <c r="S2991" i="28"/>
  <c r="Q2991" i="28"/>
  <c r="P2991" i="28"/>
  <c r="O2991" i="28"/>
  <c r="U2990" i="28"/>
  <c r="T2990" i="28"/>
  <c r="S2990" i="28"/>
  <c r="Q2990" i="28"/>
  <c r="P2990" i="28"/>
  <c r="O2990" i="28"/>
  <c r="U2989" i="28"/>
  <c r="T2989" i="28"/>
  <c r="S2989" i="28"/>
  <c r="Q2989" i="28"/>
  <c r="P2989" i="28"/>
  <c r="O2989" i="28"/>
  <c r="U2988" i="28"/>
  <c r="T2988" i="28"/>
  <c r="S2988" i="28"/>
  <c r="Q2988" i="28"/>
  <c r="P2988" i="28"/>
  <c r="O2988" i="28"/>
  <c r="U2987" i="28"/>
  <c r="T2987" i="28"/>
  <c r="S2987" i="28"/>
  <c r="Q2987" i="28"/>
  <c r="P2987" i="28"/>
  <c r="O2987" i="28"/>
  <c r="U2986" i="28"/>
  <c r="T2986" i="28"/>
  <c r="S2986" i="28"/>
  <c r="Q2986" i="28"/>
  <c r="P2986" i="28"/>
  <c r="O2986" i="28"/>
  <c r="U2985" i="28"/>
  <c r="T2985" i="28"/>
  <c r="S2985" i="28"/>
  <c r="Q2985" i="28"/>
  <c r="P2985" i="28"/>
  <c r="O2985" i="28"/>
  <c r="U2984" i="28"/>
  <c r="T2984" i="28"/>
  <c r="S2984" i="28"/>
  <c r="Q2984" i="28"/>
  <c r="P2984" i="28"/>
  <c r="O2984" i="28"/>
  <c r="U2983" i="28"/>
  <c r="T2983" i="28"/>
  <c r="S2983" i="28"/>
  <c r="Q2983" i="28"/>
  <c r="P2983" i="28"/>
  <c r="O2983" i="28"/>
  <c r="U2982" i="28"/>
  <c r="T2982" i="28"/>
  <c r="S2982" i="28"/>
  <c r="Q2982" i="28"/>
  <c r="P2982" i="28"/>
  <c r="O2982" i="28"/>
  <c r="U2981" i="28"/>
  <c r="T2981" i="28"/>
  <c r="S2981" i="28"/>
  <c r="Q2981" i="28"/>
  <c r="P2981" i="28"/>
  <c r="O2981" i="28"/>
  <c r="U2980" i="28"/>
  <c r="T2980" i="28"/>
  <c r="S2980" i="28"/>
  <c r="Q2980" i="28"/>
  <c r="P2980" i="28"/>
  <c r="O2980" i="28"/>
  <c r="U2979" i="28"/>
  <c r="T2979" i="28"/>
  <c r="S2979" i="28"/>
  <c r="Q2979" i="28"/>
  <c r="P2979" i="28"/>
  <c r="O2979" i="28"/>
  <c r="U2978" i="28"/>
  <c r="T2978" i="28"/>
  <c r="S2978" i="28"/>
  <c r="Q2978" i="28"/>
  <c r="P2978" i="28"/>
  <c r="O2978" i="28"/>
  <c r="U2977" i="28"/>
  <c r="T2977" i="28"/>
  <c r="S2977" i="28"/>
  <c r="Q2977" i="28"/>
  <c r="P2977" i="28"/>
  <c r="O2977" i="28"/>
  <c r="U2976" i="28"/>
  <c r="T2976" i="28"/>
  <c r="S2976" i="28"/>
  <c r="Q2976" i="28"/>
  <c r="P2976" i="28"/>
  <c r="O2976" i="28"/>
  <c r="U2975" i="28"/>
  <c r="T2975" i="28"/>
  <c r="S2975" i="28"/>
  <c r="Q2975" i="28"/>
  <c r="P2975" i="28"/>
  <c r="O2975" i="28"/>
  <c r="U2974" i="28"/>
  <c r="T2974" i="28"/>
  <c r="S2974" i="28"/>
  <c r="Q2974" i="28"/>
  <c r="P2974" i="28"/>
  <c r="O2974" i="28"/>
  <c r="U2973" i="28"/>
  <c r="T2973" i="28"/>
  <c r="S2973" i="28"/>
  <c r="Q2973" i="28"/>
  <c r="P2973" i="28"/>
  <c r="O2973" i="28"/>
  <c r="U2972" i="28"/>
  <c r="T2972" i="28"/>
  <c r="S2972" i="28"/>
  <c r="Q2972" i="28"/>
  <c r="P2972" i="28"/>
  <c r="O2972" i="28"/>
  <c r="U2971" i="28"/>
  <c r="T2971" i="28"/>
  <c r="S2971" i="28"/>
  <c r="Q2971" i="28"/>
  <c r="P2971" i="28"/>
  <c r="O2971" i="28"/>
  <c r="U2970" i="28"/>
  <c r="T2970" i="28"/>
  <c r="S2970" i="28"/>
  <c r="Q2970" i="28"/>
  <c r="P2970" i="28"/>
  <c r="O2970" i="28"/>
  <c r="U2969" i="28"/>
  <c r="T2969" i="28"/>
  <c r="S2969" i="28"/>
  <c r="Q2969" i="28"/>
  <c r="P2969" i="28"/>
  <c r="O2969" i="28"/>
  <c r="U2968" i="28"/>
  <c r="T2968" i="28"/>
  <c r="S2968" i="28"/>
  <c r="Q2968" i="28"/>
  <c r="P2968" i="28"/>
  <c r="O2968" i="28"/>
  <c r="U2967" i="28"/>
  <c r="T2967" i="28"/>
  <c r="S2967" i="28"/>
  <c r="Q2967" i="28"/>
  <c r="P2967" i="28"/>
  <c r="O2967" i="28"/>
  <c r="U2966" i="28"/>
  <c r="T2966" i="28"/>
  <c r="S2966" i="28"/>
  <c r="Q2966" i="28"/>
  <c r="P2966" i="28"/>
  <c r="O2966" i="28"/>
  <c r="U2965" i="28"/>
  <c r="T2965" i="28"/>
  <c r="S2965" i="28"/>
  <c r="Q2965" i="28"/>
  <c r="P2965" i="28"/>
  <c r="O2965" i="28"/>
  <c r="U2964" i="28"/>
  <c r="T2964" i="28"/>
  <c r="S2964" i="28"/>
  <c r="Q2964" i="28"/>
  <c r="P2964" i="28"/>
  <c r="O2964" i="28"/>
  <c r="U2963" i="28"/>
  <c r="T2963" i="28"/>
  <c r="S2963" i="28"/>
  <c r="Q2963" i="28"/>
  <c r="P2963" i="28"/>
  <c r="O2963" i="28"/>
  <c r="U2962" i="28"/>
  <c r="T2962" i="28"/>
  <c r="S2962" i="28"/>
  <c r="Q2962" i="28"/>
  <c r="P2962" i="28"/>
  <c r="O2962" i="28"/>
  <c r="U2961" i="28"/>
  <c r="T2961" i="28"/>
  <c r="S2961" i="28"/>
  <c r="Q2961" i="28"/>
  <c r="P2961" i="28"/>
  <c r="O2961" i="28"/>
  <c r="U2960" i="28"/>
  <c r="T2960" i="28"/>
  <c r="S2960" i="28"/>
  <c r="Q2960" i="28"/>
  <c r="P2960" i="28"/>
  <c r="O2960" i="28"/>
  <c r="U2959" i="28"/>
  <c r="T2959" i="28"/>
  <c r="S2959" i="28"/>
  <c r="Q2959" i="28"/>
  <c r="P2959" i="28"/>
  <c r="O2959" i="28"/>
  <c r="U2958" i="28"/>
  <c r="T2958" i="28"/>
  <c r="S2958" i="28"/>
  <c r="Q2958" i="28"/>
  <c r="P2958" i="28"/>
  <c r="O2958" i="28"/>
  <c r="U2957" i="28"/>
  <c r="T2957" i="28"/>
  <c r="S2957" i="28"/>
  <c r="Q2957" i="28"/>
  <c r="P2957" i="28"/>
  <c r="O2957" i="28"/>
  <c r="U2956" i="28"/>
  <c r="T2956" i="28"/>
  <c r="S2956" i="28"/>
  <c r="Q2956" i="28"/>
  <c r="P2956" i="28"/>
  <c r="O2956" i="28"/>
  <c r="U2955" i="28"/>
  <c r="T2955" i="28"/>
  <c r="S2955" i="28"/>
  <c r="Q2955" i="28"/>
  <c r="P2955" i="28"/>
  <c r="O2955" i="28"/>
  <c r="U2954" i="28"/>
  <c r="T2954" i="28"/>
  <c r="S2954" i="28"/>
  <c r="Q2954" i="28"/>
  <c r="P2954" i="28"/>
  <c r="O2954" i="28"/>
  <c r="U2953" i="28"/>
  <c r="T2953" i="28"/>
  <c r="S2953" i="28"/>
  <c r="Q2953" i="28"/>
  <c r="P2953" i="28"/>
  <c r="O2953" i="28"/>
  <c r="U2952" i="28"/>
  <c r="T2952" i="28"/>
  <c r="S2952" i="28"/>
  <c r="Q2952" i="28"/>
  <c r="P2952" i="28"/>
  <c r="O2952" i="28"/>
  <c r="U2951" i="28"/>
  <c r="T2951" i="28"/>
  <c r="S2951" i="28"/>
  <c r="Q2951" i="28"/>
  <c r="P2951" i="28"/>
  <c r="O2951" i="28"/>
  <c r="U2950" i="28"/>
  <c r="T2950" i="28"/>
  <c r="S2950" i="28"/>
  <c r="Q2950" i="28"/>
  <c r="P2950" i="28"/>
  <c r="O2950" i="28"/>
  <c r="U2949" i="28"/>
  <c r="T2949" i="28"/>
  <c r="S2949" i="28"/>
  <c r="Q2949" i="28"/>
  <c r="P2949" i="28"/>
  <c r="O2949" i="28"/>
  <c r="U2948" i="28"/>
  <c r="T2948" i="28"/>
  <c r="S2948" i="28"/>
  <c r="Q2948" i="28"/>
  <c r="P2948" i="28"/>
  <c r="O2948" i="28"/>
  <c r="U2947" i="28"/>
  <c r="T2947" i="28"/>
  <c r="S2947" i="28"/>
  <c r="Q2947" i="28"/>
  <c r="P2947" i="28"/>
  <c r="O2947" i="28"/>
  <c r="U2946" i="28"/>
  <c r="T2946" i="28"/>
  <c r="S2946" i="28"/>
  <c r="Q2946" i="28"/>
  <c r="P2946" i="28"/>
  <c r="O2946" i="28"/>
  <c r="U2945" i="28"/>
  <c r="T2945" i="28"/>
  <c r="S2945" i="28"/>
  <c r="Q2945" i="28"/>
  <c r="P2945" i="28"/>
  <c r="O2945" i="28"/>
  <c r="U2944" i="28"/>
  <c r="T2944" i="28"/>
  <c r="S2944" i="28"/>
  <c r="Q2944" i="28"/>
  <c r="P2944" i="28"/>
  <c r="O2944" i="28"/>
  <c r="U2943" i="28"/>
  <c r="T2943" i="28"/>
  <c r="S2943" i="28"/>
  <c r="Q2943" i="28"/>
  <c r="P2943" i="28"/>
  <c r="O2943" i="28"/>
  <c r="U2942" i="28"/>
  <c r="T2942" i="28"/>
  <c r="S2942" i="28"/>
  <c r="Q2942" i="28"/>
  <c r="P2942" i="28"/>
  <c r="O2942" i="28"/>
  <c r="U2941" i="28"/>
  <c r="T2941" i="28"/>
  <c r="S2941" i="28"/>
  <c r="Q2941" i="28"/>
  <c r="P2941" i="28"/>
  <c r="O2941" i="28"/>
  <c r="U2940" i="28"/>
  <c r="T2940" i="28"/>
  <c r="S2940" i="28"/>
  <c r="Q2940" i="28"/>
  <c r="P2940" i="28"/>
  <c r="O2940" i="28"/>
  <c r="U2939" i="28"/>
  <c r="T2939" i="28"/>
  <c r="S2939" i="28"/>
  <c r="Q2939" i="28"/>
  <c r="P2939" i="28"/>
  <c r="O2939" i="28"/>
  <c r="U2938" i="28"/>
  <c r="T2938" i="28"/>
  <c r="S2938" i="28"/>
  <c r="Q2938" i="28"/>
  <c r="P2938" i="28"/>
  <c r="O2938" i="28"/>
  <c r="U2937" i="28"/>
  <c r="T2937" i="28"/>
  <c r="S2937" i="28"/>
  <c r="Q2937" i="28"/>
  <c r="P2937" i="28"/>
  <c r="O2937" i="28"/>
  <c r="U2936" i="28"/>
  <c r="T2936" i="28"/>
  <c r="S2936" i="28"/>
  <c r="Q2936" i="28"/>
  <c r="P2936" i="28"/>
  <c r="O2936" i="28"/>
  <c r="U2935" i="28"/>
  <c r="T2935" i="28"/>
  <c r="S2935" i="28"/>
  <c r="Q2935" i="28"/>
  <c r="P2935" i="28"/>
  <c r="O2935" i="28"/>
  <c r="U2934" i="28"/>
  <c r="T2934" i="28"/>
  <c r="S2934" i="28"/>
  <c r="Q2934" i="28"/>
  <c r="P2934" i="28"/>
  <c r="O2934" i="28"/>
  <c r="U2933" i="28"/>
  <c r="T2933" i="28"/>
  <c r="S2933" i="28"/>
  <c r="Q2933" i="28"/>
  <c r="P2933" i="28"/>
  <c r="O2933" i="28"/>
  <c r="U2932" i="28"/>
  <c r="T2932" i="28"/>
  <c r="S2932" i="28"/>
  <c r="Q2932" i="28"/>
  <c r="P2932" i="28"/>
  <c r="O2932" i="28"/>
  <c r="U2931" i="28"/>
  <c r="T2931" i="28"/>
  <c r="S2931" i="28"/>
  <c r="Q2931" i="28"/>
  <c r="P2931" i="28"/>
  <c r="O2931" i="28"/>
  <c r="U2930" i="28"/>
  <c r="T2930" i="28"/>
  <c r="S2930" i="28"/>
  <c r="Q2930" i="28"/>
  <c r="P2930" i="28"/>
  <c r="O2930" i="28"/>
  <c r="U2929" i="28"/>
  <c r="T2929" i="28"/>
  <c r="S2929" i="28"/>
  <c r="Q2929" i="28"/>
  <c r="P2929" i="28"/>
  <c r="O2929" i="28"/>
  <c r="U2928" i="28"/>
  <c r="T2928" i="28"/>
  <c r="S2928" i="28"/>
  <c r="Q2928" i="28"/>
  <c r="P2928" i="28"/>
  <c r="O2928" i="28"/>
  <c r="U2927" i="28"/>
  <c r="T2927" i="28"/>
  <c r="S2927" i="28"/>
  <c r="Q2927" i="28"/>
  <c r="P2927" i="28"/>
  <c r="O2927" i="28"/>
  <c r="U2926" i="28"/>
  <c r="T2926" i="28"/>
  <c r="S2926" i="28"/>
  <c r="Q2926" i="28"/>
  <c r="P2926" i="28"/>
  <c r="O2926" i="28"/>
  <c r="U2925" i="28"/>
  <c r="T2925" i="28"/>
  <c r="S2925" i="28"/>
  <c r="Q2925" i="28"/>
  <c r="P2925" i="28"/>
  <c r="O2925" i="28"/>
  <c r="U2924" i="28"/>
  <c r="T2924" i="28"/>
  <c r="S2924" i="28"/>
  <c r="Q2924" i="28"/>
  <c r="P2924" i="28"/>
  <c r="O2924" i="28"/>
  <c r="U2923" i="28"/>
  <c r="T2923" i="28"/>
  <c r="S2923" i="28"/>
  <c r="Q2923" i="28"/>
  <c r="P2923" i="28"/>
  <c r="O2923" i="28"/>
  <c r="U2922" i="28"/>
  <c r="T2922" i="28"/>
  <c r="S2922" i="28"/>
  <c r="Q2922" i="28"/>
  <c r="P2922" i="28"/>
  <c r="O2922" i="28"/>
  <c r="U2921" i="28"/>
  <c r="T2921" i="28"/>
  <c r="S2921" i="28"/>
  <c r="Q2921" i="28"/>
  <c r="P2921" i="28"/>
  <c r="O2921" i="28"/>
  <c r="U2920" i="28"/>
  <c r="T2920" i="28"/>
  <c r="S2920" i="28"/>
  <c r="Q2920" i="28"/>
  <c r="P2920" i="28"/>
  <c r="O2920" i="28"/>
  <c r="U2919" i="28"/>
  <c r="T2919" i="28"/>
  <c r="S2919" i="28"/>
  <c r="Q2919" i="28"/>
  <c r="P2919" i="28"/>
  <c r="O2919" i="28"/>
  <c r="U2918" i="28"/>
  <c r="T2918" i="28"/>
  <c r="S2918" i="28"/>
  <c r="Q2918" i="28"/>
  <c r="P2918" i="28"/>
  <c r="O2918" i="28"/>
  <c r="U2917" i="28"/>
  <c r="T2917" i="28"/>
  <c r="S2917" i="28"/>
  <c r="Q2917" i="28"/>
  <c r="P2917" i="28"/>
  <c r="O2917" i="28"/>
  <c r="U2916" i="28"/>
  <c r="T2916" i="28"/>
  <c r="S2916" i="28"/>
  <c r="Q2916" i="28"/>
  <c r="P2916" i="28"/>
  <c r="O2916" i="28"/>
  <c r="U2915" i="28"/>
  <c r="T2915" i="28"/>
  <c r="S2915" i="28"/>
  <c r="Q2915" i="28"/>
  <c r="P2915" i="28"/>
  <c r="O2915" i="28"/>
  <c r="U2914" i="28"/>
  <c r="T2914" i="28"/>
  <c r="S2914" i="28"/>
  <c r="Q2914" i="28"/>
  <c r="P2914" i="28"/>
  <c r="O2914" i="28"/>
  <c r="U2913" i="28"/>
  <c r="T2913" i="28"/>
  <c r="S2913" i="28"/>
  <c r="Q2913" i="28"/>
  <c r="P2913" i="28"/>
  <c r="O2913" i="28"/>
  <c r="U2912" i="28"/>
  <c r="T2912" i="28"/>
  <c r="S2912" i="28"/>
  <c r="Q2912" i="28"/>
  <c r="P2912" i="28"/>
  <c r="O2912" i="28"/>
  <c r="U2911" i="28"/>
  <c r="T2911" i="28"/>
  <c r="S2911" i="28"/>
  <c r="Q2911" i="28"/>
  <c r="P2911" i="28"/>
  <c r="O2911" i="28"/>
  <c r="U2910" i="28"/>
  <c r="T2910" i="28"/>
  <c r="S2910" i="28"/>
  <c r="Q2910" i="28"/>
  <c r="P2910" i="28"/>
  <c r="O2910" i="28"/>
  <c r="U2909" i="28"/>
  <c r="T2909" i="28"/>
  <c r="S2909" i="28"/>
  <c r="Q2909" i="28"/>
  <c r="P2909" i="28"/>
  <c r="O2909" i="28"/>
  <c r="U2908" i="28"/>
  <c r="T2908" i="28"/>
  <c r="S2908" i="28"/>
  <c r="Q2908" i="28"/>
  <c r="P2908" i="28"/>
  <c r="O2908" i="28"/>
  <c r="U2907" i="28"/>
  <c r="T2907" i="28"/>
  <c r="S2907" i="28"/>
  <c r="Q2907" i="28"/>
  <c r="P2907" i="28"/>
  <c r="O2907" i="28"/>
  <c r="U2906" i="28"/>
  <c r="T2906" i="28"/>
  <c r="S2906" i="28"/>
  <c r="Q2906" i="28"/>
  <c r="P2906" i="28"/>
  <c r="O2906" i="28"/>
  <c r="U2905" i="28"/>
  <c r="T2905" i="28"/>
  <c r="S2905" i="28"/>
  <c r="Q2905" i="28"/>
  <c r="P2905" i="28"/>
  <c r="O2905" i="28"/>
  <c r="U2904" i="28"/>
  <c r="T2904" i="28"/>
  <c r="S2904" i="28"/>
  <c r="Q2904" i="28"/>
  <c r="P2904" i="28"/>
  <c r="O2904" i="28"/>
  <c r="U2903" i="28"/>
  <c r="T2903" i="28"/>
  <c r="S2903" i="28"/>
  <c r="Q2903" i="28"/>
  <c r="P2903" i="28"/>
  <c r="O2903" i="28"/>
  <c r="U2902" i="28"/>
  <c r="T2902" i="28"/>
  <c r="S2902" i="28"/>
  <c r="Q2902" i="28"/>
  <c r="P2902" i="28"/>
  <c r="O2902" i="28"/>
  <c r="U2901" i="28"/>
  <c r="T2901" i="28"/>
  <c r="S2901" i="28"/>
  <c r="Q2901" i="28"/>
  <c r="P2901" i="28"/>
  <c r="O2901" i="28"/>
  <c r="U2900" i="28"/>
  <c r="T2900" i="28"/>
  <c r="S2900" i="28"/>
  <c r="Q2900" i="28"/>
  <c r="P2900" i="28"/>
  <c r="O2900" i="28"/>
  <c r="U2899" i="28"/>
  <c r="T2899" i="28"/>
  <c r="S2899" i="28"/>
  <c r="Q2899" i="28"/>
  <c r="P2899" i="28"/>
  <c r="O2899" i="28"/>
  <c r="U2898" i="28"/>
  <c r="T2898" i="28"/>
  <c r="S2898" i="28"/>
  <c r="Q2898" i="28"/>
  <c r="P2898" i="28"/>
  <c r="O2898" i="28"/>
  <c r="U2897" i="28"/>
  <c r="T2897" i="28"/>
  <c r="S2897" i="28"/>
  <c r="Q2897" i="28"/>
  <c r="P2897" i="28"/>
  <c r="O2897" i="28"/>
  <c r="U2896" i="28"/>
  <c r="T2896" i="28"/>
  <c r="S2896" i="28"/>
  <c r="Q2896" i="28"/>
  <c r="P2896" i="28"/>
  <c r="O2896" i="28"/>
  <c r="U2895" i="28"/>
  <c r="T2895" i="28"/>
  <c r="S2895" i="28"/>
  <c r="Q2895" i="28"/>
  <c r="P2895" i="28"/>
  <c r="O2895" i="28"/>
  <c r="U2894" i="28"/>
  <c r="T2894" i="28"/>
  <c r="S2894" i="28"/>
  <c r="Q2894" i="28"/>
  <c r="P2894" i="28"/>
  <c r="O2894" i="28"/>
  <c r="U2893" i="28"/>
  <c r="T2893" i="28"/>
  <c r="S2893" i="28"/>
  <c r="Q2893" i="28"/>
  <c r="P2893" i="28"/>
  <c r="O2893" i="28"/>
  <c r="U2892" i="28"/>
  <c r="T2892" i="28"/>
  <c r="S2892" i="28"/>
  <c r="Q2892" i="28"/>
  <c r="P2892" i="28"/>
  <c r="O2892" i="28"/>
  <c r="U2891" i="28"/>
  <c r="T2891" i="28"/>
  <c r="S2891" i="28"/>
  <c r="Q2891" i="28"/>
  <c r="P2891" i="28"/>
  <c r="O2891" i="28"/>
  <c r="U2890" i="28"/>
  <c r="T2890" i="28"/>
  <c r="S2890" i="28"/>
  <c r="Q2890" i="28"/>
  <c r="P2890" i="28"/>
  <c r="O2890" i="28"/>
  <c r="U2889" i="28"/>
  <c r="T2889" i="28"/>
  <c r="S2889" i="28"/>
  <c r="Q2889" i="28"/>
  <c r="P2889" i="28"/>
  <c r="O2889" i="28"/>
  <c r="U2888" i="28"/>
  <c r="T2888" i="28"/>
  <c r="S2888" i="28"/>
  <c r="Q2888" i="28"/>
  <c r="P2888" i="28"/>
  <c r="O2888" i="28"/>
  <c r="U2887" i="28"/>
  <c r="T2887" i="28"/>
  <c r="S2887" i="28"/>
  <c r="Q2887" i="28"/>
  <c r="P2887" i="28"/>
  <c r="O2887" i="28"/>
  <c r="U2886" i="28"/>
  <c r="T2886" i="28"/>
  <c r="S2886" i="28"/>
  <c r="Q2886" i="28"/>
  <c r="P2886" i="28"/>
  <c r="O2886" i="28"/>
  <c r="U2885" i="28"/>
  <c r="T2885" i="28"/>
  <c r="S2885" i="28"/>
  <c r="Q2885" i="28"/>
  <c r="P2885" i="28"/>
  <c r="O2885" i="28"/>
  <c r="U2884" i="28"/>
  <c r="T2884" i="28"/>
  <c r="S2884" i="28"/>
  <c r="Q2884" i="28"/>
  <c r="P2884" i="28"/>
  <c r="O2884" i="28"/>
  <c r="U2883" i="28"/>
  <c r="T2883" i="28"/>
  <c r="S2883" i="28"/>
  <c r="Q2883" i="28"/>
  <c r="P2883" i="28"/>
  <c r="O2883" i="28"/>
  <c r="U2882" i="28"/>
  <c r="T2882" i="28"/>
  <c r="S2882" i="28"/>
  <c r="Q2882" i="28"/>
  <c r="P2882" i="28"/>
  <c r="O2882" i="28"/>
  <c r="U2881" i="28"/>
  <c r="T2881" i="28"/>
  <c r="S2881" i="28"/>
  <c r="Q2881" i="28"/>
  <c r="P2881" i="28"/>
  <c r="O2881" i="28"/>
  <c r="U2880" i="28"/>
  <c r="T2880" i="28"/>
  <c r="S2880" i="28"/>
  <c r="Q2880" i="28"/>
  <c r="P2880" i="28"/>
  <c r="O2880" i="28"/>
  <c r="U2879" i="28"/>
  <c r="T2879" i="28"/>
  <c r="S2879" i="28"/>
  <c r="Q2879" i="28"/>
  <c r="P2879" i="28"/>
  <c r="O2879" i="28"/>
  <c r="U2878" i="28"/>
  <c r="T2878" i="28"/>
  <c r="S2878" i="28"/>
  <c r="Q2878" i="28"/>
  <c r="P2878" i="28"/>
  <c r="O2878" i="28"/>
  <c r="U2877" i="28"/>
  <c r="T2877" i="28"/>
  <c r="S2877" i="28"/>
  <c r="Q2877" i="28"/>
  <c r="P2877" i="28"/>
  <c r="O2877" i="28"/>
  <c r="U2876" i="28"/>
  <c r="T2876" i="28"/>
  <c r="S2876" i="28"/>
  <c r="Q2876" i="28"/>
  <c r="P2876" i="28"/>
  <c r="O2876" i="28"/>
  <c r="U2875" i="28"/>
  <c r="T2875" i="28"/>
  <c r="S2875" i="28"/>
  <c r="Q2875" i="28"/>
  <c r="P2875" i="28"/>
  <c r="O2875" i="28"/>
  <c r="U2874" i="28"/>
  <c r="T2874" i="28"/>
  <c r="S2874" i="28"/>
  <c r="Q2874" i="28"/>
  <c r="P2874" i="28"/>
  <c r="O2874" i="28"/>
  <c r="U2873" i="28"/>
  <c r="T2873" i="28"/>
  <c r="S2873" i="28"/>
  <c r="Q2873" i="28"/>
  <c r="P2873" i="28"/>
  <c r="O2873" i="28"/>
  <c r="U2872" i="28"/>
  <c r="T2872" i="28"/>
  <c r="S2872" i="28"/>
  <c r="Q2872" i="28"/>
  <c r="P2872" i="28"/>
  <c r="O2872" i="28"/>
  <c r="U2871" i="28"/>
  <c r="T2871" i="28"/>
  <c r="S2871" i="28"/>
  <c r="Q2871" i="28"/>
  <c r="P2871" i="28"/>
  <c r="O2871" i="28"/>
  <c r="U2870" i="28"/>
  <c r="T2870" i="28"/>
  <c r="S2870" i="28"/>
  <c r="Q2870" i="28"/>
  <c r="P2870" i="28"/>
  <c r="O2870" i="28"/>
  <c r="U2869" i="28"/>
  <c r="T2869" i="28"/>
  <c r="S2869" i="28"/>
  <c r="Q2869" i="28"/>
  <c r="P2869" i="28"/>
  <c r="O2869" i="28"/>
  <c r="U2868" i="28"/>
  <c r="T2868" i="28"/>
  <c r="S2868" i="28"/>
  <c r="Q2868" i="28"/>
  <c r="P2868" i="28"/>
  <c r="O2868" i="28"/>
  <c r="U2867" i="28"/>
  <c r="T2867" i="28"/>
  <c r="S2867" i="28"/>
  <c r="Q2867" i="28"/>
  <c r="P2867" i="28"/>
  <c r="O2867" i="28"/>
  <c r="U2866" i="28"/>
  <c r="T2866" i="28"/>
  <c r="S2866" i="28"/>
  <c r="Q2866" i="28"/>
  <c r="P2866" i="28"/>
  <c r="O2866" i="28"/>
  <c r="U2865" i="28"/>
  <c r="T2865" i="28"/>
  <c r="S2865" i="28"/>
  <c r="Q2865" i="28"/>
  <c r="P2865" i="28"/>
  <c r="O2865" i="28"/>
  <c r="U2864" i="28"/>
  <c r="T2864" i="28"/>
  <c r="S2864" i="28"/>
  <c r="Q2864" i="28"/>
  <c r="P2864" i="28"/>
  <c r="O2864" i="28"/>
  <c r="U2863" i="28"/>
  <c r="T2863" i="28"/>
  <c r="S2863" i="28"/>
  <c r="Q2863" i="28"/>
  <c r="P2863" i="28"/>
  <c r="O2863" i="28"/>
  <c r="U2862" i="28"/>
  <c r="T2862" i="28"/>
  <c r="S2862" i="28"/>
  <c r="Q2862" i="28"/>
  <c r="P2862" i="28"/>
  <c r="O2862" i="28"/>
  <c r="U2861" i="28"/>
  <c r="T2861" i="28"/>
  <c r="S2861" i="28"/>
  <c r="Q2861" i="28"/>
  <c r="P2861" i="28"/>
  <c r="O2861" i="28"/>
  <c r="U2860" i="28"/>
  <c r="T2860" i="28"/>
  <c r="S2860" i="28"/>
  <c r="Q2860" i="28"/>
  <c r="P2860" i="28"/>
  <c r="O2860" i="28"/>
  <c r="U2859" i="28"/>
  <c r="T2859" i="28"/>
  <c r="S2859" i="28"/>
  <c r="Q2859" i="28"/>
  <c r="P2859" i="28"/>
  <c r="O2859" i="28"/>
  <c r="U2858" i="28"/>
  <c r="T2858" i="28"/>
  <c r="S2858" i="28"/>
  <c r="Q2858" i="28"/>
  <c r="P2858" i="28"/>
  <c r="O2858" i="28"/>
  <c r="U2857" i="28"/>
  <c r="T2857" i="28"/>
  <c r="S2857" i="28"/>
  <c r="Q2857" i="28"/>
  <c r="P2857" i="28"/>
  <c r="O2857" i="28"/>
  <c r="U2856" i="28"/>
  <c r="T2856" i="28"/>
  <c r="S2856" i="28"/>
  <c r="Q2856" i="28"/>
  <c r="P2856" i="28"/>
  <c r="O2856" i="28"/>
  <c r="U2855" i="28"/>
  <c r="T2855" i="28"/>
  <c r="S2855" i="28"/>
  <c r="Q2855" i="28"/>
  <c r="P2855" i="28"/>
  <c r="O2855" i="28"/>
  <c r="U2854" i="28"/>
  <c r="T2854" i="28"/>
  <c r="S2854" i="28"/>
  <c r="Q2854" i="28"/>
  <c r="P2854" i="28"/>
  <c r="O2854" i="28"/>
  <c r="U2853" i="28"/>
  <c r="T2853" i="28"/>
  <c r="S2853" i="28"/>
  <c r="Q2853" i="28"/>
  <c r="P2853" i="28"/>
  <c r="O2853" i="28"/>
  <c r="U2852" i="28"/>
  <c r="T2852" i="28"/>
  <c r="S2852" i="28"/>
  <c r="Q2852" i="28"/>
  <c r="P2852" i="28"/>
  <c r="O2852" i="28"/>
  <c r="U2851" i="28"/>
  <c r="T2851" i="28"/>
  <c r="S2851" i="28"/>
  <c r="Q2851" i="28"/>
  <c r="P2851" i="28"/>
  <c r="O2851" i="28"/>
  <c r="U2850" i="28"/>
  <c r="T2850" i="28"/>
  <c r="S2850" i="28"/>
  <c r="Q2850" i="28"/>
  <c r="P2850" i="28"/>
  <c r="O2850" i="28"/>
  <c r="U2849" i="28"/>
  <c r="T2849" i="28"/>
  <c r="S2849" i="28"/>
  <c r="Q2849" i="28"/>
  <c r="P2849" i="28"/>
  <c r="O2849" i="28"/>
  <c r="U2848" i="28"/>
  <c r="T2848" i="28"/>
  <c r="S2848" i="28"/>
  <c r="Q2848" i="28"/>
  <c r="P2848" i="28"/>
  <c r="O2848" i="28"/>
  <c r="U2847" i="28"/>
  <c r="T2847" i="28"/>
  <c r="S2847" i="28"/>
  <c r="Q2847" i="28"/>
  <c r="P2847" i="28"/>
  <c r="O2847" i="28"/>
  <c r="U2846" i="28"/>
  <c r="T2846" i="28"/>
  <c r="S2846" i="28"/>
  <c r="Q2846" i="28"/>
  <c r="P2846" i="28"/>
  <c r="O2846" i="28"/>
  <c r="U2845" i="28"/>
  <c r="T2845" i="28"/>
  <c r="S2845" i="28"/>
  <c r="Q2845" i="28"/>
  <c r="P2845" i="28"/>
  <c r="O2845" i="28"/>
  <c r="U2844" i="28"/>
  <c r="T2844" i="28"/>
  <c r="S2844" i="28"/>
  <c r="Q2844" i="28"/>
  <c r="P2844" i="28"/>
  <c r="O2844" i="28"/>
  <c r="U2843" i="28"/>
  <c r="T2843" i="28"/>
  <c r="S2843" i="28"/>
  <c r="Q2843" i="28"/>
  <c r="P2843" i="28"/>
  <c r="O2843" i="28"/>
  <c r="U2842" i="28"/>
  <c r="T2842" i="28"/>
  <c r="S2842" i="28"/>
  <c r="Q2842" i="28"/>
  <c r="P2842" i="28"/>
  <c r="O2842" i="28"/>
  <c r="U2841" i="28"/>
  <c r="T2841" i="28"/>
  <c r="S2841" i="28"/>
  <c r="Q2841" i="28"/>
  <c r="P2841" i="28"/>
  <c r="O2841" i="28"/>
  <c r="U2840" i="28"/>
  <c r="T2840" i="28"/>
  <c r="S2840" i="28"/>
  <c r="Q2840" i="28"/>
  <c r="P2840" i="28"/>
  <c r="O2840" i="28"/>
  <c r="U2839" i="28"/>
  <c r="T2839" i="28"/>
  <c r="S2839" i="28"/>
  <c r="Q2839" i="28"/>
  <c r="P2839" i="28"/>
  <c r="O2839" i="28"/>
  <c r="U2838" i="28"/>
  <c r="T2838" i="28"/>
  <c r="S2838" i="28"/>
  <c r="Q2838" i="28"/>
  <c r="P2838" i="28"/>
  <c r="O2838" i="28"/>
  <c r="U2837" i="28"/>
  <c r="T2837" i="28"/>
  <c r="S2837" i="28"/>
  <c r="Q2837" i="28"/>
  <c r="P2837" i="28"/>
  <c r="O2837" i="28"/>
  <c r="U2836" i="28"/>
  <c r="T2836" i="28"/>
  <c r="S2836" i="28"/>
  <c r="Q2836" i="28"/>
  <c r="P2836" i="28"/>
  <c r="O2836" i="28"/>
  <c r="U2835" i="28"/>
  <c r="T2835" i="28"/>
  <c r="S2835" i="28"/>
  <c r="Q2835" i="28"/>
  <c r="P2835" i="28"/>
  <c r="O2835" i="28"/>
  <c r="U2834" i="28"/>
  <c r="T2834" i="28"/>
  <c r="S2834" i="28"/>
  <c r="Q2834" i="28"/>
  <c r="P2834" i="28"/>
  <c r="O2834" i="28"/>
  <c r="U2833" i="28"/>
  <c r="T2833" i="28"/>
  <c r="S2833" i="28"/>
  <c r="Q2833" i="28"/>
  <c r="P2833" i="28"/>
  <c r="O2833" i="28"/>
  <c r="U2832" i="28"/>
  <c r="T2832" i="28"/>
  <c r="S2832" i="28"/>
  <c r="Q2832" i="28"/>
  <c r="P2832" i="28"/>
  <c r="O2832" i="28"/>
  <c r="U2831" i="28"/>
  <c r="T2831" i="28"/>
  <c r="S2831" i="28"/>
  <c r="Q2831" i="28"/>
  <c r="P2831" i="28"/>
  <c r="O2831" i="28"/>
  <c r="U2830" i="28"/>
  <c r="T2830" i="28"/>
  <c r="S2830" i="28"/>
  <c r="Q2830" i="28"/>
  <c r="P2830" i="28"/>
  <c r="O2830" i="28"/>
  <c r="U2829" i="28"/>
  <c r="T2829" i="28"/>
  <c r="S2829" i="28"/>
  <c r="Q2829" i="28"/>
  <c r="P2829" i="28"/>
  <c r="O2829" i="28"/>
  <c r="U2828" i="28"/>
  <c r="T2828" i="28"/>
  <c r="S2828" i="28"/>
  <c r="Q2828" i="28"/>
  <c r="P2828" i="28"/>
  <c r="O2828" i="28"/>
  <c r="U2827" i="28"/>
  <c r="T2827" i="28"/>
  <c r="S2827" i="28"/>
  <c r="Q2827" i="28"/>
  <c r="P2827" i="28"/>
  <c r="O2827" i="28"/>
  <c r="U2826" i="28"/>
  <c r="T2826" i="28"/>
  <c r="S2826" i="28"/>
  <c r="Q2826" i="28"/>
  <c r="P2826" i="28"/>
  <c r="O2826" i="28"/>
  <c r="U2825" i="28"/>
  <c r="T2825" i="28"/>
  <c r="S2825" i="28"/>
  <c r="Q2825" i="28"/>
  <c r="P2825" i="28"/>
  <c r="O2825" i="28"/>
  <c r="U2824" i="28"/>
  <c r="T2824" i="28"/>
  <c r="S2824" i="28"/>
  <c r="Q2824" i="28"/>
  <c r="P2824" i="28"/>
  <c r="O2824" i="28"/>
  <c r="U2823" i="28"/>
  <c r="T2823" i="28"/>
  <c r="S2823" i="28"/>
  <c r="Q2823" i="28"/>
  <c r="P2823" i="28"/>
  <c r="O2823" i="28"/>
  <c r="U2822" i="28"/>
  <c r="T2822" i="28"/>
  <c r="S2822" i="28"/>
  <c r="Q2822" i="28"/>
  <c r="P2822" i="28"/>
  <c r="O2822" i="28"/>
  <c r="U2821" i="28"/>
  <c r="T2821" i="28"/>
  <c r="S2821" i="28"/>
  <c r="Q2821" i="28"/>
  <c r="P2821" i="28"/>
  <c r="O2821" i="28"/>
  <c r="U2820" i="28"/>
  <c r="T2820" i="28"/>
  <c r="S2820" i="28"/>
  <c r="Q2820" i="28"/>
  <c r="P2820" i="28"/>
  <c r="O2820" i="28"/>
  <c r="U2819" i="28"/>
  <c r="T2819" i="28"/>
  <c r="S2819" i="28"/>
  <c r="Q2819" i="28"/>
  <c r="P2819" i="28"/>
  <c r="O2819" i="28"/>
  <c r="U2818" i="28"/>
  <c r="T2818" i="28"/>
  <c r="S2818" i="28"/>
  <c r="Q2818" i="28"/>
  <c r="P2818" i="28"/>
  <c r="O2818" i="28"/>
  <c r="U2817" i="28"/>
  <c r="T2817" i="28"/>
  <c r="S2817" i="28"/>
  <c r="Q2817" i="28"/>
  <c r="P2817" i="28"/>
  <c r="O2817" i="28"/>
  <c r="U2816" i="28"/>
  <c r="T2816" i="28"/>
  <c r="S2816" i="28"/>
  <c r="Q2816" i="28"/>
  <c r="P2816" i="28"/>
  <c r="O2816" i="28"/>
  <c r="U2815" i="28"/>
  <c r="T2815" i="28"/>
  <c r="S2815" i="28"/>
  <c r="Q2815" i="28"/>
  <c r="P2815" i="28"/>
  <c r="O2815" i="28"/>
  <c r="U2814" i="28"/>
  <c r="T2814" i="28"/>
  <c r="S2814" i="28"/>
  <c r="Q2814" i="28"/>
  <c r="P2814" i="28"/>
  <c r="O2814" i="28"/>
  <c r="U2813" i="28"/>
  <c r="T2813" i="28"/>
  <c r="S2813" i="28"/>
  <c r="Q2813" i="28"/>
  <c r="P2813" i="28"/>
  <c r="O2813" i="28"/>
  <c r="U2812" i="28"/>
  <c r="T2812" i="28"/>
  <c r="S2812" i="28"/>
  <c r="Q2812" i="28"/>
  <c r="P2812" i="28"/>
  <c r="O2812" i="28"/>
  <c r="U2811" i="28"/>
  <c r="T2811" i="28"/>
  <c r="S2811" i="28"/>
  <c r="Q2811" i="28"/>
  <c r="P2811" i="28"/>
  <c r="O2811" i="28"/>
  <c r="U2810" i="28"/>
  <c r="T2810" i="28"/>
  <c r="S2810" i="28"/>
  <c r="Q2810" i="28"/>
  <c r="P2810" i="28"/>
  <c r="O2810" i="28"/>
  <c r="U2809" i="28"/>
  <c r="T2809" i="28"/>
  <c r="S2809" i="28"/>
  <c r="Q2809" i="28"/>
  <c r="P2809" i="28"/>
  <c r="O2809" i="28"/>
  <c r="U2808" i="28"/>
  <c r="T2808" i="28"/>
  <c r="S2808" i="28"/>
  <c r="Q2808" i="28"/>
  <c r="P2808" i="28"/>
  <c r="O2808" i="28"/>
  <c r="U2807" i="28"/>
  <c r="T2807" i="28"/>
  <c r="S2807" i="28"/>
  <c r="Q2807" i="28"/>
  <c r="P2807" i="28"/>
  <c r="O2807" i="28"/>
  <c r="U2806" i="28"/>
  <c r="T2806" i="28"/>
  <c r="S2806" i="28"/>
  <c r="Q2806" i="28"/>
  <c r="P2806" i="28"/>
  <c r="O2806" i="28"/>
  <c r="U2805" i="28"/>
  <c r="T2805" i="28"/>
  <c r="S2805" i="28"/>
  <c r="Q2805" i="28"/>
  <c r="P2805" i="28"/>
  <c r="O2805" i="28"/>
  <c r="U2804" i="28"/>
  <c r="T2804" i="28"/>
  <c r="S2804" i="28"/>
  <c r="Q2804" i="28"/>
  <c r="P2804" i="28"/>
  <c r="O2804" i="28"/>
  <c r="U2803" i="28"/>
  <c r="T2803" i="28"/>
  <c r="S2803" i="28"/>
  <c r="Q2803" i="28"/>
  <c r="P2803" i="28"/>
  <c r="O2803" i="28"/>
  <c r="U2802" i="28"/>
  <c r="T2802" i="28"/>
  <c r="S2802" i="28"/>
  <c r="Q2802" i="28"/>
  <c r="P2802" i="28"/>
  <c r="O2802" i="28"/>
  <c r="U2801" i="28"/>
  <c r="T2801" i="28"/>
  <c r="S2801" i="28"/>
  <c r="Q2801" i="28"/>
  <c r="P2801" i="28"/>
  <c r="O2801" i="28"/>
  <c r="U2800" i="28"/>
  <c r="T2800" i="28"/>
  <c r="S2800" i="28"/>
  <c r="Q2800" i="28"/>
  <c r="P2800" i="28"/>
  <c r="O2800" i="28"/>
  <c r="U2799" i="28"/>
  <c r="T2799" i="28"/>
  <c r="S2799" i="28"/>
  <c r="Q2799" i="28"/>
  <c r="P2799" i="28"/>
  <c r="O2799" i="28"/>
  <c r="U2798" i="28"/>
  <c r="T2798" i="28"/>
  <c r="S2798" i="28"/>
  <c r="Q2798" i="28"/>
  <c r="P2798" i="28"/>
  <c r="O2798" i="28"/>
  <c r="U2797" i="28"/>
  <c r="T2797" i="28"/>
  <c r="S2797" i="28"/>
  <c r="Q2797" i="28"/>
  <c r="P2797" i="28"/>
  <c r="O2797" i="28"/>
  <c r="U2796" i="28"/>
  <c r="T2796" i="28"/>
  <c r="S2796" i="28"/>
  <c r="Q2796" i="28"/>
  <c r="P2796" i="28"/>
  <c r="O2796" i="28"/>
  <c r="U2795" i="28"/>
  <c r="T2795" i="28"/>
  <c r="S2795" i="28"/>
  <c r="Q2795" i="28"/>
  <c r="P2795" i="28"/>
  <c r="O2795" i="28"/>
  <c r="U2794" i="28"/>
  <c r="T2794" i="28"/>
  <c r="S2794" i="28"/>
  <c r="Q2794" i="28"/>
  <c r="P2794" i="28"/>
  <c r="O2794" i="28"/>
  <c r="U2793" i="28"/>
  <c r="T2793" i="28"/>
  <c r="S2793" i="28"/>
  <c r="Q2793" i="28"/>
  <c r="P2793" i="28"/>
  <c r="O2793" i="28"/>
  <c r="U2792" i="28"/>
  <c r="T2792" i="28"/>
  <c r="S2792" i="28"/>
  <c r="Q2792" i="28"/>
  <c r="P2792" i="28"/>
  <c r="O2792" i="28"/>
  <c r="U2791" i="28"/>
  <c r="T2791" i="28"/>
  <c r="S2791" i="28"/>
  <c r="Q2791" i="28"/>
  <c r="P2791" i="28"/>
  <c r="O2791" i="28"/>
  <c r="U2790" i="28"/>
  <c r="T2790" i="28"/>
  <c r="S2790" i="28"/>
  <c r="Q2790" i="28"/>
  <c r="P2790" i="28"/>
  <c r="O2790" i="28"/>
  <c r="U2789" i="28"/>
  <c r="T2789" i="28"/>
  <c r="S2789" i="28"/>
  <c r="Q2789" i="28"/>
  <c r="P2789" i="28"/>
  <c r="O2789" i="28"/>
  <c r="U2788" i="28"/>
  <c r="T2788" i="28"/>
  <c r="S2788" i="28"/>
  <c r="Q2788" i="28"/>
  <c r="P2788" i="28"/>
  <c r="O2788" i="28"/>
  <c r="U2787" i="28"/>
  <c r="T2787" i="28"/>
  <c r="S2787" i="28"/>
  <c r="Q2787" i="28"/>
  <c r="P2787" i="28"/>
  <c r="O2787" i="28"/>
  <c r="U2786" i="28"/>
  <c r="T2786" i="28"/>
  <c r="S2786" i="28"/>
  <c r="Q2786" i="28"/>
  <c r="P2786" i="28"/>
  <c r="O2786" i="28"/>
  <c r="U2785" i="28"/>
  <c r="T2785" i="28"/>
  <c r="S2785" i="28"/>
  <c r="Q2785" i="28"/>
  <c r="P2785" i="28"/>
  <c r="O2785" i="28"/>
  <c r="U2784" i="28"/>
  <c r="T2784" i="28"/>
  <c r="S2784" i="28"/>
  <c r="Q2784" i="28"/>
  <c r="P2784" i="28"/>
  <c r="O2784" i="28"/>
  <c r="U2783" i="28"/>
  <c r="T2783" i="28"/>
  <c r="S2783" i="28"/>
  <c r="Q2783" i="28"/>
  <c r="P2783" i="28"/>
  <c r="O2783" i="28"/>
  <c r="U2782" i="28"/>
  <c r="T2782" i="28"/>
  <c r="S2782" i="28"/>
  <c r="Q2782" i="28"/>
  <c r="P2782" i="28"/>
  <c r="O2782" i="28"/>
  <c r="U2781" i="28"/>
  <c r="T2781" i="28"/>
  <c r="S2781" i="28"/>
  <c r="Q2781" i="28"/>
  <c r="P2781" i="28"/>
  <c r="O2781" i="28"/>
  <c r="U2780" i="28"/>
  <c r="T2780" i="28"/>
  <c r="S2780" i="28"/>
  <c r="Q2780" i="28"/>
  <c r="P2780" i="28"/>
  <c r="O2780" i="28"/>
  <c r="U2779" i="28"/>
  <c r="T2779" i="28"/>
  <c r="S2779" i="28"/>
  <c r="Q2779" i="28"/>
  <c r="P2779" i="28"/>
  <c r="O2779" i="28"/>
  <c r="U2778" i="28"/>
  <c r="T2778" i="28"/>
  <c r="S2778" i="28"/>
  <c r="Q2778" i="28"/>
  <c r="P2778" i="28"/>
  <c r="O2778" i="28"/>
  <c r="U2777" i="28"/>
  <c r="T2777" i="28"/>
  <c r="S2777" i="28"/>
  <c r="Q2777" i="28"/>
  <c r="P2777" i="28"/>
  <c r="O2777" i="28"/>
  <c r="U2776" i="28"/>
  <c r="T2776" i="28"/>
  <c r="S2776" i="28"/>
  <c r="Q2776" i="28"/>
  <c r="P2776" i="28"/>
  <c r="O2776" i="28"/>
  <c r="U2775" i="28"/>
  <c r="T2775" i="28"/>
  <c r="S2775" i="28"/>
  <c r="Q2775" i="28"/>
  <c r="P2775" i="28"/>
  <c r="O2775" i="28"/>
  <c r="U2774" i="28"/>
  <c r="T2774" i="28"/>
  <c r="S2774" i="28"/>
  <c r="Q2774" i="28"/>
  <c r="P2774" i="28"/>
  <c r="O2774" i="28"/>
  <c r="U2773" i="28"/>
  <c r="T2773" i="28"/>
  <c r="S2773" i="28"/>
  <c r="Q2773" i="28"/>
  <c r="P2773" i="28"/>
  <c r="O2773" i="28"/>
  <c r="U2772" i="28"/>
  <c r="T2772" i="28"/>
  <c r="S2772" i="28"/>
  <c r="Q2772" i="28"/>
  <c r="P2772" i="28"/>
  <c r="O2772" i="28"/>
  <c r="U2771" i="28"/>
  <c r="T2771" i="28"/>
  <c r="S2771" i="28"/>
  <c r="Q2771" i="28"/>
  <c r="P2771" i="28"/>
  <c r="O2771" i="28"/>
  <c r="U2770" i="28"/>
  <c r="T2770" i="28"/>
  <c r="S2770" i="28"/>
  <c r="Q2770" i="28"/>
  <c r="P2770" i="28"/>
  <c r="O2770" i="28"/>
  <c r="U2769" i="28"/>
  <c r="T2769" i="28"/>
  <c r="S2769" i="28"/>
  <c r="Q2769" i="28"/>
  <c r="P2769" i="28"/>
  <c r="O2769" i="28"/>
  <c r="U2768" i="28"/>
  <c r="T2768" i="28"/>
  <c r="S2768" i="28"/>
  <c r="Q2768" i="28"/>
  <c r="P2768" i="28"/>
  <c r="O2768" i="28"/>
  <c r="U2767" i="28"/>
  <c r="T2767" i="28"/>
  <c r="S2767" i="28"/>
  <c r="Q2767" i="28"/>
  <c r="P2767" i="28"/>
  <c r="O2767" i="28"/>
  <c r="U2766" i="28"/>
  <c r="T2766" i="28"/>
  <c r="S2766" i="28"/>
  <c r="Q2766" i="28"/>
  <c r="P2766" i="28"/>
  <c r="O2766" i="28"/>
  <c r="U2765" i="28"/>
  <c r="T2765" i="28"/>
  <c r="S2765" i="28"/>
  <c r="Q2765" i="28"/>
  <c r="P2765" i="28"/>
  <c r="O2765" i="28"/>
  <c r="U2764" i="28"/>
  <c r="T2764" i="28"/>
  <c r="S2764" i="28"/>
  <c r="Q2764" i="28"/>
  <c r="P2764" i="28"/>
  <c r="O2764" i="28"/>
  <c r="U2763" i="28"/>
  <c r="T2763" i="28"/>
  <c r="S2763" i="28"/>
  <c r="Q2763" i="28"/>
  <c r="P2763" i="28"/>
  <c r="O2763" i="28"/>
  <c r="U2762" i="28"/>
  <c r="T2762" i="28"/>
  <c r="S2762" i="28"/>
  <c r="Q2762" i="28"/>
  <c r="P2762" i="28"/>
  <c r="O2762" i="28"/>
  <c r="U2761" i="28"/>
  <c r="T2761" i="28"/>
  <c r="S2761" i="28"/>
  <c r="Q2761" i="28"/>
  <c r="P2761" i="28"/>
  <c r="O2761" i="28"/>
  <c r="U2760" i="28"/>
  <c r="T2760" i="28"/>
  <c r="S2760" i="28"/>
  <c r="Q2760" i="28"/>
  <c r="P2760" i="28"/>
  <c r="O2760" i="28"/>
  <c r="U2759" i="28"/>
  <c r="T2759" i="28"/>
  <c r="S2759" i="28"/>
  <c r="Q2759" i="28"/>
  <c r="P2759" i="28"/>
  <c r="O2759" i="28"/>
  <c r="U2758" i="28"/>
  <c r="T2758" i="28"/>
  <c r="S2758" i="28"/>
  <c r="Q2758" i="28"/>
  <c r="P2758" i="28"/>
  <c r="O2758" i="28"/>
  <c r="U2757" i="28"/>
  <c r="T2757" i="28"/>
  <c r="S2757" i="28"/>
  <c r="Q2757" i="28"/>
  <c r="P2757" i="28"/>
  <c r="O2757" i="28"/>
  <c r="U2756" i="28"/>
  <c r="T2756" i="28"/>
  <c r="S2756" i="28"/>
  <c r="Q2756" i="28"/>
  <c r="P2756" i="28"/>
  <c r="O2756" i="28"/>
  <c r="U2755" i="28"/>
  <c r="T2755" i="28"/>
  <c r="S2755" i="28"/>
  <c r="Q2755" i="28"/>
  <c r="P2755" i="28"/>
  <c r="O2755" i="28"/>
  <c r="U2754" i="28"/>
  <c r="T2754" i="28"/>
  <c r="S2754" i="28"/>
  <c r="Q2754" i="28"/>
  <c r="P2754" i="28"/>
  <c r="O2754" i="28"/>
  <c r="U2753" i="28"/>
  <c r="T2753" i="28"/>
  <c r="S2753" i="28"/>
  <c r="Q2753" i="28"/>
  <c r="P2753" i="28"/>
  <c r="O2753" i="28"/>
  <c r="U2752" i="28"/>
  <c r="T2752" i="28"/>
  <c r="S2752" i="28"/>
  <c r="Q2752" i="28"/>
  <c r="P2752" i="28"/>
  <c r="O2752" i="28"/>
  <c r="U2751" i="28"/>
  <c r="T2751" i="28"/>
  <c r="S2751" i="28"/>
  <c r="Q2751" i="28"/>
  <c r="P2751" i="28"/>
  <c r="O2751" i="28"/>
  <c r="U2750" i="28"/>
  <c r="T2750" i="28"/>
  <c r="S2750" i="28"/>
  <c r="Q2750" i="28"/>
  <c r="P2750" i="28"/>
  <c r="O2750" i="28"/>
  <c r="U2749" i="28"/>
  <c r="T2749" i="28"/>
  <c r="S2749" i="28"/>
  <c r="Q2749" i="28"/>
  <c r="P2749" i="28"/>
  <c r="O2749" i="28"/>
  <c r="U2748" i="28"/>
  <c r="T2748" i="28"/>
  <c r="S2748" i="28"/>
  <c r="Q2748" i="28"/>
  <c r="P2748" i="28"/>
  <c r="O2748" i="28"/>
  <c r="U2747" i="28"/>
  <c r="T2747" i="28"/>
  <c r="S2747" i="28"/>
  <c r="Q2747" i="28"/>
  <c r="P2747" i="28"/>
  <c r="O2747" i="28"/>
  <c r="U2746" i="28"/>
  <c r="T2746" i="28"/>
  <c r="S2746" i="28"/>
  <c r="Q2746" i="28"/>
  <c r="P2746" i="28"/>
  <c r="O2746" i="28"/>
  <c r="U2745" i="28"/>
  <c r="T2745" i="28"/>
  <c r="S2745" i="28"/>
  <c r="Q2745" i="28"/>
  <c r="P2745" i="28"/>
  <c r="O2745" i="28"/>
  <c r="U2744" i="28"/>
  <c r="T2744" i="28"/>
  <c r="S2744" i="28"/>
  <c r="Q2744" i="28"/>
  <c r="P2744" i="28"/>
  <c r="O2744" i="28"/>
  <c r="U2743" i="28"/>
  <c r="T2743" i="28"/>
  <c r="S2743" i="28"/>
  <c r="Q2743" i="28"/>
  <c r="P2743" i="28"/>
  <c r="O2743" i="28"/>
  <c r="U2742" i="28"/>
  <c r="T2742" i="28"/>
  <c r="S2742" i="28"/>
  <c r="Q2742" i="28"/>
  <c r="P2742" i="28"/>
  <c r="O2742" i="28"/>
  <c r="U2741" i="28"/>
  <c r="T2741" i="28"/>
  <c r="S2741" i="28"/>
  <c r="Q2741" i="28"/>
  <c r="P2741" i="28"/>
  <c r="O2741" i="28"/>
  <c r="U2740" i="28"/>
  <c r="T2740" i="28"/>
  <c r="S2740" i="28"/>
  <c r="Q2740" i="28"/>
  <c r="P2740" i="28"/>
  <c r="O2740" i="28"/>
  <c r="U2739" i="28"/>
  <c r="T2739" i="28"/>
  <c r="S2739" i="28"/>
  <c r="Q2739" i="28"/>
  <c r="P2739" i="28"/>
  <c r="O2739" i="28"/>
  <c r="U2738" i="28"/>
  <c r="T2738" i="28"/>
  <c r="S2738" i="28"/>
  <c r="Q2738" i="28"/>
  <c r="P2738" i="28"/>
  <c r="O2738" i="28"/>
  <c r="U2737" i="28"/>
  <c r="T2737" i="28"/>
  <c r="S2737" i="28"/>
  <c r="Q2737" i="28"/>
  <c r="P2737" i="28"/>
  <c r="O2737" i="28"/>
  <c r="U2736" i="28"/>
  <c r="T2736" i="28"/>
  <c r="S2736" i="28"/>
  <c r="Q2736" i="28"/>
  <c r="P2736" i="28"/>
  <c r="O2736" i="28"/>
  <c r="U2735" i="28"/>
  <c r="T2735" i="28"/>
  <c r="S2735" i="28"/>
  <c r="Q2735" i="28"/>
  <c r="P2735" i="28"/>
  <c r="O2735" i="28"/>
  <c r="U2734" i="28"/>
  <c r="T2734" i="28"/>
  <c r="S2734" i="28"/>
  <c r="Q2734" i="28"/>
  <c r="P2734" i="28"/>
  <c r="O2734" i="28"/>
  <c r="U2733" i="28"/>
  <c r="T2733" i="28"/>
  <c r="S2733" i="28"/>
  <c r="Q2733" i="28"/>
  <c r="P2733" i="28"/>
  <c r="O2733" i="28"/>
  <c r="U2732" i="28"/>
  <c r="T2732" i="28"/>
  <c r="S2732" i="28"/>
  <c r="Q2732" i="28"/>
  <c r="P2732" i="28"/>
  <c r="O2732" i="28"/>
  <c r="U2731" i="28"/>
  <c r="T2731" i="28"/>
  <c r="S2731" i="28"/>
  <c r="Q2731" i="28"/>
  <c r="P2731" i="28"/>
  <c r="O2731" i="28"/>
  <c r="U2730" i="28"/>
  <c r="T2730" i="28"/>
  <c r="S2730" i="28"/>
  <c r="Q2730" i="28"/>
  <c r="P2730" i="28"/>
  <c r="O2730" i="28"/>
  <c r="U2729" i="28"/>
  <c r="T2729" i="28"/>
  <c r="S2729" i="28"/>
  <c r="Q2729" i="28"/>
  <c r="P2729" i="28"/>
  <c r="O2729" i="28"/>
  <c r="U2728" i="28"/>
  <c r="T2728" i="28"/>
  <c r="S2728" i="28"/>
  <c r="Q2728" i="28"/>
  <c r="P2728" i="28"/>
  <c r="O2728" i="28"/>
  <c r="U2727" i="28"/>
  <c r="T2727" i="28"/>
  <c r="S2727" i="28"/>
  <c r="Q2727" i="28"/>
  <c r="P2727" i="28"/>
  <c r="O2727" i="28"/>
  <c r="U2726" i="28"/>
  <c r="T2726" i="28"/>
  <c r="S2726" i="28"/>
  <c r="Q2726" i="28"/>
  <c r="P2726" i="28"/>
  <c r="O2726" i="28"/>
  <c r="U2725" i="28"/>
  <c r="T2725" i="28"/>
  <c r="S2725" i="28"/>
  <c r="Q2725" i="28"/>
  <c r="P2725" i="28"/>
  <c r="O2725" i="28"/>
  <c r="U2724" i="28"/>
  <c r="T2724" i="28"/>
  <c r="S2724" i="28"/>
  <c r="Q2724" i="28"/>
  <c r="P2724" i="28"/>
  <c r="O2724" i="28"/>
  <c r="U2723" i="28"/>
  <c r="T2723" i="28"/>
  <c r="S2723" i="28"/>
  <c r="Q2723" i="28"/>
  <c r="P2723" i="28"/>
  <c r="O2723" i="28"/>
  <c r="U2722" i="28"/>
  <c r="T2722" i="28"/>
  <c r="S2722" i="28"/>
  <c r="Q2722" i="28"/>
  <c r="P2722" i="28"/>
  <c r="O2722" i="28"/>
  <c r="U2721" i="28"/>
  <c r="T2721" i="28"/>
  <c r="S2721" i="28"/>
  <c r="Q2721" i="28"/>
  <c r="P2721" i="28"/>
  <c r="O2721" i="28"/>
  <c r="U2720" i="28"/>
  <c r="T2720" i="28"/>
  <c r="S2720" i="28"/>
  <c r="Q2720" i="28"/>
  <c r="P2720" i="28"/>
  <c r="O2720" i="28"/>
  <c r="U2719" i="28"/>
  <c r="T2719" i="28"/>
  <c r="S2719" i="28"/>
  <c r="Q2719" i="28"/>
  <c r="P2719" i="28"/>
  <c r="O2719" i="28"/>
  <c r="U2718" i="28"/>
  <c r="T2718" i="28"/>
  <c r="S2718" i="28"/>
  <c r="Q2718" i="28"/>
  <c r="P2718" i="28"/>
  <c r="O2718" i="28"/>
  <c r="U2717" i="28"/>
  <c r="T2717" i="28"/>
  <c r="S2717" i="28"/>
  <c r="Q2717" i="28"/>
  <c r="P2717" i="28"/>
  <c r="O2717" i="28"/>
  <c r="U2716" i="28"/>
  <c r="T2716" i="28"/>
  <c r="S2716" i="28"/>
  <c r="Q2716" i="28"/>
  <c r="P2716" i="28"/>
  <c r="O2716" i="28"/>
  <c r="U2715" i="28"/>
  <c r="T2715" i="28"/>
  <c r="S2715" i="28"/>
  <c r="Q2715" i="28"/>
  <c r="P2715" i="28"/>
  <c r="O2715" i="28"/>
  <c r="U2714" i="28"/>
  <c r="T2714" i="28"/>
  <c r="S2714" i="28"/>
  <c r="Q2714" i="28"/>
  <c r="P2714" i="28"/>
  <c r="O2714" i="28"/>
  <c r="U2713" i="28"/>
  <c r="T2713" i="28"/>
  <c r="S2713" i="28"/>
  <c r="Q2713" i="28"/>
  <c r="P2713" i="28"/>
  <c r="O2713" i="28"/>
  <c r="U2712" i="28"/>
  <c r="T2712" i="28"/>
  <c r="S2712" i="28"/>
  <c r="Q2712" i="28"/>
  <c r="P2712" i="28"/>
  <c r="O2712" i="28"/>
  <c r="U2711" i="28"/>
  <c r="T2711" i="28"/>
  <c r="S2711" i="28"/>
  <c r="Q2711" i="28"/>
  <c r="P2711" i="28"/>
  <c r="O2711" i="28"/>
  <c r="U2710" i="28"/>
  <c r="T2710" i="28"/>
  <c r="S2710" i="28"/>
  <c r="Q2710" i="28"/>
  <c r="P2710" i="28"/>
  <c r="O2710" i="28"/>
  <c r="U2709" i="28"/>
  <c r="T2709" i="28"/>
  <c r="S2709" i="28"/>
  <c r="Q2709" i="28"/>
  <c r="P2709" i="28"/>
  <c r="O2709" i="28"/>
  <c r="U2708" i="28"/>
  <c r="T2708" i="28"/>
  <c r="S2708" i="28"/>
  <c r="Q2708" i="28"/>
  <c r="P2708" i="28"/>
  <c r="O2708" i="28"/>
  <c r="U2707" i="28"/>
  <c r="T2707" i="28"/>
  <c r="S2707" i="28"/>
  <c r="Q2707" i="28"/>
  <c r="P2707" i="28"/>
  <c r="O2707" i="28"/>
  <c r="U2706" i="28"/>
  <c r="T2706" i="28"/>
  <c r="S2706" i="28"/>
  <c r="Q2706" i="28"/>
  <c r="P2706" i="28"/>
  <c r="O2706" i="28"/>
  <c r="U2705" i="28"/>
  <c r="T2705" i="28"/>
  <c r="S2705" i="28"/>
  <c r="Q2705" i="28"/>
  <c r="P2705" i="28"/>
  <c r="O2705" i="28"/>
  <c r="U2704" i="28"/>
  <c r="T2704" i="28"/>
  <c r="S2704" i="28"/>
  <c r="Q2704" i="28"/>
  <c r="P2704" i="28"/>
  <c r="O2704" i="28"/>
  <c r="U2703" i="28"/>
  <c r="T2703" i="28"/>
  <c r="S2703" i="28"/>
  <c r="Q2703" i="28"/>
  <c r="P2703" i="28"/>
  <c r="O2703" i="28"/>
  <c r="U2702" i="28"/>
  <c r="T2702" i="28"/>
  <c r="S2702" i="28"/>
  <c r="Q2702" i="28"/>
  <c r="P2702" i="28"/>
  <c r="O2702" i="28"/>
  <c r="U2701" i="28"/>
  <c r="T2701" i="28"/>
  <c r="S2701" i="28"/>
  <c r="Q2701" i="28"/>
  <c r="P2701" i="28"/>
  <c r="O2701" i="28"/>
  <c r="U2700" i="28"/>
  <c r="T2700" i="28"/>
  <c r="S2700" i="28"/>
  <c r="Q2700" i="28"/>
  <c r="P2700" i="28"/>
  <c r="O2700" i="28"/>
  <c r="U2699" i="28"/>
  <c r="T2699" i="28"/>
  <c r="S2699" i="28"/>
  <c r="Q2699" i="28"/>
  <c r="P2699" i="28"/>
  <c r="O2699" i="28"/>
  <c r="U2698" i="28"/>
  <c r="T2698" i="28"/>
  <c r="S2698" i="28"/>
  <c r="Q2698" i="28"/>
  <c r="P2698" i="28"/>
  <c r="O2698" i="28"/>
  <c r="U2697" i="28"/>
  <c r="T2697" i="28"/>
  <c r="S2697" i="28"/>
  <c r="Q2697" i="28"/>
  <c r="P2697" i="28"/>
  <c r="O2697" i="28"/>
  <c r="U2696" i="28"/>
  <c r="T2696" i="28"/>
  <c r="S2696" i="28"/>
  <c r="Q2696" i="28"/>
  <c r="P2696" i="28"/>
  <c r="O2696" i="28"/>
  <c r="U2695" i="28"/>
  <c r="T2695" i="28"/>
  <c r="S2695" i="28"/>
  <c r="Q2695" i="28"/>
  <c r="P2695" i="28"/>
  <c r="O2695" i="28"/>
  <c r="U2694" i="28"/>
  <c r="T2694" i="28"/>
  <c r="S2694" i="28"/>
  <c r="Q2694" i="28"/>
  <c r="P2694" i="28"/>
  <c r="O2694" i="28"/>
  <c r="U2693" i="28"/>
  <c r="T2693" i="28"/>
  <c r="S2693" i="28"/>
  <c r="Q2693" i="28"/>
  <c r="P2693" i="28"/>
  <c r="O2693" i="28"/>
  <c r="U2692" i="28"/>
  <c r="T2692" i="28"/>
  <c r="S2692" i="28"/>
  <c r="Q2692" i="28"/>
  <c r="P2692" i="28"/>
  <c r="O2692" i="28"/>
  <c r="U2691" i="28"/>
  <c r="T2691" i="28"/>
  <c r="S2691" i="28"/>
  <c r="Q2691" i="28"/>
  <c r="P2691" i="28"/>
  <c r="O2691" i="28"/>
  <c r="U2690" i="28"/>
  <c r="T2690" i="28"/>
  <c r="S2690" i="28"/>
  <c r="Q2690" i="28"/>
  <c r="P2690" i="28"/>
  <c r="O2690" i="28"/>
  <c r="U2689" i="28"/>
  <c r="T2689" i="28"/>
  <c r="S2689" i="28"/>
  <c r="Q2689" i="28"/>
  <c r="P2689" i="28"/>
  <c r="O2689" i="28"/>
  <c r="U2688" i="28"/>
  <c r="T2688" i="28"/>
  <c r="S2688" i="28"/>
  <c r="Q2688" i="28"/>
  <c r="P2688" i="28"/>
  <c r="O2688" i="28"/>
  <c r="U2687" i="28"/>
  <c r="T2687" i="28"/>
  <c r="S2687" i="28"/>
  <c r="Q2687" i="28"/>
  <c r="P2687" i="28"/>
  <c r="O2687" i="28"/>
  <c r="U2686" i="28"/>
  <c r="T2686" i="28"/>
  <c r="S2686" i="28"/>
  <c r="Q2686" i="28"/>
  <c r="P2686" i="28"/>
  <c r="O2686" i="28"/>
  <c r="U2685" i="28"/>
  <c r="T2685" i="28"/>
  <c r="S2685" i="28"/>
  <c r="Q2685" i="28"/>
  <c r="P2685" i="28"/>
  <c r="O2685" i="28"/>
  <c r="U2684" i="28"/>
  <c r="T2684" i="28"/>
  <c r="S2684" i="28"/>
  <c r="Q2684" i="28"/>
  <c r="P2684" i="28"/>
  <c r="O2684" i="28"/>
  <c r="U2683" i="28"/>
  <c r="T2683" i="28"/>
  <c r="S2683" i="28"/>
  <c r="Q2683" i="28"/>
  <c r="P2683" i="28"/>
  <c r="O2683" i="28"/>
  <c r="U2682" i="28"/>
  <c r="T2682" i="28"/>
  <c r="S2682" i="28"/>
  <c r="Q2682" i="28"/>
  <c r="P2682" i="28"/>
  <c r="O2682" i="28"/>
  <c r="U2681" i="28"/>
  <c r="T2681" i="28"/>
  <c r="S2681" i="28"/>
  <c r="Q2681" i="28"/>
  <c r="P2681" i="28"/>
  <c r="O2681" i="28"/>
  <c r="U2680" i="28"/>
  <c r="T2680" i="28"/>
  <c r="S2680" i="28"/>
  <c r="Q2680" i="28"/>
  <c r="P2680" i="28"/>
  <c r="O2680" i="28"/>
  <c r="U2679" i="28"/>
  <c r="T2679" i="28"/>
  <c r="S2679" i="28"/>
  <c r="Q2679" i="28"/>
  <c r="P2679" i="28"/>
  <c r="O2679" i="28"/>
  <c r="U2678" i="28"/>
  <c r="T2678" i="28"/>
  <c r="S2678" i="28"/>
  <c r="Q2678" i="28"/>
  <c r="P2678" i="28"/>
  <c r="O2678" i="28"/>
  <c r="U2677" i="28"/>
  <c r="T2677" i="28"/>
  <c r="S2677" i="28"/>
  <c r="Q2677" i="28"/>
  <c r="P2677" i="28"/>
  <c r="O2677" i="28"/>
  <c r="U2676" i="28"/>
  <c r="T2676" i="28"/>
  <c r="S2676" i="28"/>
  <c r="Q2676" i="28"/>
  <c r="P2676" i="28"/>
  <c r="O2676" i="28"/>
  <c r="U2675" i="28"/>
  <c r="T2675" i="28"/>
  <c r="S2675" i="28"/>
  <c r="Q2675" i="28"/>
  <c r="P2675" i="28"/>
  <c r="O2675" i="28"/>
  <c r="U2674" i="28"/>
  <c r="T2674" i="28"/>
  <c r="S2674" i="28"/>
  <c r="Q2674" i="28"/>
  <c r="P2674" i="28"/>
  <c r="O2674" i="28"/>
  <c r="U2673" i="28"/>
  <c r="T2673" i="28"/>
  <c r="S2673" i="28"/>
  <c r="Q2673" i="28"/>
  <c r="P2673" i="28"/>
  <c r="O2673" i="28"/>
  <c r="U2672" i="28"/>
  <c r="T2672" i="28"/>
  <c r="S2672" i="28"/>
  <c r="Q2672" i="28"/>
  <c r="P2672" i="28"/>
  <c r="O2672" i="28"/>
  <c r="U2671" i="28"/>
  <c r="T2671" i="28"/>
  <c r="S2671" i="28"/>
  <c r="Q2671" i="28"/>
  <c r="P2671" i="28"/>
  <c r="O2671" i="28"/>
  <c r="U2670" i="28"/>
  <c r="T2670" i="28"/>
  <c r="S2670" i="28"/>
  <c r="Q2670" i="28"/>
  <c r="P2670" i="28"/>
  <c r="O2670" i="28"/>
  <c r="U2669" i="28"/>
  <c r="T2669" i="28"/>
  <c r="S2669" i="28"/>
  <c r="Q2669" i="28"/>
  <c r="P2669" i="28"/>
  <c r="O2669" i="28"/>
  <c r="U2668" i="28"/>
  <c r="T2668" i="28"/>
  <c r="S2668" i="28"/>
  <c r="Q2668" i="28"/>
  <c r="P2668" i="28"/>
  <c r="O2668" i="28"/>
  <c r="U2667" i="28"/>
  <c r="T2667" i="28"/>
  <c r="S2667" i="28"/>
  <c r="Q2667" i="28"/>
  <c r="P2667" i="28"/>
  <c r="O2667" i="28"/>
  <c r="U2666" i="28"/>
  <c r="T2666" i="28"/>
  <c r="S2666" i="28"/>
  <c r="Q2666" i="28"/>
  <c r="P2666" i="28"/>
  <c r="O2666" i="28"/>
  <c r="U2665" i="28"/>
  <c r="T2665" i="28"/>
  <c r="S2665" i="28"/>
  <c r="Q2665" i="28"/>
  <c r="P2665" i="28"/>
  <c r="O2665" i="28"/>
  <c r="U2664" i="28"/>
  <c r="T2664" i="28"/>
  <c r="S2664" i="28"/>
  <c r="Q2664" i="28"/>
  <c r="P2664" i="28"/>
  <c r="O2664" i="28"/>
  <c r="U2663" i="28"/>
  <c r="T2663" i="28"/>
  <c r="S2663" i="28"/>
  <c r="Q2663" i="28"/>
  <c r="P2663" i="28"/>
  <c r="O2663" i="28"/>
  <c r="U2662" i="28"/>
  <c r="T2662" i="28"/>
  <c r="S2662" i="28"/>
  <c r="Q2662" i="28"/>
  <c r="P2662" i="28"/>
  <c r="O2662" i="28"/>
  <c r="U2661" i="28"/>
  <c r="T2661" i="28"/>
  <c r="S2661" i="28"/>
  <c r="Q2661" i="28"/>
  <c r="P2661" i="28"/>
  <c r="O2661" i="28"/>
  <c r="U2660" i="28"/>
  <c r="T2660" i="28"/>
  <c r="S2660" i="28"/>
  <c r="Q2660" i="28"/>
  <c r="P2660" i="28"/>
  <c r="O2660" i="28"/>
  <c r="U2659" i="28"/>
  <c r="T2659" i="28"/>
  <c r="S2659" i="28"/>
  <c r="Q2659" i="28"/>
  <c r="P2659" i="28"/>
  <c r="O2659" i="28"/>
  <c r="U2658" i="28"/>
  <c r="T2658" i="28"/>
  <c r="S2658" i="28"/>
  <c r="Q2658" i="28"/>
  <c r="P2658" i="28"/>
  <c r="O2658" i="28"/>
  <c r="U2657" i="28"/>
  <c r="T2657" i="28"/>
  <c r="S2657" i="28"/>
  <c r="Q2657" i="28"/>
  <c r="P2657" i="28"/>
  <c r="O2657" i="28"/>
  <c r="U2656" i="28"/>
  <c r="T2656" i="28"/>
  <c r="S2656" i="28"/>
  <c r="Q2656" i="28"/>
  <c r="P2656" i="28"/>
  <c r="O2656" i="28"/>
  <c r="U2655" i="28"/>
  <c r="T2655" i="28"/>
  <c r="S2655" i="28"/>
  <c r="Q2655" i="28"/>
  <c r="P2655" i="28"/>
  <c r="O2655" i="28"/>
  <c r="U2654" i="28"/>
  <c r="T2654" i="28"/>
  <c r="S2654" i="28"/>
  <c r="Q2654" i="28"/>
  <c r="P2654" i="28"/>
  <c r="O2654" i="28"/>
  <c r="U2653" i="28"/>
  <c r="T2653" i="28"/>
  <c r="S2653" i="28"/>
  <c r="Q2653" i="28"/>
  <c r="P2653" i="28"/>
  <c r="O2653" i="28"/>
  <c r="U2652" i="28"/>
  <c r="T2652" i="28"/>
  <c r="S2652" i="28"/>
  <c r="Q2652" i="28"/>
  <c r="P2652" i="28"/>
  <c r="O2652" i="28"/>
  <c r="U2651" i="28"/>
  <c r="T2651" i="28"/>
  <c r="S2651" i="28"/>
  <c r="Q2651" i="28"/>
  <c r="P2651" i="28"/>
  <c r="O2651" i="28"/>
  <c r="U2650" i="28"/>
  <c r="T2650" i="28"/>
  <c r="S2650" i="28"/>
  <c r="Q2650" i="28"/>
  <c r="P2650" i="28"/>
  <c r="O2650" i="28"/>
  <c r="U2649" i="28"/>
  <c r="T2649" i="28"/>
  <c r="S2649" i="28"/>
  <c r="Q2649" i="28"/>
  <c r="P2649" i="28"/>
  <c r="O2649" i="28"/>
  <c r="U2648" i="28"/>
  <c r="T2648" i="28"/>
  <c r="S2648" i="28"/>
  <c r="Q2648" i="28"/>
  <c r="P2648" i="28"/>
  <c r="O2648" i="28"/>
  <c r="U2647" i="28"/>
  <c r="T2647" i="28"/>
  <c r="S2647" i="28"/>
  <c r="Q2647" i="28"/>
  <c r="P2647" i="28"/>
  <c r="O2647" i="28"/>
  <c r="U2646" i="28"/>
  <c r="T2646" i="28"/>
  <c r="S2646" i="28"/>
  <c r="Q2646" i="28"/>
  <c r="P2646" i="28"/>
  <c r="O2646" i="28"/>
  <c r="U2645" i="28"/>
  <c r="T2645" i="28"/>
  <c r="S2645" i="28"/>
  <c r="Q2645" i="28"/>
  <c r="P2645" i="28"/>
  <c r="O2645" i="28"/>
  <c r="U2644" i="28"/>
  <c r="T2644" i="28"/>
  <c r="S2644" i="28"/>
  <c r="Q2644" i="28"/>
  <c r="P2644" i="28"/>
  <c r="O2644" i="28"/>
  <c r="U2643" i="28"/>
  <c r="T2643" i="28"/>
  <c r="S2643" i="28"/>
  <c r="Q2643" i="28"/>
  <c r="P2643" i="28"/>
  <c r="O2643" i="28"/>
  <c r="U2642" i="28"/>
  <c r="T2642" i="28"/>
  <c r="S2642" i="28"/>
  <c r="Q2642" i="28"/>
  <c r="P2642" i="28"/>
  <c r="O2642" i="28"/>
  <c r="U2641" i="28"/>
  <c r="T2641" i="28"/>
  <c r="S2641" i="28"/>
  <c r="Q2641" i="28"/>
  <c r="P2641" i="28"/>
  <c r="O2641" i="28"/>
  <c r="U2640" i="28"/>
  <c r="T2640" i="28"/>
  <c r="S2640" i="28"/>
  <c r="Q2640" i="28"/>
  <c r="P2640" i="28"/>
  <c r="O2640" i="28"/>
  <c r="U2639" i="28"/>
  <c r="T2639" i="28"/>
  <c r="S2639" i="28"/>
  <c r="Q2639" i="28"/>
  <c r="P2639" i="28"/>
  <c r="O2639" i="28"/>
  <c r="U2638" i="28"/>
  <c r="T2638" i="28"/>
  <c r="S2638" i="28"/>
  <c r="Q2638" i="28"/>
  <c r="P2638" i="28"/>
  <c r="O2638" i="28"/>
  <c r="U2637" i="28"/>
  <c r="T2637" i="28"/>
  <c r="S2637" i="28"/>
  <c r="Q2637" i="28"/>
  <c r="P2637" i="28"/>
  <c r="O2637" i="28"/>
  <c r="U2636" i="28"/>
  <c r="T2636" i="28"/>
  <c r="S2636" i="28"/>
  <c r="Q2636" i="28"/>
  <c r="P2636" i="28"/>
  <c r="O2636" i="28"/>
  <c r="U2635" i="28"/>
  <c r="T2635" i="28"/>
  <c r="S2635" i="28"/>
  <c r="Q2635" i="28"/>
  <c r="P2635" i="28"/>
  <c r="O2635" i="28"/>
  <c r="U2634" i="28"/>
  <c r="T2634" i="28"/>
  <c r="S2634" i="28"/>
  <c r="Q2634" i="28"/>
  <c r="P2634" i="28"/>
  <c r="O2634" i="28"/>
  <c r="U2633" i="28"/>
  <c r="T2633" i="28"/>
  <c r="S2633" i="28"/>
  <c r="Q2633" i="28"/>
  <c r="P2633" i="28"/>
  <c r="O2633" i="28"/>
  <c r="U2632" i="28"/>
  <c r="T2632" i="28"/>
  <c r="S2632" i="28"/>
  <c r="Q2632" i="28"/>
  <c r="P2632" i="28"/>
  <c r="O2632" i="28"/>
  <c r="U2631" i="28"/>
  <c r="T2631" i="28"/>
  <c r="S2631" i="28"/>
  <c r="Q2631" i="28"/>
  <c r="P2631" i="28"/>
  <c r="O2631" i="28"/>
  <c r="U2630" i="28"/>
  <c r="T2630" i="28"/>
  <c r="S2630" i="28"/>
  <c r="Q2630" i="28"/>
  <c r="P2630" i="28"/>
  <c r="O2630" i="28"/>
  <c r="U2629" i="28"/>
  <c r="T2629" i="28"/>
  <c r="S2629" i="28"/>
  <c r="Q2629" i="28"/>
  <c r="P2629" i="28"/>
  <c r="O2629" i="28"/>
  <c r="U2628" i="28"/>
  <c r="T2628" i="28"/>
  <c r="S2628" i="28"/>
  <c r="Q2628" i="28"/>
  <c r="P2628" i="28"/>
  <c r="O2628" i="28"/>
  <c r="U2627" i="28"/>
  <c r="T2627" i="28"/>
  <c r="S2627" i="28"/>
  <c r="Q2627" i="28"/>
  <c r="P2627" i="28"/>
  <c r="O2627" i="28"/>
  <c r="U2626" i="28"/>
  <c r="T2626" i="28"/>
  <c r="S2626" i="28"/>
  <c r="Q2626" i="28"/>
  <c r="P2626" i="28"/>
  <c r="O2626" i="28"/>
  <c r="U2625" i="28"/>
  <c r="T2625" i="28"/>
  <c r="S2625" i="28"/>
  <c r="Q2625" i="28"/>
  <c r="P2625" i="28"/>
  <c r="O2625" i="28"/>
  <c r="U2624" i="28"/>
  <c r="T2624" i="28"/>
  <c r="S2624" i="28"/>
  <c r="Q2624" i="28"/>
  <c r="P2624" i="28"/>
  <c r="O2624" i="28"/>
  <c r="U2623" i="28"/>
  <c r="T2623" i="28"/>
  <c r="S2623" i="28"/>
  <c r="Q2623" i="28"/>
  <c r="P2623" i="28"/>
  <c r="O2623" i="28"/>
  <c r="U2622" i="28"/>
  <c r="T2622" i="28"/>
  <c r="S2622" i="28"/>
  <c r="Q2622" i="28"/>
  <c r="P2622" i="28"/>
  <c r="O2622" i="28"/>
  <c r="U2621" i="28"/>
  <c r="T2621" i="28"/>
  <c r="S2621" i="28"/>
  <c r="Q2621" i="28"/>
  <c r="P2621" i="28"/>
  <c r="O2621" i="28"/>
  <c r="U2620" i="28"/>
  <c r="T2620" i="28"/>
  <c r="S2620" i="28"/>
  <c r="Q2620" i="28"/>
  <c r="P2620" i="28"/>
  <c r="O2620" i="28"/>
  <c r="U2619" i="28"/>
  <c r="T2619" i="28"/>
  <c r="S2619" i="28"/>
  <c r="Q2619" i="28"/>
  <c r="P2619" i="28"/>
  <c r="O2619" i="28"/>
  <c r="U2618" i="28"/>
  <c r="T2618" i="28"/>
  <c r="S2618" i="28"/>
  <c r="Q2618" i="28"/>
  <c r="P2618" i="28"/>
  <c r="O2618" i="28"/>
  <c r="U2617" i="28"/>
  <c r="T2617" i="28"/>
  <c r="S2617" i="28"/>
  <c r="Q2617" i="28"/>
  <c r="P2617" i="28"/>
  <c r="O2617" i="28"/>
  <c r="U2616" i="28"/>
  <c r="T2616" i="28"/>
  <c r="S2616" i="28"/>
  <c r="Q2616" i="28"/>
  <c r="P2616" i="28"/>
  <c r="O2616" i="28"/>
  <c r="U2615" i="28"/>
  <c r="T2615" i="28"/>
  <c r="S2615" i="28"/>
  <c r="Q2615" i="28"/>
  <c r="P2615" i="28"/>
  <c r="O2615" i="28"/>
  <c r="U2614" i="28"/>
  <c r="T2614" i="28"/>
  <c r="S2614" i="28"/>
  <c r="Q2614" i="28"/>
  <c r="P2614" i="28"/>
  <c r="O2614" i="28"/>
  <c r="U2613" i="28"/>
  <c r="T2613" i="28"/>
  <c r="S2613" i="28"/>
  <c r="Q2613" i="28"/>
  <c r="P2613" i="28"/>
  <c r="O2613" i="28"/>
  <c r="U2612" i="28"/>
  <c r="T2612" i="28"/>
  <c r="S2612" i="28"/>
  <c r="Q2612" i="28"/>
  <c r="P2612" i="28"/>
  <c r="O2612" i="28"/>
  <c r="U2611" i="28"/>
  <c r="T2611" i="28"/>
  <c r="S2611" i="28"/>
  <c r="Q2611" i="28"/>
  <c r="P2611" i="28"/>
  <c r="O2611" i="28"/>
  <c r="U2610" i="28"/>
  <c r="T2610" i="28"/>
  <c r="S2610" i="28"/>
  <c r="Q2610" i="28"/>
  <c r="P2610" i="28"/>
  <c r="O2610" i="28"/>
  <c r="U2609" i="28"/>
  <c r="T2609" i="28"/>
  <c r="S2609" i="28"/>
  <c r="Q2609" i="28"/>
  <c r="P2609" i="28"/>
  <c r="O2609" i="28"/>
  <c r="U2608" i="28"/>
  <c r="T2608" i="28"/>
  <c r="S2608" i="28"/>
  <c r="Q2608" i="28"/>
  <c r="P2608" i="28"/>
  <c r="O2608" i="28"/>
  <c r="U2607" i="28"/>
  <c r="T2607" i="28"/>
  <c r="S2607" i="28"/>
  <c r="Q2607" i="28"/>
  <c r="P2607" i="28"/>
  <c r="O2607" i="28"/>
  <c r="U2606" i="28"/>
  <c r="T2606" i="28"/>
  <c r="S2606" i="28"/>
  <c r="Q2606" i="28"/>
  <c r="P2606" i="28"/>
  <c r="O2606" i="28"/>
  <c r="U2605" i="28"/>
  <c r="T2605" i="28"/>
  <c r="S2605" i="28"/>
  <c r="Q2605" i="28"/>
  <c r="P2605" i="28"/>
  <c r="O2605" i="28"/>
  <c r="U2604" i="28"/>
  <c r="T2604" i="28"/>
  <c r="S2604" i="28"/>
  <c r="Q2604" i="28"/>
  <c r="P2604" i="28"/>
  <c r="O2604" i="28"/>
  <c r="U2603" i="28"/>
  <c r="T2603" i="28"/>
  <c r="S2603" i="28"/>
  <c r="Q2603" i="28"/>
  <c r="P2603" i="28"/>
  <c r="O2603" i="28"/>
  <c r="U2602" i="28"/>
  <c r="T2602" i="28"/>
  <c r="S2602" i="28"/>
  <c r="Q2602" i="28"/>
  <c r="P2602" i="28"/>
  <c r="O2602" i="28"/>
  <c r="U2601" i="28"/>
  <c r="T2601" i="28"/>
  <c r="S2601" i="28"/>
  <c r="Q2601" i="28"/>
  <c r="P2601" i="28"/>
  <c r="O2601" i="28"/>
  <c r="U2600" i="28"/>
  <c r="T2600" i="28"/>
  <c r="S2600" i="28"/>
  <c r="Q2600" i="28"/>
  <c r="P2600" i="28"/>
  <c r="O2600" i="28"/>
  <c r="U2599" i="28"/>
  <c r="T2599" i="28"/>
  <c r="S2599" i="28"/>
  <c r="Q2599" i="28"/>
  <c r="P2599" i="28"/>
  <c r="O2599" i="28"/>
  <c r="U2598" i="28"/>
  <c r="T2598" i="28"/>
  <c r="S2598" i="28"/>
  <c r="Q2598" i="28"/>
  <c r="P2598" i="28"/>
  <c r="O2598" i="28"/>
  <c r="U2597" i="28"/>
  <c r="T2597" i="28"/>
  <c r="S2597" i="28"/>
  <c r="Q2597" i="28"/>
  <c r="P2597" i="28"/>
  <c r="O2597" i="28"/>
  <c r="U2596" i="28"/>
  <c r="T2596" i="28"/>
  <c r="S2596" i="28"/>
  <c r="Q2596" i="28"/>
  <c r="P2596" i="28"/>
  <c r="O2596" i="28"/>
  <c r="U2595" i="28"/>
  <c r="T2595" i="28"/>
  <c r="S2595" i="28"/>
  <c r="Q2595" i="28"/>
  <c r="P2595" i="28"/>
  <c r="O2595" i="28"/>
  <c r="U2594" i="28"/>
  <c r="T2594" i="28"/>
  <c r="S2594" i="28"/>
  <c r="Q2594" i="28"/>
  <c r="P2594" i="28"/>
  <c r="O2594" i="28"/>
  <c r="U2593" i="28"/>
  <c r="T2593" i="28"/>
  <c r="S2593" i="28"/>
  <c r="Q2593" i="28"/>
  <c r="P2593" i="28"/>
  <c r="O2593" i="28"/>
  <c r="U2592" i="28"/>
  <c r="T2592" i="28"/>
  <c r="S2592" i="28"/>
  <c r="Q2592" i="28"/>
  <c r="P2592" i="28"/>
  <c r="O2592" i="28"/>
  <c r="U2591" i="28"/>
  <c r="T2591" i="28"/>
  <c r="S2591" i="28"/>
  <c r="Q2591" i="28"/>
  <c r="P2591" i="28"/>
  <c r="O2591" i="28"/>
  <c r="U2590" i="28"/>
  <c r="T2590" i="28"/>
  <c r="S2590" i="28"/>
  <c r="Q2590" i="28"/>
  <c r="P2590" i="28"/>
  <c r="O2590" i="28"/>
  <c r="U2589" i="28"/>
  <c r="T2589" i="28"/>
  <c r="S2589" i="28"/>
  <c r="Q2589" i="28"/>
  <c r="P2589" i="28"/>
  <c r="O2589" i="28"/>
  <c r="U2588" i="28"/>
  <c r="T2588" i="28"/>
  <c r="S2588" i="28"/>
  <c r="Q2588" i="28"/>
  <c r="P2588" i="28"/>
  <c r="O2588" i="28"/>
  <c r="U2587" i="28"/>
  <c r="T2587" i="28"/>
  <c r="S2587" i="28"/>
  <c r="Q2587" i="28"/>
  <c r="P2587" i="28"/>
  <c r="O2587" i="28"/>
  <c r="U2586" i="28"/>
  <c r="T2586" i="28"/>
  <c r="S2586" i="28"/>
  <c r="Q2586" i="28"/>
  <c r="P2586" i="28"/>
  <c r="O2586" i="28"/>
  <c r="U2585" i="28"/>
  <c r="T2585" i="28"/>
  <c r="S2585" i="28"/>
  <c r="Q2585" i="28"/>
  <c r="P2585" i="28"/>
  <c r="O2585" i="28"/>
  <c r="U2584" i="28"/>
  <c r="T2584" i="28"/>
  <c r="S2584" i="28"/>
  <c r="Q2584" i="28"/>
  <c r="P2584" i="28"/>
  <c r="O2584" i="28"/>
  <c r="U2583" i="28"/>
  <c r="T2583" i="28"/>
  <c r="S2583" i="28"/>
  <c r="Q2583" i="28"/>
  <c r="P2583" i="28"/>
  <c r="O2583" i="28"/>
  <c r="U2582" i="28"/>
  <c r="T2582" i="28"/>
  <c r="S2582" i="28"/>
  <c r="Q2582" i="28"/>
  <c r="P2582" i="28"/>
  <c r="O2582" i="28"/>
  <c r="U2581" i="28"/>
  <c r="T2581" i="28"/>
  <c r="S2581" i="28"/>
  <c r="Q2581" i="28"/>
  <c r="P2581" i="28"/>
  <c r="O2581" i="28"/>
  <c r="U2580" i="28"/>
  <c r="T2580" i="28"/>
  <c r="S2580" i="28"/>
  <c r="Q2580" i="28"/>
  <c r="P2580" i="28"/>
  <c r="O2580" i="28"/>
  <c r="U2579" i="28"/>
  <c r="T2579" i="28"/>
  <c r="S2579" i="28"/>
  <c r="Q2579" i="28"/>
  <c r="P2579" i="28"/>
  <c r="O2579" i="28"/>
  <c r="U2578" i="28"/>
  <c r="T2578" i="28"/>
  <c r="S2578" i="28"/>
  <c r="Q2578" i="28"/>
  <c r="P2578" i="28"/>
  <c r="O2578" i="28"/>
  <c r="U2577" i="28"/>
  <c r="T2577" i="28"/>
  <c r="S2577" i="28"/>
  <c r="Q2577" i="28"/>
  <c r="P2577" i="28"/>
  <c r="O2577" i="28"/>
  <c r="U2576" i="28"/>
  <c r="T2576" i="28"/>
  <c r="S2576" i="28"/>
  <c r="Q2576" i="28"/>
  <c r="P2576" i="28"/>
  <c r="O2576" i="28"/>
  <c r="U2575" i="28"/>
  <c r="T2575" i="28"/>
  <c r="S2575" i="28"/>
  <c r="Q2575" i="28"/>
  <c r="P2575" i="28"/>
  <c r="O2575" i="28"/>
  <c r="U2574" i="28"/>
  <c r="T2574" i="28"/>
  <c r="S2574" i="28"/>
  <c r="Q2574" i="28"/>
  <c r="P2574" i="28"/>
  <c r="O2574" i="28"/>
  <c r="U2573" i="28"/>
  <c r="T2573" i="28"/>
  <c r="S2573" i="28"/>
  <c r="Q2573" i="28"/>
  <c r="P2573" i="28"/>
  <c r="O2573" i="28"/>
  <c r="U2572" i="28"/>
  <c r="T2572" i="28"/>
  <c r="S2572" i="28"/>
  <c r="Q2572" i="28"/>
  <c r="P2572" i="28"/>
  <c r="O2572" i="28"/>
  <c r="U2571" i="28"/>
  <c r="T2571" i="28"/>
  <c r="S2571" i="28"/>
  <c r="Q2571" i="28"/>
  <c r="P2571" i="28"/>
  <c r="O2571" i="28"/>
  <c r="U2570" i="28"/>
  <c r="T2570" i="28"/>
  <c r="S2570" i="28"/>
  <c r="Q2570" i="28"/>
  <c r="P2570" i="28"/>
  <c r="O2570" i="28"/>
  <c r="U2569" i="28"/>
  <c r="T2569" i="28"/>
  <c r="S2569" i="28"/>
  <c r="Q2569" i="28"/>
  <c r="P2569" i="28"/>
  <c r="O2569" i="28"/>
  <c r="U2568" i="28"/>
  <c r="T2568" i="28"/>
  <c r="S2568" i="28"/>
  <c r="Q2568" i="28"/>
  <c r="P2568" i="28"/>
  <c r="O2568" i="28"/>
  <c r="U2567" i="28"/>
  <c r="T2567" i="28"/>
  <c r="S2567" i="28"/>
  <c r="Q2567" i="28"/>
  <c r="P2567" i="28"/>
  <c r="O2567" i="28"/>
  <c r="U2566" i="28"/>
  <c r="T2566" i="28"/>
  <c r="S2566" i="28"/>
  <c r="Q2566" i="28"/>
  <c r="P2566" i="28"/>
  <c r="O2566" i="28"/>
  <c r="U2565" i="28"/>
  <c r="T2565" i="28"/>
  <c r="S2565" i="28"/>
  <c r="Q2565" i="28"/>
  <c r="P2565" i="28"/>
  <c r="O2565" i="28"/>
  <c r="U2564" i="28"/>
  <c r="T2564" i="28"/>
  <c r="S2564" i="28"/>
  <c r="Q2564" i="28"/>
  <c r="P2564" i="28"/>
  <c r="O2564" i="28"/>
  <c r="U2563" i="28"/>
  <c r="T2563" i="28"/>
  <c r="S2563" i="28"/>
  <c r="Q2563" i="28"/>
  <c r="P2563" i="28"/>
  <c r="O2563" i="28"/>
  <c r="U2562" i="28"/>
  <c r="T2562" i="28"/>
  <c r="S2562" i="28"/>
  <c r="Q2562" i="28"/>
  <c r="P2562" i="28"/>
  <c r="O2562" i="28"/>
  <c r="U2561" i="28"/>
  <c r="T2561" i="28"/>
  <c r="S2561" i="28"/>
  <c r="Q2561" i="28"/>
  <c r="P2561" i="28"/>
  <c r="O2561" i="28"/>
  <c r="U2560" i="28"/>
  <c r="T2560" i="28"/>
  <c r="S2560" i="28"/>
  <c r="Q2560" i="28"/>
  <c r="P2560" i="28"/>
  <c r="O2560" i="28"/>
  <c r="U2559" i="28"/>
  <c r="T2559" i="28"/>
  <c r="S2559" i="28"/>
  <c r="Q2559" i="28"/>
  <c r="P2559" i="28"/>
  <c r="O2559" i="28"/>
  <c r="U2558" i="28"/>
  <c r="T2558" i="28"/>
  <c r="S2558" i="28"/>
  <c r="Q2558" i="28"/>
  <c r="P2558" i="28"/>
  <c r="O2558" i="28"/>
  <c r="U2557" i="28"/>
  <c r="T2557" i="28"/>
  <c r="S2557" i="28"/>
  <c r="Q2557" i="28"/>
  <c r="P2557" i="28"/>
  <c r="O2557" i="28"/>
  <c r="U2556" i="28"/>
  <c r="T2556" i="28"/>
  <c r="S2556" i="28"/>
  <c r="Q2556" i="28"/>
  <c r="P2556" i="28"/>
  <c r="O2556" i="28"/>
  <c r="U2555" i="28"/>
  <c r="T2555" i="28"/>
  <c r="S2555" i="28"/>
  <c r="Q2555" i="28"/>
  <c r="P2555" i="28"/>
  <c r="O2555" i="28"/>
  <c r="U2554" i="28"/>
  <c r="T2554" i="28"/>
  <c r="S2554" i="28"/>
  <c r="Q2554" i="28"/>
  <c r="P2554" i="28"/>
  <c r="O2554" i="28"/>
  <c r="U2553" i="28"/>
  <c r="T2553" i="28"/>
  <c r="S2553" i="28"/>
  <c r="Q2553" i="28"/>
  <c r="P2553" i="28"/>
  <c r="O2553" i="28"/>
  <c r="U2552" i="28"/>
  <c r="T2552" i="28"/>
  <c r="S2552" i="28"/>
  <c r="Q2552" i="28"/>
  <c r="P2552" i="28"/>
  <c r="O2552" i="28"/>
  <c r="U2551" i="28"/>
  <c r="T2551" i="28"/>
  <c r="S2551" i="28"/>
  <c r="Q2551" i="28"/>
  <c r="P2551" i="28"/>
  <c r="O2551" i="28"/>
  <c r="U2550" i="28"/>
  <c r="T2550" i="28"/>
  <c r="S2550" i="28"/>
  <c r="Q2550" i="28"/>
  <c r="P2550" i="28"/>
  <c r="O2550" i="28"/>
  <c r="U2549" i="28"/>
  <c r="T2549" i="28"/>
  <c r="S2549" i="28"/>
  <c r="Q2549" i="28"/>
  <c r="P2549" i="28"/>
  <c r="O2549" i="28"/>
  <c r="U2548" i="28"/>
  <c r="T2548" i="28"/>
  <c r="S2548" i="28"/>
  <c r="Q2548" i="28"/>
  <c r="P2548" i="28"/>
  <c r="O2548" i="28"/>
  <c r="U2547" i="28"/>
  <c r="T2547" i="28"/>
  <c r="S2547" i="28"/>
  <c r="Q2547" i="28"/>
  <c r="P2547" i="28"/>
  <c r="O2547" i="28"/>
  <c r="U2546" i="28"/>
  <c r="T2546" i="28"/>
  <c r="S2546" i="28"/>
  <c r="Q2546" i="28"/>
  <c r="P2546" i="28"/>
  <c r="O2546" i="28"/>
  <c r="U2545" i="28"/>
  <c r="T2545" i="28"/>
  <c r="S2545" i="28"/>
  <c r="Q2545" i="28"/>
  <c r="P2545" i="28"/>
  <c r="O2545" i="28"/>
  <c r="U2544" i="28"/>
  <c r="T2544" i="28"/>
  <c r="S2544" i="28"/>
  <c r="Q2544" i="28"/>
  <c r="P2544" i="28"/>
  <c r="O2544" i="28"/>
  <c r="U2543" i="28"/>
  <c r="T2543" i="28"/>
  <c r="S2543" i="28"/>
  <c r="Q2543" i="28"/>
  <c r="P2543" i="28"/>
  <c r="O2543" i="28"/>
  <c r="U2542" i="28"/>
  <c r="T2542" i="28"/>
  <c r="S2542" i="28"/>
  <c r="Q2542" i="28"/>
  <c r="P2542" i="28"/>
  <c r="O2542" i="28"/>
  <c r="U2541" i="28"/>
  <c r="T2541" i="28"/>
  <c r="S2541" i="28"/>
  <c r="Q2541" i="28"/>
  <c r="P2541" i="28"/>
  <c r="O2541" i="28"/>
  <c r="U2540" i="28"/>
  <c r="T2540" i="28"/>
  <c r="S2540" i="28"/>
  <c r="Q2540" i="28"/>
  <c r="P2540" i="28"/>
  <c r="O2540" i="28"/>
  <c r="U2539" i="28"/>
  <c r="T2539" i="28"/>
  <c r="S2539" i="28"/>
  <c r="Q2539" i="28"/>
  <c r="P2539" i="28"/>
  <c r="O2539" i="28"/>
  <c r="U2538" i="28"/>
  <c r="T2538" i="28"/>
  <c r="S2538" i="28"/>
  <c r="Q2538" i="28"/>
  <c r="P2538" i="28"/>
  <c r="O2538" i="28"/>
  <c r="U2537" i="28"/>
  <c r="T2537" i="28"/>
  <c r="S2537" i="28"/>
  <c r="Q2537" i="28"/>
  <c r="P2537" i="28"/>
  <c r="O2537" i="28"/>
  <c r="U2536" i="28"/>
  <c r="T2536" i="28"/>
  <c r="S2536" i="28"/>
  <c r="Q2536" i="28"/>
  <c r="P2536" i="28"/>
  <c r="O2536" i="28"/>
  <c r="U2535" i="28"/>
  <c r="T2535" i="28"/>
  <c r="S2535" i="28"/>
  <c r="Q2535" i="28"/>
  <c r="P2535" i="28"/>
  <c r="O2535" i="28"/>
  <c r="U2534" i="28"/>
  <c r="T2534" i="28"/>
  <c r="S2534" i="28"/>
  <c r="Q2534" i="28"/>
  <c r="P2534" i="28"/>
  <c r="O2534" i="28"/>
  <c r="U2533" i="28"/>
  <c r="T2533" i="28"/>
  <c r="S2533" i="28"/>
  <c r="Q2533" i="28"/>
  <c r="P2533" i="28"/>
  <c r="O2533" i="28"/>
  <c r="U2532" i="28"/>
  <c r="T2532" i="28"/>
  <c r="S2532" i="28"/>
  <c r="Q2532" i="28"/>
  <c r="P2532" i="28"/>
  <c r="O2532" i="28"/>
  <c r="U2531" i="28"/>
  <c r="T2531" i="28"/>
  <c r="S2531" i="28"/>
  <c r="Q2531" i="28"/>
  <c r="P2531" i="28"/>
  <c r="O2531" i="28"/>
  <c r="U2530" i="28"/>
  <c r="T2530" i="28"/>
  <c r="S2530" i="28"/>
  <c r="Q2530" i="28"/>
  <c r="P2530" i="28"/>
  <c r="O2530" i="28"/>
  <c r="U2529" i="28"/>
  <c r="T2529" i="28"/>
  <c r="S2529" i="28"/>
  <c r="Q2529" i="28"/>
  <c r="P2529" i="28"/>
  <c r="O2529" i="28"/>
  <c r="U2528" i="28"/>
  <c r="T2528" i="28"/>
  <c r="S2528" i="28"/>
  <c r="Q2528" i="28"/>
  <c r="P2528" i="28"/>
  <c r="O2528" i="28"/>
  <c r="U2527" i="28"/>
  <c r="T2527" i="28"/>
  <c r="S2527" i="28"/>
  <c r="Q2527" i="28"/>
  <c r="P2527" i="28"/>
  <c r="O2527" i="28"/>
  <c r="U2526" i="28"/>
  <c r="T2526" i="28"/>
  <c r="S2526" i="28"/>
  <c r="Q2526" i="28"/>
  <c r="P2526" i="28"/>
  <c r="O2526" i="28"/>
  <c r="U2525" i="28"/>
  <c r="T2525" i="28"/>
  <c r="S2525" i="28"/>
  <c r="Q2525" i="28"/>
  <c r="P2525" i="28"/>
  <c r="O2525" i="28"/>
  <c r="U2524" i="28"/>
  <c r="T2524" i="28"/>
  <c r="S2524" i="28"/>
  <c r="Q2524" i="28"/>
  <c r="P2524" i="28"/>
  <c r="O2524" i="28"/>
  <c r="U2523" i="28"/>
  <c r="T2523" i="28"/>
  <c r="S2523" i="28"/>
  <c r="Q2523" i="28"/>
  <c r="P2523" i="28"/>
  <c r="O2523" i="28"/>
  <c r="U2522" i="28"/>
  <c r="T2522" i="28"/>
  <c r="S2522" i="28"/>
  <c r="Q2522" i="28"/>
  <c r="P2522" i="28"/>
  <c r="O2522" i="28"/>
  <c r="U2521" i="28"/>
  <c r="T2521" i="28"/>
  <c r="S2521" i="28"/>
  <c r="Q2521" i="28"/>
  <c r="P2521" i="28"/>
  <c r="O2521" i="28"/>
  <c r="U2520" i="28"/>
  <c r="T2520" i="28"/>
  <c r="S2520" i="28"/>
  <c r="Q2520" i="28"/>
  <c r="P2520" i="28"/>
  <c r="O2520" i="28"/>
  <c r="U2519" i="28"/>
  <c r="T2519" i="28"/>
  <c r="S2519" i="28"/>
  <c r="Q2519" i="28"/>
  <c r="P2519" i="28"/>
  <c r="O2519" i="28"/>
  <c r="U2518" i="28"/>
  <c r="T2518" i="28"/>
  <c r="S2518" i="28"/>
  <c r="Q2518" i="28"/>
  <c r="P2518" i="28"/>
  <c r="O2518" i="28"/>
  <c r="U2517" i="28"/>
  <c r="T2517" i="28"/>
  <c r="S2517" i="28"/>
  <c r="Q2517" i="28"/>
  <c r="P2517" i="28"/>
  <c r="O2517" i="28"/>
  <c r="U2516" i="28"/>
  <c r="T2516" i="28"/>
  <c r="S2516" i="28"/>
  <c r="Q2516" i="28"/>
  <c r="P2516" i="28"/>
  <c r="O2516" i="28"/>
  <c r="U2515" i="28"/>
  <c r="T2515" i="28"/>
  <c r="S2515" i="28"/>
  <c r="Q2515" i="28"/>
  <c r="P2515" i="28"/>
  <c r="O2515" i="28"/>
  <c r="U2514" i="28"/>
  <c r="T2514" i="28"/>
  <c r="S2514" i="28"/>
  <c r="Q2514" i="28"/>
  <c r="P2514" i="28"/>
  <c r="O2514" i="28"/>
  <c r="U2513" i="28"/>
  <c r="T2513" i="28"/>
  <c r="S2513" i="28"/>
  <c r="Q2513" i="28"/>
  <c r="P2513" i="28"/>
  <c r="O2513" i="28"/>
  <c r="U2512" i="28"/>
  <c r="T2512" i="28"/>
  <c r="S2512" i="28"/>
  <c r="Q2512" i="28"/>
  <c r="P2512" i="28"/>
  <c r="O2512" i="28"/>
  <c r="U2511" i="28"/>
  <c r="T2511" i="28"/>
  <c r="S2511" i="28"/>
  <c r="Q2511" i="28"/>
  <c r="P2511" i="28"/>
  <c r="O2511" i="28"/>
  <c r="U2510" i="28"/>
  <c r="T2510" i="28"/>
  <c r="S2510" i="28"/>
  <c r="Q2510" i="28"/>
  <c r="P2510" i="28"/>
  <c r="O2510" i="28"/>
  <c r="U2509" i="28"/>
  <c r="T2509" i="28"/>
  <c r="S2509" i="28"/>
  <c r="Q2509" i="28"/>
  <c r="P2509" i="28"/>
  <c r="O2509" i="28"/>
  <c r="U2508" i="28"/>
  <c r="T2508" i="28"/>
  <c r="S2508" i="28"/>
  <c r="Q2508" i="28"/>
  <c r="P2508" i="28"/>
  <c r="O2508" i="28"/>
  <c r="U2507" i="28"/>
  <c r="T2507" i="28"/>
  <c r="S2507" i="28"/>
  <c r="Q2507" i="28"/>
  <c r="P2507" i="28"/>
  <c r="O2507" i="28"/>
  <c r="U2506" i="28"/>
  <c r="T2506" i="28"/>
  <c r="S2506" i="28"/>
  <c r="Q2506" i="28"/>
  <c r="P2506" i="28"/>
  <c r="O2506" i="28"/>
  <c r="U2505" i="28"/>
  <c r="T2505" i="28"/>
  <c r="S2505" i="28"/>
  <c r="Q2505" i="28"/>
  <c r="P2505" i="28"/>
  <c r="O2505" i="28"/>
  <c r="U2504" i="28"/>
  <c r="T2504" i="28"/>
  <c r="S2504" i="28"/>
  <c r="Q2504" i="28"/>
  <c r="P2504" i="28"/>
  <c r="O2504" i="28"/>
  <c r="U2503" i="28"/>
  <c r="T2503" i="28"/>
  <c r="S2503" i="28"/>
  <c r="Q2503" i="28"/>
  <c r="P2503" i="28"/>
  <c r="O2503" i="28"/>
  <c r="U2502" i="28"/>
  <c r="T2502" i="28"/>
  <c r="S2502" i="28"/>
  <c r="Q2502" i="28"/>
  <c r="P2502" i="28"/>
  <c r="O2502" i="28"/>
  <c r="U2501" i="28"/>
  <c r="T2501" i="28"/>
  <c r="S2501" i="28"/>
  <c r="Q2501" i="28"/>
  <c r="P2501" i="28"/>
  <c r="O2501" i="28"/>
  <c r="U2500" i="28"/>
  <c r="T2500" i="28"/>
  <c r="S2500" i="28"/>
  <c r="Q2500" i="28"/>
  <c r="P2500" i="28"/>
  <c r="O2500" i="28"/>
  <c r="U2499" i="28"/>
  <c r="T2499" i="28"/>
  <c r="S2499" i="28"/>
  <c r="Q2499" i="28"/>
  <c r="P2499" i="28"/>
  <c r="O2499" i="28"/>
  <c r="U2498" i="28"/>
  <c r="T2498" i="28"/>
  <c r="S2498" i="28"/>
  <c r="Q2498" i="28"/>
  <c r="P2498" i="28"/>
  <c r="O2498" i="28"/>
  <c r="U2497" i="28"/>
  <c r="T2497" i="28"/>
  <c r="S2497" i="28"/>
  <c r="Q2497" i="28"/>
  <c r="P2497" i="28"/>
  <c r="O2497" i="28"/>
  <c r="U2496" i="28"/>
  <c r="T2496" i="28"/>
  <c r="S2496" i="28"/>
  <c r="Q2496" i="28"/>
  <c r="P2496" i="28"/>
  <c r="O2496" i="28"/>
  <c r="U2495" i="28"/>
  <c r="T2495" i="28"/>
  <c r="S2495" i="28"/>
  <c r="Q2495" i="28"/>
  <c r="P2495" i="28"/>
  <c r="O2495" i="28"/>
  <c r="U2494" i="28"/>
  <c r="T2494" i="28"/>
  <c r="S2494" i="28"/>
  <c r="Q2494" i="28"/>
  <c r="P2494" i="28"/>
  <c r="O2494" i="28"/>
  <c r="U2493" i="28"/>
  <c r="T2493" i="28"/>
  <c r="S2493" i="28"/>
  <c r="Q2493" i="28"/>
  <c r="P2493" i="28"/>
  <c r="O2493" i="28"/>
  <c r="U2492" i="28"/>
  <c r="T2492" i="28"/>
  <c r="S2492" i="28"/>
  <c r="Q2492" i="28"/>
  <c r="P2492" i="28"/>
  <c r="O2492" i="28"/>
  <c r="U2491" i="28"/>
  <c r="T2491" i="28"/>
  <c r="S2491" i="28"/>
  <c r="Q2491" i="28"/>
  <c r="P2491" i="28"/>
  <c r="O2491" i="28"/>
  <c r="U2490" i="28"/>
  <c r="T2490" i="28"/>
  <c r="S2490" i="28"/>
  <c r="Q2490" i="28"/>
  <c r="P2490" i="28"/>
  <c r="O2490" i="28"/>
  <c r="U2489" i="28"/>
  <c r="T2489" i="28"/>
  <c r="S2489" i="28"/>
  <c r="Q2489" i="28"/>
  <c r="P2489" i="28"/>
  <c r="O2489" i="28"/>
  <c r="U2488" i="28"/>
  <c r="T2488" i="28"/>
  <c r="S2488" i="28"/>
  <c r="Q2488" i="28"/>
  <c r="P2488" i="28"/>
  <c r="O2488" i="28"/>
  <c r="U2487" i="28"/>
  <c r="T2487" i="28"/>
  <c r="S2487" i="28"/>
  <c r="Q2487" i="28"/>
  <c r="P2487" i="28"/>
  <c r="O2487" i="28"/>
  <c r="U2486" i="28"/>
  <c r="T2486" i="28"/>
  <c r="S2486" i="28"/>
  <c r="Q2486" i="28"/>
  <c r="P2486" i="28"/>
  <c r="O2486" i="28"/>
  <c r="U2485" i="28"/>
  <c r="T2485" i="28"/>
  <c r="S2485" i="28"/>
  <c r="Q2485" i="28"/>
  <c r="P2485" i="28"/>
  <c r="O2485" i="28"/>
  <c r="U2484" i="28"/>
  <c r="T2484" i="28"/>
  <c r="S2484" i="28"/>
  <c r="Q2484" i="28"/>
  <c r="P2484" i="28"/>
  <c r="O2484" i="28"/>
  <c r="U2483" i="28"/>
  <c r="T2483" i="28"/>
  <c r="S2483" i="28"/>
  <c r="Q2483" i="28"/>
  <c r="P2483" i="28"/>
  <c r="O2483" i="28"/>
  <c r="U2482" i="28"/>
  <c r="T2482" i="28"/>
  <c r="S2482" i="28"/>
  <c r="Q2482" i="28"/>
  <c r="P2482" i="28"/>
  <c r="O2482" i="28"/>
  <c r="U2481" i="28"/>
  <c r="T2481" i="28"/>
  <c r="S2481" i="28"/>
  <c r="Q2481" i="28"/>
  <c r="P2481" i="28"/>
  <c r="O2481" i="28"/>
  <c r="U2480" i="28"/>
  <c r="T2480" i="28"/>
  <c r="S2480" i="28"/>
  <c r="Q2480" i="28"/>
  <c r="P2480" i="28"/>
  <c r="O2480" i="28"/>
  <c r="U2479" i="28"/>
  <c r="T2479" i="28"/>
  <c r="S2479" i="28"/>
  <c r="Q2479" i="28"/>
  <c r="P2479" i="28"/>
  <c r="O2479" i="28"/>
  <c r="U2478" i="28"/>
  <c r="T2478" i="28"/>
  <c r="S2478" i="28"/>
  <c r="Q2478" i="28"/>
  <c r="P2478" i="28"/>
  <c r="O2478" i="28"/>
  <c r="U2477" i="28"/>
  <c r="T2477" i="28"/>
  <c r="S2477" i="28"/>
  <c r="Q2477" i="28"/>
  <c r="P2477" i="28"/>
  <c r="O2477" i="28"/>
  <c r="U2476" i="28"/>
  <c r="T2476" i="28"/>
  <c r="S2476" i="28"/>
  <c r="Q2476" i="28"/>
  <c r="P2476" i="28"/>
  <c r="O2476" i="28"/>
  <c r="U2475" i="28"/>
  <c r="T2475" i="28"/>
  <c r="S2475" i="28"/>
  <c r="Q2475" i="28"/>
  <c r="P2475" i="28"/>
  <c r="O2475" i="28"/>
  <c r="U2474" i="28"/>
  <c r="T2474" i="28"/>
  <c r="S2474" i="28"/>
  <c r="Q2474" i="28"/>
  <c r="P2474" i="28"/>
  <c r="O2474" i="28"/>
  <c r="U2473" i="28"/>
  <c r="T2473" i="28"/>
  <c r="S2473" i="28"/>
  <c r="Q2473" i="28"/>
  <c r="P2473" i="28"/>
  <c r="O2473" i="28"/>
  <c r="U2472" i="28"/>
  <c r="T2472" i="28"/>
  <c r="S2472" i="28"/>
  <c r="Q2472" i="28"/>
  <c r="P2472" i="28"/>
  <c r="O2472" i="28"/>
  <c r="U2471" i="28"/>
  <c r="T2471" i="28"/>
  <c r="S2471" i="28"/>
  <c r="Q2471" i="28"/>
  <c r="P2471" i="28"/>
  <c r="O2471" i="28"/>
  <c r="U2470" i="28"/>
  <c r="T2470" i="28"/>
  <c r="S2470" i="28"/>
  <c r="Q2470" i="28"/>
  <c r="P2470" i="28"/>
  <c r="O2470" i="28"/>
  <c r="U2469" i="28"/>
  <c r="T2469" i="28"/>
  <c r="S2469" i="28"/>
  <c r="Q2469" i="28"/>
  <c r="P2469" i="28"/>
  <c r="O2469" i="28"/>
  <c r="U2468" i="28"/>
  <c r="T2468" i="28"/>
  <c r="S2468" i="28"/>
  <c r="Q2468" i="28"/>
  <c r="P2468" i="28"/>
  <c r="O2468" i="28"/>
  <c r="U2467" i="28"/>
  <c r="T2467" i="28"/>
  <c r="S2467" i="28"/>
  <c r="Q2467" i="28"/>
  <c r="P2467" i="28"/>
  <c r="O2467" i="28"/>
  <c r="U2466" i="28"/>
  <c r="T2466" i="28"/>
  <c r="S2466" i="28"/>
  <c r="Q2466" i="28"/>
  <c r="P2466" i="28"/>
  <c r="O2466" i="28"/>
  <c r="U2465" i="28"/>
  <c r="T2465" i="28"/>
  <c r="S2465" i="28"/>
  <c r="Q2465" i="28"/>
  <c r="P2465" i="28"/>
  <c r="O2465" i="28"/>
  <c r="U2464" i="28"/>
  <c r="T2464" i="28"/>
  <c r="S2464" i="28"/>
  <c r="Q2464" i="28"/>
  <c r="P2464" i="28"/>
  <c r="O2464" i="28"/>
  <c r="U2463" i="28"/>
  <c r="T2463" i="28"/>
  <c r="S2463" i="28"/>
  <c r="Q2463" i="28"/>
  <c r="P2463" i="28"/>
  <c r="O2463" i="28"/>
  <c r="U2462" i="28"/>
  <c r="T2462" i="28"/>
  <c r="S2462" i="28"/>
  <c r="Q2462" i="28"/>
  <c r="P2462" i="28"/>
  <c r="O2462" i="28"/>
  <c r="U2461" i="28"/>
  <c r="T2461" i="28"/>
  <c r="S2461" i="28"/>
  <c r="Q2461" i="28"/>
  <c r="P2461" i="28"/>
  <c r="O2461" i="28"/>
  <c r="U2460" i="28"/>
  <c r="T2460" i="28"/>
  <c r="S2460" i="28"/>
  <c r="Q2460" i="28"/>
  <c r="P2460" i="28"/>
  <c r="O2460" i="28"/>
  <c r="U2459" i="28"/>
  <c r="T2459" i="28"/>
  <c r="S2459" i="28"/>
  <c r="Q2459" i="28"/>
  <c r="P2459" i="28"/>
  <c r="O2459" i="28"/>
  <c r="U2458" i="28"/>
  <c r="T2458" i="28"/>
  <c r="S2458" i="28"/>
  <c r="Q2458" i="28"/>
  <c r="P2458" i="28"/>
  <c r="O2458" i="28"/>
  <c r="U2457" i="28"/>
  <c r="T2457" i="28"/>
  <c r="S2457" i="28"/>
  <c r="Q2457" i="28"/>
  <c r="P2457" i="28"/>
  <c r="O2457" i="28"/>
  <c r="U2456" i="28"/>
  <c r="T2456" i="28"/>
  <c r="S2456" i="28"/>
  <c r="Q2456" i="28"/>
  <c r="P2456" i="28"/>
  <c r="O2456" i="28"/>
  <c r="U2455" i="28"/>
  <c r="T2455" i="28"/>
  <c r="S2455" i="28"/>
  <c r="Q2455" i="28"/>
  <c r="P2455" i="28"/>
  <c r="O2455" i="28"/>
  <c r="U2454" i="28"/>
  <c r="T2454" i="28"/>
  <c r="S2454" i="28"/>
  <c r="Q2454" i="28"/>
  <c r="P2454" i="28"/>
  <c r="O2454" i="28"/>
  <c r="U2453" i="28"/>
  <c r="T2453" i="28"/>
  <c r="S2453" i="28"/>
  <c r="Q2453" i="28"/>
  <c r="P2453" i="28"/>
  <c r="O2453" i="28"/>
  <c r="U2452" i="28"/>
  <c r="T2452" i="28"/>
  <c r="S2452" i="28"/>
  <c r="Q2452" i="28"/>
  <c r="P2452" i="28"/>
  <c r="O2452" i="28"/>
  <c r="U2451" i="28"/>
  <c r="T2451" i="28"/>
  <c r="S2451" i="28"/>
  <c r="Q2451" i="28"/>
  <c r="P2451" i="28"/>
  <c r="O2451" i="28"/>
  <c r="U2450" i="28"/>
  <c r="T2450" i="28"/>
  <c r="S2450" i="28"/>
  <c r="Q2450" i="28"/>
  <c r="P2450" i="28"/>
  <c r="O2450" i="28"/>
  <c r="U2449" i="28"/>
  <c r="T2449" i="28"/>
  <c r="S2449" i="28"/>
  <c r="Q2449" i="28"/>
  <c r="P2449" i="28"/>
  <c r="O2449" i="28"/>
  <c r="U2448" i="28"/>
  <c r="T2448" i="28"/>
  <c r="S2448" i="28"/>
  <c r="Q2448" i="28"/>
  <c r="P2448" i="28"/>
  <c r="O2448" i="28"/>
  <c r="U2447" i="28"/>
  <c r="T2447" i="28"/>
  <c r="S2447" i="28"/>
  <c r="Q2447" i="28"/>
  <c r="P2447" i="28"/>
  <c r="O2447" i="28"/>
  <c r="U2446" i="28"/>
  <c r="T2446" i="28"/>
  <c r="S2446" i="28"/>
  <c r="Q2446" i="28"/>
  <c r="P2446" i="28"/>
  <c r="O2446" i="28"/>
  <c r="U2445" i="28"/>
  <c r="T2445" i="28"/>
  <c r="S2445" i="28"/>
  <c r="Q2445" i="28"/>
  <c r="P2445" i="28"/>
  <c r="O2445" i="28"/>
  <c r="U2444" i="28"/>
  <c r="T2444" i="28"/>
  <c r="S2444" i="28"/>
  <c r="Q2444" i="28"/>
  <c r="P2444" i="28"/>
  <c r="O2444" i="28"/>
  <c r="U2443" i="28"/>
  <c r="T2443" i="28"/>
  <c r="S2443" i="28"/>
  <c r="Q2443" i="28"/>
  <c r="P2443" i="28"/>
  <c r="O2443" i="28"/>
  <c r="U2442" i="28"/>
  <c r="T2442" i="28"/>
  <c r="S2442" i="28"/>
  <c r="Q2442" i="28"/>
  <c r="P2442" i="28"/>
  <c r="O2442" i="28"/>
  <c r="U2441" i="28"/>
  <c r="T2441" i="28"/>
  <c r="S2441" i="28"/>
  <c r="Q2441" i="28"/>
  <c r="P2441" i="28"/>
  <c r="O2441" i="28"/>
  <c r="U2440" i="28"/>
  <c r="T2440" i="28"/>
  <c r="S2440" i="28"/>
  <c r="Q2440" i="28"/>
  <c r="P2440" i="28"/>
  <c r="O2440" i="28"/>
  <c r="U2439" i="28"/>
  <c r="T2439" i="28"/>
  <c r="S2439" i="28"/>
  <c r="Q2439" i="28"/>
  <c r="P2439" i="28"/>
  <c r="O2439" i="28"/>
  <c r="U2438" i="28"/>
  <c r="T2438" i="28"/>
  <c r="S2438" i="28"/>
  <c r="Q2438" i="28"/>
  <c r="P2438" i="28"/>
  <c r="O2438" i="28"/>
  <c r="U2437" i="28"/>
  <c r="T2437" i="28"/>
  <c r="S2437" i="28"/>
  <c r="Q2437" i="28"/>
  <c r="P2437" i="28"/>
  <c r="O2437" i="28"/>
  <c r="U2436" i="28"/>
  <c r="T2436" i="28"/>
  <c r="S2436" i="28"/>
  <c r="Q2436" i="28"/>
  <c r="P2436" i="28"/>
  <c r="O2436" i="28"/>
  <c r="U2435" i="28"/>
  <c r="T2435" i="28"/>
  <c r="S2435" i="28"/>
  <c r="Q2435" i="28"/>
  <c r="P2435" i="28"/>
  <c r="O2435" i="28"/>
  <c r="U2434" i="28"/>
  <c r="T2434" i="28"/>
  <c r="S2434" i="28"/>
  <c r="Q2434" i="28"/>
  <c r="P2434" i="28"/>
  <c r="O2434" i="28"/>
  <c r="U2433" i="28"/>
  <c r="T2433" i="28"/>
  <c r="S2433" i="28"/>
  <c r="Q2433" i="28"/>
  <c r="P2433" i="28"/>
  <c r="O2433" i="28"/>
  <c r="U2432" i="28"/>
  <c r="T2432" i="28"/>
  <c r="S2432" i="28"/>
  <c r="Q2432" i="28"/>
  <c r="P2432" i="28"/>
  <c r="O2432" i="28"/>
  <c r="U2431" i="28"/>
  <c r="T2431" i="28"/>
  <c r="S2431" i="28"/>
  <c r="Q2431" i="28"/>
  <c r="P2431" i="28"/>
  <c r="O2431" i="28"/>
  <c r="U2430" i="28"/>
  <c r="T2430" i="28"/>
  <c r="S2430" i="28"/>
  <c r="Q2430" i="28"/>
  <c r="P2430" i="28"/>
  <c r="O2430" i="28"/>
  <c r="U2429" i="28"/>
  <c r="T2429" i="28"/>
  <c r="S2429" i="28"/>
  <c r="Q2429" i="28"/>
  <c r="P2429" i="28"/>
  <c r="O2429" i="28"/>
  <c r="U2428" i="28"/>
  <c r="T2428" i="28"/>
  <c r="S2428" i="28"/>
  <c r="Q2428" i="28"/>
  <c r="P2428" i="28"/>
  <c r="O2428" i="28"/>
  <c r="U2427" i="28"/>
  <c r="T2427" i="28"/>
  <c r="S2427" i="28"/>
  <c r="Q2427" i="28"/>
  <c r="P2427" i="28"/>
  <c r="O2427" i="28"/>
  <c r="U2426" i="28"/>
  <c r="T2426" i="28"/>
  <c r="S2426" i="28"/>
  <c r="Q2426" i="28"/>
  <c r="P2426" i="28"/>
  <c r="O2426" i="28"/>
  <c r="U2425" i="28"/>
  <c r="T2425" i="28"/>
  <c r="S2425" i="28"/>
  <c r="Q2425" i="28"/>
  <c r="P2425" i="28"/>
  <c r="O2425" i="28"/>
  <c r="U2424" i="28"/>
  <c r="T2424" i="28"/>
  <c r="S2424" i="28"/>
  <c r="Q2424" i="28"/>
  <c r="P2424" i="28"/>
  <c r="O2424" i="28"/>
  <c r="U2423" i="28"/>
  <c r="T2423" i="28"/>
  <c r="S2423" i="28"/>
  <c r="Q2423" i="28"/>
  <c r="P2423" i="28"/>
  <c r="O2423" i="28"/>
  <c r="U2422" i="28"/>
  <c r="T2422" i="28"/>
  <c r="S2422" i="28"/>
  <c r="Q2422" i="28"/>
  <c r="P2422" i="28"/>
  <c r="O2422" i="28"/>
  <c r="U2421" i="28"/>
  <c r="T2421" i="28"/>
  <c r="S2421" i="28"/>
  <c r="Q2421" i="28"/>
  <c r="P2421" i="28"/>
  <c r="O2421" i="28"/>
  <c r="U2420" i="28"/>
  <c r="T2420" i="28"/>
  <c r="S2420" i="28"/>
  <c r="Q2420" i="28"/>
  <c r="P2420" i="28"/>
  <c r="O2420" i="28"/>
  <c r="U2419" i="28"/>
  <c r="T2419" i="28"/>
  <c r="S2419" i="28"/>
  <c r="Q2419" i="28"/>
  <c r="P2419" i="28"/>
  <c r="O2419" i="28"/>
  <c r="U2418" i="28"/>
  <c r="T2418" i="28"/>
  <c r="S2418" i="28"/>
  <c r="Q2418" i="28"/>
  <c r="P2418" i="28"/>
  <c r="O2418" i="28"/>
  <c r="U2417" i="28"/>
  <c r="T2417" i="28"/>
  <c r="S2417" i="28"/>
  <c r="Q2417" i="28"/>
  <c r="P2417" i="28"/>
  <c r="O2417" i="28"/>
  <c r="U2416" i="28"/>
  <c r="T2416" i="28"/>
  <c r="S2416" i="28"/>
  <c r="Q2416" i="28"/>
  <c r="P2416" i="28"/>
  <c r="O2416" i="28"/>
  <c r="U2415" i="28"/>
  <c r="T2415" i="28"/>
  <c r="S2415" i="28"/>
  <c r="Q2415" i="28"/>
  <c r="P2415" i="28"/>
  <c r="O2415" i="28"/>
  <c r="U2414" i="28"/>
  <c r="T2414" i="28"/>
  <c r="S2414" i="28"/>
  <c r="Q2414" i="28"/>
  <c r="P2414" i="28"/>
  <c r="O2414" i="28"/>
  <c r="U2413" i="28"/>
  <c r="T2413" i="28"/>
  <c r="S2413" i="28"/>
  <c r="Q2413" i="28"/>
  <c r="P2413" i="28"/>
  <c r="O2413" i="28"/>
  <c r="U2412" i="28"/>
  <c r="T2412" i="28"/>
  <c r="S2412" i="28"/>
  <c r="Q2412" i="28"/>
  <c r="P2412" i="28"/>
  <c r="O2412" i="28"/>
  <c r="U2411" i="28"/>
  <c r="T2411" i="28"/>
  <c r="S2411" i="28"/>
  <c r="Q2411" i="28"/>
  <c r="P2411" i="28"/>
  <c r="O2411" i="28"/>
  <c r="U2410" i="28"/>
  <c r="T2410" i="28"/>
  <c r="S2410" i="28"/>
  <c r="Q2410" i="28"/>
  <c r="P2410" i="28"/>
  <c r="O2410" i="28"/>
  <c r="U2409" i="28"/>
  <c r="T2409" i="28"/>
  <c r="S2409" i="28"/>
  <c r="Q2409" i="28"/>
  <c r="P2409" i="28"/>
  <c r="O2409" i="28"/>
  <c r="U2408" i="28"/>
  <c r="T2408" i="28"/>
  <c r="S2408" i="28"/>
  <c r="Q2408" i="28"/>
  <c r="P2408" i="28"/>
  <c r="O2408" i="28"/>
  <c r="U2407" i="28"/>
  <c r="T2407" i="28"/>
  <c r="S2407" i="28"/>
  <c r="Q2407" i="28"/>
  <c r="P2407" i="28"/>
  <c r="O2407" i="28"/>
  <c r="U2406" i="28"/>
  <c r="T2406" i="28"/>
  <c r="S2406" i="28"/>
  <c r="Q2406" i="28"/>
  <c r="P2406" i="28"/>
  <c r="O2406" i="28"/>
  <c r="U2405" i="28"/>
  <c r="T2405" i="28"/>
  <c r="S2405" i="28"/>
  <c r="Q2405" i="28"/>
  <c r="P2405" i="28"/>
  <c r="O2405" i="28"/>
  <c r="U2404" i="28"/>
  <c r="T2404" i="28"/>
  <c r="S2404" i="28"/>
  <c r="Q2404" i="28"/>
  <c r="P2404" i="28"/>
  <c r="O2404" i="28"/>
  <c r="U2403" i="28"/>
  <c r="T2403" i="28"/>
  <c r="S2403" i="28"/>
  <c r="Q2403" i="28"/>
  <c r="P2403" i="28"/>
  <c r="O2403" i="28"/>
  <c r="U2402" i="28"/>
  <c r="T2402" i="28"/>
  <c r="S2402" i="28"/>
  <c r="Q2402" i="28"/>
  <c r="P2402" i="28"/>
  <c r="O2402" i="28"/>
  <c r="U2401" i="28"/>
  <c r="T2401" i="28"/>
  <c r="S2401" i="28"/>
  <c r="Q2401" i="28"/>
  <c r="P2401" i="28"/>
  <c r="O2401" i="28"/>
  <c r="U2400" i="28"/>
  <c r="T2400" i="28"/>
  <c r="S2400" i="28"/>
  <c r="Q2400" i="28"/>
  <c r="P2400" i="28"/>
  <c r="O2400" i="28"/>
  <c r="U2399" i="28"/>
  <c r="T2399" i="28"/>
  <c r="S2399" i="28"/>
  <c r="Q2399" i="28"/>
  <c r="P2399" i="28"/>
  <c r="O2399" i="28"/>
  <c r="U2398" i="28"/>
  <c r="T2398" i="28"/>
  <c r="S2398" i="28"/>
  <c r="Q2398" i="28"/>
  <c r="P2398" i="28"/>
  <c r="O2398" i="28"/>
  <c r="U2397" i="28"/>
  <c r="T2397" i="28"/>
  <c r="S2397" i="28"/>
  <c r="Q2397" i="28"/>
  <c r="P2397" i="28"/>
  <c r="O2397" i="28"/>
  <c r="U2396" i="28"/>
  <c r="T2396" i="28"/>
  <c r="S2396" i="28"/>
  <c r="Q2396" i="28"/>
  <c r="P2396" i="28"/>
  <c r="O2396" i="28"/>
  <c r="U2395" i="28"/>
  <c r="T2395" i="28"/>
  <c r="S2395" i="28"/>
  <c r="Q2395" i="28"/>
  <c r="P2395" i="28"/>
  <c r="O2395" i="28"/>
  <c r="U2394" i="28"/>
  <c r="T2394" i="28"/>
  <c r="S2394" i="28"/>
  <c r="Q2394" i="28"/>
  <c r="P2394" i="28"/>
  <c r="O2394" i="28"/>
  <c r="U2393" i="28"/>
  <c r="T2393" i="28"/>
  <c r="S2393" i="28"/>
  <c r="Q2393" i="28"/>
  <c r="P2393" i="28"/>
  <c r="O2393" i="28"/>
  <c r="U2392" i="28"/>
  <c r="T2392" i="28"/>
  <c r="S2392" i="28"/>
  <c r="Q2392" i="28"/>
  <c r="P2392" i="28"/>
  <c r="O2392" i="28"/>
  <c r="U2391" i="28"/>
  <c r="T2391" i="28"/>
  <c r="S2391" i="28"/>
  <c r="Q2391" i="28"/>
  <c r="P2391" i="28"/>
  <c r="O2391" i="28"/>
  <c r="U2390" i="28"/>
  <c r="T2390" i="28"/>
  <c r="S2390" i="28"/>
  <c r="Q2390" i="28"/>
  <c r="P2390" i="28"/>
  <c r="O2390" i="28"/>
  <c r="U2389" i="28"/>
  <c r="T2389" i="28"/>
  <c r="S2389" i="28"/>
  <c r="Q2389" i="28"/>
  <c r="P2389" i="28"/>
  <c r="O2389" i="28"/>
  <c r="U2388" i="28"/>
  <c r="T2388" i="28"/>
  <c r="S2388" i="28"/>
  <c r="Q2388" i="28"/>
  <c r="P2388" i="28"/>
  <c r="O2388" i="28"/>
  <c r="U2387" i="28"/>
  <c r="T2387" i="28"/>
  <c r="S2387" i="28"/>
  <c r="Q2387" i="28"/>
  <c r="P2387" i="28"/>
  <c r="O2387" i="28"/>
  <c r="U2386" i="28"/>
  <c r="T2386" i="28"/>
  <c r="S2386" i="28"/>
  <c r="Q2386" i="28"/>
  <c r="P2386" i="28"/>
  <c r="O2386" i="28"/>
  <c r="U2385" i="28"/>
  <c r="T2385" i="28"/>
  <c r="S2385" i="28"/>
  <c r="Q2385" i="28"/>
  <c r="P2385" i="28"/>
  <c r="O2385" i="28"/>
  <c r="U2384" i="28"/>
  <c r="T2384" i="28"/>
  <c r="S2384" i="28"/>
  <c r="Q2384" i="28"/>
  <c r="P2384" i="28"/>
  <c r="O2384" i="28"/>
  <c r="U2383" i="28"/>
  <c r="T2383" i="28"/>
  <c r="S2383" i="28"/>
  <c r="Q2383" i="28"/>
  <c r="P2383" i="28"/>
  <c r="O2383" i="28"/>
  <c r="U2382" i="28"/>
  <c r="T2382" i="28"/>
  <c r="S2382" i="28"/>
  <c r="Q2382" i="28"/>
  <c r="P2382" i="28"/>
  <c r="O2382" i="28"/>
  <c r="U2381" i="28"/>
  <c r="T2381" i="28"/>
  <c r="S2381" i="28"/>
  <c r="Q2381" i="28"/>
  <c r="P2381" i="28"/>
  <c r="O2381" i="28"/>
  <c r="U2380" i="28"/>
  <c r="T2380" i="28"/>
  <c r="S2380" i="28"/>
  <c r="Q2380" i="28"/>
  <c r="P2380" i="28"/>
  <c r="O2380" i="28"/>
  <c r="U2379" i="28"/>
  <c r="T2379" i="28"/>
  <c r="S2379" i="28"/>
  <c r="Q2379" i="28"/>
  <c r="P2379" i="28"/>
  <c r="O2379" i="28"/>
  <c r="U2378" i="28"/>
  <c r="T2378" i="28"/>
  <c r="S2378" i="28"/>
  <c r="Q2378" i="28"/>
  <c r="P2378" i="28"/>
  <c r="O2378" i="28"/>
  <c r="U2377" i="28"/>
  <c r="T2377" i="28"/>
  <c r="S2377" i="28"/>
  <c r="Q2377" i="28"/>
  <c r="P2377" i="28"/>
  <c r="O2377" i="28"/>
  <c r="U2376" i="28"/>
  <c r="T2376" i="28"/>
  <c r="S2376" i="28"/>
  <c r="Q2376" i="28"/>
  <c r="P2376" i="28"/>
  <c r="O2376" i="28"/>
  <c r="U2375" i="28"/>
  <c r="T2375" i="28"/>
  <c r="S2375" i="28"/>
  <c r="Q2375" i="28"/>
  <c r="P2375" i="28"/>
  <c r="O2375" i="28"/>
  <c r="U2374" i="28"/>
  <c r="T2374" i="28"/>
  <c r="S2374" i="28"/>
  <c r="Q2374" i="28"/>
  <c r="P2374" i="28"/>
  <c r="O2374" i="28"/>
  <c r="U2373" i="28"/>
  <c r="T2373" i="28"/>
  <c r="S2373" i="28"/>
  <c r="Q2373" i="28"/>
  <c r="P2373" i="28"/>
  <c r="O2373" i="28"/>
  <c r="U2372" i="28"/>
  <c r="T2372" i="28"/>
  <c r="S2372" i="28"/>
  <c r="Q2372" i="28"/>
  <c r="P2372" i="28"/>
  <c r="O2372" i="28"/>
  <c r="U2371" i="28"/>
  <c r="T2371" i="28"/>
  <c r="S2371" i="28"/>
  <c r="Q2371" i="28"/>
  <c r="P2371" i="28"/>
  <c r="O2371" i="28"/>
  <c r="U2370" i="28"/>
  <c r="T2370" i="28"/>
  <c r="S2370" i="28"/>
  <c r="Q2370" i="28"/>
  <c r="P2370" i="28"/>
  <c r="O2370" i="28"/>
  <c r="U2369" i="28"/>
  <c r="T2369" i="28"/>
  <c r="S2369" i="28"/>
  <c r="Q2369" i="28"/>
  <c r="P2369" i="28"/>
  <c r="O2369" i="28"/>
  <c r="U2368" i="28"/>
  <c r="T2368" i="28"/>
  <c r="S2368" i="28"/>
  <c r="Q2368" i="28"/>
  <c r="P2368" i="28"/>
  <c r="O2368" i="28"/>
  <c r="U2367" i="28"/>
  <c r="T2367" i="28"/>
  <c r="S2367" i="28"/>
  <c r="Q2367" i="28"/>
  <c r="P2367" i="28"/>
  <c r="O2367" i="28"/>
  <c r="U2366" i="28"/>
  <c r="T2366" i="28"/>
  <c r="S2366" i="28"/>
  <c r="Q2366" i="28"/>
  <c r="P2366" i="28"/>
  <c r="O2366" i="28"/>
  <c r="U2365" i="28"/>
  <c r="T2365" i="28"/>
  <c r="S2365" i="28"/>
  <c r="Q2365" i="28"/>
  <c r="P2365" i="28"/>
  <c r="O2365" i="28"/>
  <c r="U2364" i="28"/>
  <c r="T2364" i="28"/>
  <c r="S2364" i="28"/>
  <c r="Q2364" i="28"/>
  <c r="P2364" i="28"/>
  <c r="O2364" i="28"/>
  <c r="U2363" i="28"/>
  <c r="T2363" i="28"/>
  <c r="S2363" i="28"/>
  <c r="Q2363" i="28"/>
  <c r="P2363" i="28"/>
  <c r="O2363" i="28"/>
  <c r="U2362" i="28"/>
  <c r="T2362" i="28"/>
  <c r="S2362" i="28"/>
  <c r="Q2362" i="28"/>
  <c r="P2362" i="28"/>
  <c r="O2362" i="28"/>
  <c r="U2361" i="28"/>
  <c r="T2361" i="28"/>
  <c r="S2361" i="28"/>
  <c r="Q2361" i="28"/>
  <c r="P2361" i="28"/>
  <c r="O2361" i="28"/>
  <c r="U2360" i="28"/>
  <c r="T2360" i="28"/>
  <c r="S2360" i="28"/>
  <c r="Q2360" i="28"/>
  <c r="P2360" i="28"/>
  <c r="O2360" i="28"/>
  <c r="U2359" i="28"/>
  <c r="T2359" i="28"/>
  <c r="S2359" i="28"/>
  <c r="Q2359" i="28"/>
  <c r="P2359" i="28"/>
  <c r="O2359" i="28"/>
  <c r="U2358" i="28"/>
  <c r="T2358" i="28"/>
  <c r="S2358" i="28"/>
  <c r="Q2358" i="28"/>
  <c r="P2358" i="28"/>
  <c r="O2358" i="28"/>
  <c r="U2357" i="28"/>
  <c r="T2357" i="28"/>
  <c r="S2357" i="28"/>
  <c r="Q2357" i="28"/>
  <c r="P2357" i="28"/>
  <c r="O2357" i="28"/>
  <c r="U2356" i="28"/>
  <c r="T2356" i="28"/>
  <c r="S2356" i="28"/>
  <c r="Q2356" i="28"/>
  <c r="P2356" i="28"/>
  <c r="O2356" i="28"/>
  <c r="U2355" i="28"/>
  <c r="T2355" i="28"/>
  <c r="S2355" i="28"/>
  <c r="Q2355" i="28"/>
  <c r="P2355" i="28"/>
  <c r="O2355" i="28"/>
  <c r="U2354" i="28"/>
  <c r="T2354" i="28"/>
  <c r="S2354" i="28"/>
  <c r="Q2354" i="28"/>
  <c r="P2354" i="28"/>
  <c r="O2354" i="28"/>
  <c r="U2353" i="28"/>
  <c r="T2353" i="28"/>
  <c r="S2353" i="28"/>
  <c r="Q2353" i="28"/>
  <c r="P2353" i="28"/>
  <c r="O2353" i="28"/>
  <c r="U2352" i="28"/>
  <c r="T2352" i="28"/>
  <c r="S2352" i="28"/>
  <c r="Q2352" i="28"/>
  <c r="P2352" i="28"/>
  <c r="O2352" i="28"/>
  <c r="U2351" i="28"/>
  <c r="T2351" i="28"/>
  <c r="S2351" i="28"/>
  <c r="Q2351" i="28"/>
  <c r="P2351" i="28"/>
  <c r="O2351" i="28"/>
  <c r="U2350" i="28"/>
  <c r="T2350" i="28"/>
  <c r="S2350" i="28"/>
  <c r="Q2350" i="28"/>
  <c r="P2350" i="28"/>
  <c r="O2350" i="28"/>
  <c r="U2349" i="28"/>
  <c r="T2349" i="28"/>
  <c r="S2349" i="28"/>
  <c r="Q2349" i="28"/>
  <c r="P2349" i="28"/>
  <c r="O2349" i="28"/>
  <c r="U2348" i="28"/>
  <c r="T2348" i="28"/>
  <c r="S2348" i="28"/>
  <c r="Q2348" i="28"/>
  <c r="P2348" i="28"/>
  <c r="O2348" i="28"/>
  <c r="U2347" i="28"/>
  <c r="T2347" i="28"/>
  <c r="S2347" i="28"/>
  <c r="Q2347" i="28"/>
  <c r="P2347" i="28"/>
  <c r="O2347" i="28"/>
  <c r="U2346" i="28"/>
  <c r="T2346" i="28"/>
  <c r="S2346" i="28"/>
  <c r="Q2346" i="28"/>
  <c r="P2346" i="28"/>
  <c r="O2346" i="28"/>
  <c r="U2345" i="28"/>
  <c r="T2345" i="28"/>
  <c r="S2345" i="28"/>
  <c r="Q2345" i="28"/>
  <c r="P2345" i="28"/>
  <c r="O2345" i="28"/>
  <c r="U2344" i="28"/>
  <c r="T2344" i="28"/>
  <c r="S2344" i="28"/>
  <c r="Q2344" i="28"/>
  <c r="P2344" i="28"/>
  <c r="O2344" i="28"/>
  <c r="U2343" i="28"/>
  <c r="T2343" i="28"/>
  <c r="S2343" i="28"/>
  <c r="Q2343" i="28"/>
  <c r="P2343" i="28"/>
  <c r="O2343" i="28"/>
  <c r="U2342" i="28"/>
  <c r="T2342" i="28"/>
  <c r="S2342" i="28"/>
  <c r="Q2342" i="28"/>
  <c r="P2342" i="28"/>
  <c r="O2342" i="28"/>
  <c r="U2341" i="28"/>
  <c r="T2341" i="28"/>
  <c r="S2341" i="28"/>
  <c r="Q2341" i="28"/>
  <c r="P2341" i="28"/>
  <c r="O2341" i="28"/>
  <c r="U2340" i="28"/>
  <c r="T2340" i="28"/>
  <c r="S2340" i="28"/>
  <c r="Q2340" i="28"/>
  <c r="P2340" i="28"/>
  <c r="O2340" i="28"/>
  <c r="U2339" i="28"/>
  <c r="T2339" i="28"/>
  <c r="S2339" i="28"/>
  <c r="Q2339" i="28"/>
  <c r="P2339" i="28"/>
  <c r="O2339" i="28"/>
  <c r="U2338" i="28"/>
  <c r="T2338" i="28"/>
  <c r="S2338" i="28"/>
  <c r="Q2338" i="28"/>
  <c r="P2338" i="28"/>
  <c r="O2338" i="28"/>
  <c r="U2337" i="28"/>
  <c r="T2337" i="28"/>
  <c r="S2337" i="28"/>
  <c r="Q2337" i="28"/>
  <c r="P2337" i="28"/>
  <c r="O2337" i="28"/>
  <c r="U2336" i="28"/>
  <c r="T2336" i="28"/>
  <c r="S2336" i="28"/>
  <c r="Q2336" i="28"/>
  <c r="P2336" i="28"/>
  <c r="O2336" i="28"/>
  <c r="U2335" i="28"/>
  <c r="T2335" i="28"/>
  <c r="S2335" i="28"/>
  <c r="Q2335" i="28"/>
  <c r="P2335" i="28"/>
  <c r="O2335" i="28"/>
  <c r="U2334" i="28"/>
  <c r="T2334" i="28"/>
  <c r="S2334" i="28"/>
  <c r="Q2334" i="28"/>
  <c r="P2334" i="28"/>
  <c r="O2334" i="28"/>
  <c r="U2333" i="28"/>
  <c r="T2333" i="28"/>
  <c r="S2333" i="28"/>
  <c r="Q2333" i="28"/>
  <c r="P2333" i="28"/>
  <c r="O2333" i="28"/>
  <c r="U2332" i="28"/>
  <c r="T2332" i="28"/>
  <c r="S2332" i="28"/>
  <c r="Q2332" i="28"/>
  <c r="P2332" i="28"/>
  <c r="O2332" i="28"/>
  <c r="U2331" i="28"/>
  <c r="T2331" i="28"/>
  <c r="S2331" i="28"/>
  <c r="Q2331" i="28"/>
  <c r="P2331" i="28"/>
  <c r="O2331" i="28"/>
  <c r="U2330" i="28"/>
  <c r="T2330" i="28"/>
  <c r="S2330" i="28"/>
  <c r="Q2330" i="28"/>
  <c r="P2330" i="28"/>
  <c r="O2330" i="28"/>
  <c r="U2329" i="28"/>
  <c r="T2329" i="28"/>
  <c r="S2329" i="28"/>
  <c r="Q2329" i="28"/>
  <c r="P2329" i="28"/>
  <c r="O2329" i="28"/>
  <c r="U2328" i="28"/>
  <c r="T2328" i="28"/>
  <c r="S2328" i="28"/>
  <c r="Q2328" i="28"/>
  <c r="P2328" i="28"/>
  <c r="O2328" i="28"/>
  <c r="U2327" i="28"/>
  <c r="T2327" i="28"/>
  <c r="S2327" i="28"/>
  <c r="Q2327" i="28"/>
  <c r="P2327" i="28"/>
  <c r="O2327" i="28"/>
  <c r="U2326" i="28"/>
  <c r="T2326" i="28"/>
  <c r="S2326" i="28"/>
  <c r="Q2326" i="28"/>
  <c r="P2326" i="28"/>
  <c r="O2326" i="28"/>
  <c r="U2325" i="28"/>
  <c r="T2325" i="28"/>
  <c r="S2325" i="28"/>
  <c r="Q2325" i="28"/>
  <c r="P2325" i="28"/>
  <c r="O2325" i="28"/>
  <c r="U2324" i="28"/>
  <c r="T2324" i="28"/>
  <c r="S2324" i="28"/>
  <c r="Q2324" i="28"/>
  <c r="P2324" i="28"/>
  <c r="O2324" i="28"/>
  <c r="U2323" i="28"/>
  <c r="T2323" i="28"/>
  <c r="S2323" i="28"/>
  <c r="Q2323" i="28"/>
  <c r="P2323" i="28"/>
  <c r="O2323" i="28"/>
  <c r="U2322" i="28"/>
  <c r="T2322" i="28"/>
  <c r="S2322" i="28"/>
  <c r="Q2322" i="28"/>
  <c r="P2322" i="28"/>
  <c r="O2322" i="28"/>
  <c r="U2321" i="28"/>
  <c r="T2321" i="28"/>
  <c r="S2321" i="28"/>
  <c r="Q2321" i="28"/>
  <c r="P2321" i="28"/>
  <c r="O2321" i="28"/>
  <c r="U2320" i="28"/>
  <c r="T2320" i="28"/>
  <c r="S2320" i="28"/>
  <c r="Q2320" i="28"/>
  <c r="P2320" i="28"/>
  <c r="O2320" i="28"/>
  <c r="U2319" i="28"/>
  <c r="T2319" i="28"/>
  <c r="S2319" i="28"/>
  <c r="Q2319" i="28"/>
  <c r="P2319" i="28"/>
  <c r="O2319" i="28"/>
  <c r="U2318" i="28"/>
  <c r="T2318" i="28"/>
  <c r="S2318" i="28"/>
  <c r="Q2318" i="28"/>
  <c r="P2318" i="28"/>
  <c r="O2318" i="28"/>
  <c r="U2317" i="28"/>
  <c r="T2317" i="28"/>
  <c r="S2317" i="28"/>
  <c r="Q2317" i="28"/>
  <c r="P2317" i="28"/>
  <c r="O2317" i="28"/>
  <c r="U2316" i="28"/>
  <c r="T2316" i="28"/>
  <c r="S2316" i="28"/>
  <c r="Q2316" i="28"/>
  <c r="P2316" i="28"/>
  <c r="O2316" i="28"/>
  <c r="U2315" i="28"/>
  <c r="T2315" i="28"/>
  <c r="S2315" i="28"/>
  <c r="Q2315" i="28"/>
  <c r="P2315" i="28"/>
  <c r="O2315" i="28"/>
  <c r="U2314" i="28"/>
  <c r="T2314" i="28"/>
  <c r="S2314" i="28"/>
  <c r="Q2314" i="28"/>
  <c r="P2314" i="28"/>
  <c r="O2314" i="28"/>
  <c r="U2313" i="28"/>
  <c r="T2313" i="28"/>
  <c r="S2313" i="28"/>
  <c r="Q2313" i="28"/>
  <c r="P2313" i="28"/>
  <c r="O2313" i="28"/>
  <c r="U2312" i="28"/>
  <c r="T2312" i="28"/>
  <c r="S2312" i="28"/>
  <c r="Q2312" i="28"/>
  <c r="P2312" i="28"/>
  <c r="O2312" i="28"/>
  <c r="U2311" i="28"/>
  <c r="T2311" i="28"/>
  <c r="S2311" i="28"/>
  <c r="Q2311" i="28"/>
  <c r="P2311" i="28"/>
  <c r="O2311" i="28"/>
  <c r="U2310" i="28"/>
  <c r="T2310" i="28"/>
  <c r="S2310" i="28"/>
  <c r="Q2310" i="28"/>
  <c r="P2310" i="28"/>
  <c r="O2310" i="28"/>
  <c r="U2309" i="28"/>
  <c r="T2309" i="28"/>
  <c r="S2309" i="28"/>
  <c r="Q2309" i="28"/>
  <c r="P2309" i="28"/>
  <c r="O2309" i="28"/>
  <c r="U2308" i="28"/>
  <c r="T2308" i="28"/>
  <c r="S2308" i="28"/>
  <c r="Q2308" i="28"/>
  <c r="P2308" i="28"/>
  <c r="O2308" i="28"/>
  <c r="U2307" i="28"/>
  <c r="T2307" i="28"/>
  <c r="S2307" i="28"/>
  <c r="Q2307" i="28"/>
  <c r="P2307" i="28"/>
  <c r="O2307" i="28"/>
  <c r="U2306" i="28"/>
  <c r="T2306" i="28"/>
  <c r="S2306" i="28"/>
  <c r="Q2306" i="28"/>
  <c r="P2306" i="28"/>
  <c r="O2306" i="28"/>
  <c r="U2305" i="28"/>
  <c r="T2305" i="28"/>
  <c r="S2305" i="28"/>
  <c r="Q2305" i="28"/>
  <c r="P2305" i="28"/>
  <c r="O2305" i="28"/>
  <c r="U2304" i="28"/>
  <c r="T2304" i="28"/>
  <c r="S2304" i="28"/>
  <c r="Q2304" i="28"/>
  <c r="P2304" i="28"/>
  <c r="O2304" i="28"/>
  <c r="U2303" i="28"/>
  <c r="T2303" i="28"/>
  <c r="S2303" i="28"/>
  <c r="Q2303" i="28"/>
  <c r="P2303" i="28"/>
  <c r="O2303" i="28"/>
  <c r="U2302" i="28"/>
  <c r="T2302" i="28"/>
  <c r="S2302" i="28"/>
  <c r="Q2302" i="28"/>
  <c r="P2302" i="28"/>
  <c r="O2302" i="28"/>
  <c r="U2301" i="28"/>
  <c r="T2301" i="28"/>
  <c r="S2301" i="28"/>
  <c r="Q2301" i="28"/>
  <c r="P2301" i="28"/>
  <c r="O2301" i="28"/>
  <c r="U2300" i="28"/>
  <c r="T2300" i="28"/>
  <c r="S2300" i="28"/>
  <c r="Q2300" i="28"/>
  <c r="P2300" i="28"/>
  <c r="O2300" i="28"/>
  <c r="U2299" i="28"/>
  <c r="T2299" i="28"/>
  <c r="S2299" i="28"/>
  <c r="Q2299" i="28"/>
  <c r="P2299" i="28"/>
  <c r="O2299" i="28"/>
  <c r="U2298" i="28"/>
  <c r="T2298" i="28"/>
  <c r="S2298" i="28"/>
  <c r="Q2298" i="28"/>
  <c r="P2298" i="28"/>
  <c r="O2298" i="28"/>
  <c r="U2297" i="28"/>
  <c r="T2297" i="28"/>
  <c r="S2297" i="28"/>
  <c r="Q2297" i="28"/>
  <c r="P2297" i="28"/>
  <c r="O2297" i="28"/>
  <c r="U2296" i="28"/>
  <c r="T2296" i="28"/>
  <c r="S2296" i="28"/>
  <c r="Q2296" i="28"/>
  <c r="P2296" i="28"/>
  <c r="O2296" i="28"/>
  <c r="U2295" i="28"/>
  <c r="T2295" i="28"/>
  <c r="S2295" i="28"/>
  <c r="Q2295" i="28"/>
  <c r="P2295" i="28"/>
  <c r="O2295" i="28"/>
  <c r="U2294" i="28"/>
  <c r="T2294" i="28"/>
  <c r="S2294" i="28"/>
  <c r="Q2294" i="28"/>
  <c r="P2294" i="28"/>
  <c r="O2294" i="28"/>
  <c r="U2293" i="28"/>
  <c r="T2293" i="28"/>
  <c r="S2293" i="28"/>
  <c r="Q2293" i="28"/>
  <c r="P2293" i="28"/>
  <c r="O2293" i="28"/>
  <c r="U2292" i="28"/>
  <c r="T2292" i="28"/>
  <c r="S2292" i="28"/>
  <c r="Q2292" i="28"/>
  <c r="P2292" i="28"/>
  <c r="O2292" i="28"/>
  <c r="U2291" i="28"/>
  <c r="T2291" i="28"/>
  <c r="S2291" i="28"/>
  <c r="Q2291" i="28"/>
  <c r="P2291" i="28"/>
  <c r="O2291" i="28"/>
  <c r="U2290" i="28"/>
  <c r="T2290" i="28"/>
  <c r="S2290" i="28"/>
  <c r="Q2290" i="28"/>
  <c r="P2290" i="28"/>
  <c r="O2290" i="28"/>
  <c r="U2289" i="28"/>
  <c r="T2289" i="28"/>
  <c r="S2289" i="28"/>
  <c r="Q2289" i="28"/>
  <c r="P2289" i="28"/>
  <c r="O2289" i="28"/>
  <c r="U2288" i="28"/>
  <c r="T2288" i="28"/>
  <c r="S2288" i="28"/>
  <c r="Q2288" i="28"/>
  <c r="P2288" i="28"/>
  <c r="O2288" i="28"/>
  <c r="U2287" i="28"/>
  <c r="T2287" i="28"/>
  <c r="S2287" i="28"/>
  <c r="Q2287" i="28"/>
  <c r="P2287" i="28"/>
  <c r="O2287" i="28"/>
  <c r="U2286" i="28"/>
  <c r="T2286" i="28"/>
  <c r="S2286" i="28"/>
  <c r="Q2286" i="28"/>
  <c r="P2286" i="28"/>
  <c r="O2286" i="28"/>
  <c r="U2285" i="28"/>
  <c r="T2285" i="28"/>
  <c r="S2285" i="28"/>
  <c r="Q2285" i="28"/>
  <c r="P2285" i="28"/>
  <c r="O2285" i="28"/>
  <c r="U2284" i="28"/>
  <c r="T2284" i="28"/>
  <c r="S2284" i="28"/>
  <c r="Q2284" i="28"/>
  <c r="P2284" i="28"/>
  <c r="O2284" i="28"/>
  <c r="U2283" i="28"/>
  <c r="T2283" i="28"/>
  <c r="S2283" i="28"/>
  <c r="Q2283" i="28"/>
  <c r="P2283" i="28"/>
  <c r="O2283" i="28"/>
  <c r="U2282" i="28"/>
  <c r="T2282" i="28"/>
  <c r="S2282" i="28"/>
  <c r="Q2282" i="28"/>
  <c r="P2282" i="28"/>
  <c r="O2282" i="28"/>
  <c r="U2281" i="28"/>
  <c r="T2281" i="28"/>
  <c r="S2281" i="28"/>
  <c r="Q2281" i="28"/>
  <c r="P2281" i="28"/>
  <c r="O2281" i="28"/>
  <c r="U2280" i="28"/>
  <c r="T2280" i="28"/>
  <c r="S2280" i="28"/>
  <c r="Q2280" i="28"/>
  <c r="P2280" i="28"/>
  <c r="O2280" i="28"/>
  <c r="U2279" i="28"/>
  <c r="T2279" i="28"/>
  <c r="S2279" i="28"/>
  <c r="Q2279" i="28"/>
  <c r="P2279" i="28"/>
  <c r="O2279" i="28"/>
  <c r="U2278" i="28"/>
  <c r="T2278" i="28"/>
  <c r="S2278" i="28"/>
  <c r="Q2278" i="28"/>
  <c r="P2278" i="28"/>
  <c r="O2278" i="28"/>
  <c r="U2277" i="28"/>
  <c r="T2277" i="28"/>
  <c r="S2277" i="28"/>
  <c r="Q2277" i="28"/>
  <c r="P2277" i="28"/>
  <c r="O2277" i="28"/>
  <c r="U2276" i="28"/>
  <c r="T2276" i="28"/>
  <c r="S2276" i="28"/>
  <c r="Q2276" i="28"/>
  <c r="P2276" i="28"/>
  <c r="O2276" i="28"/>
  <c r="U2275" i="28"/>
  <c r="T2275" i="28"/>
  <c r="S2275" i="28"/>
  <c r="Q2275" i="28"/>
  <c r="P2275" i="28"/>
  <c r="O2275" i="28"/>
  <c r="U2274" i="28"/>
  <c r="T2274" i="28"/>
  <c r="S2274" i="28"/>
  <c r="Q2274" i="28"/>
  <c r="P2274" i="28"/>
  <c r="O2274" i="28"/>
  <c r="U2273" i="28"/>
  <c r="T2273" i="28"/>
  <c r="S2273" i="28"/>
  <c r="Q2273" i="28"/>
  <c r="P2273" i="28"/>
  <c r="O2273" i="28"/>
  <c r="U2272" i="28"/>
  <c r="T2272" i="28"/>
  <c r="S2272" i="28"/>
  <c r="Q2272" i="28"/>
  <c r="P2272" i="28"/>
  <c r="O2272" i="28"/>
  <c r="U2271" i="28"/>
  <c r="T2271" i="28"/>
  <c r="S2271" i="28"/>
  <c r="Q2271" i="28"/>
  <c r="P2271" i="28"/>
  <c r="O2271" i="28"/>
  <c r="U2270" i="28"/>
  <c r="T2270" i="28"/>
  <c r="S2270" i="28"/>
  <c r="Q2270" i="28"/>
  <c r="P2270" i="28"/>
  <c r="O2270" i="28"/>
  <c r="U2269" i="28"/>
  <c r="T2269" i="28"/>
  <c r="S2269" i="28"/>
  <c r="Q2269" i="28"/>
  <c r="P2269" i="28"/>
  <c r="O2269" i="28"/>
  <c r="U2268" i="28"/>
  <c r="T2268" i="28"/>
  <c r="S2268" i="28"/>
  <c r="Q2268" i="28"/>
  <c r="P2268" i="28"/>
  <c r="O2268" i="28"/>
  <c r="U2267" i="28"/>
  <c r="T2267" i="28"/>
  <c r="S2267" i="28"/>
  <c r="Q2267" i="28"/>
  <c r="P2267" i="28"/>
  <c r="O2267" i="28"/>
  <c r="U2266" i="28"/>
  <c r="T2266" i="28"/>
  <c r="S2266" i="28"/>
  <c r="Q2266" i="28"/>
  <c r="P2266" i="28"/>
  <c r="O2266" i="28"/>
  <c r="U2265" i="28"/>
  <c r="T2265" i="28"/>
  <c r="S2265" i="28"/>
  <c r="Q2265" i="28"/>
  <c r="P2265" i="28"/>
  <c r="O2265" i="28"/>
  <c r="U2264" i="28"/>
  <c r="T2264" i="28"/>
  <c r="S2264" i="28"/>
  <c r="Q2264" i="28"/>
  <c r="P2264" i="28"/>
  <c r="O2264" i="28"/>
  <c r="U2263" i="28"/>
  <c r="T2263" i="28"/>
  <c r="S2263" i="28"/>
  <c r="Q2263" i="28"/>
  <c r="P2263" i="28"/>
  <c r="O2263" i="28"/>
  <c r="U2262" i="28"/>
  <c r="T2262" i="28"/>
  <c r="S2262" i="28"/>
  <c r="Q2262" i="28"/>
  <c r="P2262" i="28"/>
  <c r="O2262" i="28"/>
  <c r="U2261" i="28"/>
  <c r="T2261" i="28"/>
  <c r="S2261" i="28"/>
  <c r="Q2261" i="28"/>
  <c r="P2261" i="28"/>
  <c r="O2261" i="28"/>
  <c r="U2260" i="28"/>
  <c r="T2260" i="28"/>
  <c r="S2260" i="28"/>
  <c r="Q2260" i="28"/>
  <c r="P2260" i="28"/>
  <c r="O2260" i="28"/>
  <c r="U2259" i="28"/>
  <c r="T2259" i="28"/>
  <c r="S2259" i="28"/>
  <c r="Q2259" i="28"/>
  <c r="P2259" i="28"/>
  <c r="O2259" i="28"/>
  <c r="U2258" i="28"/>
  <c r="T2258" i="28"/>
  <c r="S2258" i="28"/>
  <c r="Q2258" i="28"/>
  <c r="P2258" i="28"/>
  <c r="O2258" i="28"/>
  <c r="U2257" i="28"/>
  <c r="T2257" i="28"/>
  <c r="S2257" i="28"/>
  <c r="Q2257" i="28"/>
  <c r="P2257" i="28"/>
  <c r="O2257" i="28"/>
  <c r="U2256" i="28"/>
  <c r="T2256" i="28"/>
  <c r="S2256" i="28"/>
  <c r="Q2256" i="28"/>
  <c r="P2256" i="28"/>
  <c r="O2256" i="28"/>
  <c r="U2255" i="28"/>
  <c r="T2255" i="28"/>
  <c r="S2255" i="28"/>
  <c r="Q2255" i="28"/>
  <c r="P2255" i="28"/>
  <c r="O2255" i="28"/>
  <c r="U2254" i="28"/>
  <c r="T2254" i="28"/>
  <c r="S2254" i="28"/>
  <c r="Q2254" i="28"/>
  <c r="P2254" i="28"/>
  <c r="O2254" i="28"/>
  <c r="U2253" i="28"/>
  <c r="T2253" i="28"/>
  <c r="S2253" i="28"/>
  <c r="Q2253" i="28"/>
  <c r="P2253" i="28"/>
  <c r="O2253" i="28"/>
  <c r="U2252" i="28"/>
  <c r="T2252" i="28"/>
  <c r="S2252" i="28"/>
  <c r="Q2252" i="28"/>
  <c r="P2252" i="28"/>
  <c r="O2252" i="28"/>
  <c r="U2251" i="28"/>
  <c r="T2251" i="28"/>
  <c r="S2251" i="28"/>
  <c r="Q2251" i="28"/>
  <c r="P2251" i="28"/>
  <c r="O2251" i="28"/>
  <c r="U2250" i="28"/>
  <c r="T2250" i="28"/>
  <c r="S2250" i="28"/>
  <c r="Q2250" i="28"/>
  <c r="P2250" i="28"/>
  <c r="O2250" i="28"/>
  <c r="U2249" i="28"/>
  <c r="T2249" i="28"/>
  <c r="S2249" i="28"/>
  <c r="Q2249" i="28"/>
  <c r="P2249" i="28"/>
  <c r="O2249" i="28"/>
  <c r="U2248" i="28"/>
  <c r="T2248" i="28"/>
  <c r="S2248" i="28"/>
  <c r="Q2248" i="28"/>
  <c r="P2248" i="28"/>
  <c r="O2248" i="28"/>
  <c r="U2247" i="28"/>
  <c r="T2247" i="28"/>
  <c r="S2247" i="28"/>
  <c r="Q2247" i="28"/>
  <c r="P2247" i="28"/>
  <c r="O2247" i="28"/>
  <c r="U2246" i="28"/>
  <c r="T2246" i="28"/>
  <c r="S2246" i="28"/>
  <c r="Q2246" i="28"/>
  <c r="P2246" i="28"/>
  <c r="O2246" i="28"/>
  <c r="U2245" i="28"/>
  <c r="T2245" i="28"/>
  <c r="S2245" i="28"/>
  <c r="Q2245" i="28"/>
  <c r="P2245" i="28"/>
  <c r="O2245" i="28"/>
  <c r="U2244" i="28"/>
  <c r="T2244" i="28"/>
  <c r="S2244" i="28"/>
  <c r="Q2244" i="28"/>
  <c r="P2244" i="28"/>
  <c r="O2244" i="28"/>
  <c r="U2243" i="28"/>
  <c r="T2243" i="28"/>
  <c r="S2243" i="28"/>
  <c r="Q2243" i="28"/>
  <c r="P2243" i="28"/>
  <c r="O2243" i="28"/>
  <c r="U2242" i="28"/>
  <c r="T2242" i="28"/>
  <c r="S2242" i="28"/>
  <c r="Q2242" i="28"/>
  <c r="P2242" i="28"/>
  <c r="O2242" i="28"/>
  <c r="U2241" i="28"/>
  <c r="T2241" i="28"/>
  <c r="S2241" i="28"/>
  <c r="Q2241" i="28"/>
  <c r="P2241" i="28"/>
  <c r="O2241" i="28"/>
  <c r="U2240" i="28"/>
  <c r="T2240" i="28"/>
  <c r="S2240" i="28"/>
  <c r="Q2240" i="28"/>
  <c r="P2240" i="28"/>
  <c r="O2240" i="28"/>
  <c r="U2239" i="28"/>
  <c r="T2239" i="28"/>
  <c r="S2239" i="28"/>
  <c r="Q2239" i="28"/>
  <c r="P2239" i="28"/>
  <c r="O2239" i="28"/>
  <c r="U2238" i="28"/>
  <c r="T2238" i="28"/>
  <c r="S2238" i="28"/>
  <c r="Q2238" i="28"/>
  <c r="P2238" i="28"/>
  <c r="O2238" i="28"/>
  <c r="U2237" i="28"/>
  <c r="T2237" i="28"/>
  <c r="S2237" i="28"/>
  <c r="Q2237" i="28"/>
  <c r="P2237" i="28"/>
  <c r="O2237" i="28"/>
  <c r="U2236" i="28"/>
  <c r="T2236" i="28"/>
  <c r="S2236" i="28"/>
  <c r="Q2236" i="28"/>
  <c r="P2236" i="28"/>
  <c r="O2236" i="28"/>
  <c r="U2235" i="28"/>
  <c r="T2235" i="28"/>
  <c r="S2235" i="28"/>
  <c r="Q2235" i="28"/>
  <c r="P2235" i="28"/>
  <c r="O2235" i="28"/>
  <c r="U2234" i="28"/>
  <c r="T2234" i="28"/>
  <c r="S2234" i="28"/>
  <c r="Q2234" i="28"/>
  <c r="P2234" i="28"/>
  <c r="O2234" i="28"/>
  <c r="U2233" i="28"/>
  <c r="T2233" i="28"/>
  <c r="S2233" i="28"/>
  <c r="Q2233" i="28"/>
  <c r="P2233" i="28"/>
  <c r="O2233" i="28"/>
  <c r="U2232" i="28"/>
  <c r="T2232" i="28"/>
  <c r="S2232" i="28"/>
  <c r="Q2232" i="28"/>
  <c r="P2232" i="28"/>
  <c r="O2232" i="28"/>
  <c r="U2231" i="28"/>
  <c r="T2231" i="28"/>
  <c r="S2231" i="28"/>
  <c r="Q2231" i="28"/>
  <c r="P2231" i="28"/>
  <c r="O2231" i="28"/>
  <c r="U2230" i="28"/>
  <c r="T2230" i="28"/>
  <c r="S2230" i="28"/>
  <c r="Q2230" i="28"/>
  <c r="P2230" i="28"/>
  <c r="O2230" i="28"/>
  <c r="U2229" i="28"/>
  <c r="T2229" i="28"/>
  <c r="S2229" i="28"/>
  <c r="Q2229" i="28"/>
  <c r="P2229" i="28"/>
  <c r="O2229" i="28"/>
  <c r="U2228" i="28"/>
  <c r="T2228" i="28"/>
  <c r="S2228" i="28"/>
  <c r="Q2228" i="28"/>
  <c r="P2228" i="28"/>
  <c r="O2228" i="28"/>
  <c r="U2227" i="28"/>
  <c r="T2227" i="28"/>
  <c r="S2227" i="28"/>
  <c r="Q2227" i="28"/>
  <c r="P2227" i="28"/>
  <c r="O2227" i="28"/>
  <c r="U2226" i="28"/>
  <c r="T2226" i="28"/>
  <c r="S2226" i="28"/>
  <c r="Q2226" i="28"/>
  <c r="P2226" i="28"/>
  <c r="O2226" i="28"/>
  <c r="U2225" i="28"/>
  <c r="T2225" i="28"/>
  <c r="S2225" i="28"/>
  <c r="Q2225" i="28"/>
  <c r="P2225" i="28"/>
  <c r="O2225" i="28"/>
  <c r="U2224" i="28"/>
  <c r="T2224" i="28"/>
  <c r="S2224" i="28"/>
  <c r="Q2224" i="28"/>
  <c r="P2224" i="28"/>
  <c r="O2224" i="28"/>
  <c r="U2223" i="28"/>
  <c r="T2223" i="28"/>
  <c r="S2223" i="28"/>
  <c r="Q2223" i="28"/>
  <c r="P2223" i="28"/>
  <c r="O2223" i="28"/>
  <c r="U2222" i="28"/>
  <c r="T2222" i="28"/>
  <c r="S2222" i="28"/>
  <c r="Q2222" i="28"/>
  <c r="P2222" i="28"/>
  <c r="O2222" i="28"/>
  <c r="U2221" i="28"/>
  <c r="T2221" i="28"/>
  <c r="S2221" i="28"/>
  <c r="Q2221" i="28"/>
  <c r="P2221" i="28"/>
  <c r="O2221" i="28"/>
  <c r="U2220" i="28"/>
  <c r="T2220" i="28"/>
  <c r="S2220" i="28"/>
  <c r="Q2220" i="28"/>
  <c r="P2220" i="28"/>
  <c r="O2220" i="28"/>
  <c r="U2219" i="28"/>
  <c r="T2219" i="28"/>
  <c r="S2219" i="28"/>
  <c r="Q2219" i="28"/>
  <c r="P2219" i="28"/>
  <c r="O2219" i="28"/>
  <c r="U2218" i="28"/>
  <c r="T2218" i="28"/>
  <c r="S2218" i="28"/>
  <c r="Q2218" i="28"/>
  <c r="P2218" i="28"/>
  <c r="O2218" i="28"/>
  <c r="U2217" i="28"/>
  <c r="T2217" i="28"/>
  <c r="S2217" i="28"/>
  <c r="Q2217" i="28"/>
  <c r="P2217" i="28"/>
  <c r="O2217" i="28"/>
  <c r="U2216" i="28"/>
  <c r="T2216" i="28"/>
  <c r="S2216" i="28"/>
  <c r="Q2216" i="28"/>
  <c r="P2216" i="28"/>
  <c r="O2216" i="28"/>
  <c r="U2215" i="28"/>
  <c r="T2215" i="28"/>
  <c r="S2215" i="28"/>
  <c r="Q2215" i="28"/>
  <c r="P2215" i="28"/>
  <c r="O2215" i="28"/>
  <c r="U2214" i="28"/>
  <c r="T2214" i="28"/>
  <c r="S2214" i="28"/>
  <c r="Q2214" i="28"/>
  <c r="P2214" i="28"/>
  <c r="O2214" i="28"/>
  <c r="U2213" i="28"/>
  <c r="T2213" i="28"/>
  <c r="S2213" i="28"/>
  <c r="Q2213" i="28"/>
  <c r="P2213" i="28"/>
  <c r="O2213" i="28"/>
  <c r="U2212" i="28"/>
  <c r="T2212" i="28"/>
  <c r="S2212" i="28"/>
  <c r="Q2212" i="28"/>
  <c r="P2212" i="28"/>
  <c r="O2212" i="28"/>
  <c r="U2211" i="28"/>
  <c r="T2211" i="28"/>
  <c r="S2211" i="28"/>
  <c r="Q2211" i="28"/>
  <c r="P2211" i="28"/>
  <c r="O2211" i="28"/>
  <c r="U2210" i="28"/>
  <c r="T2210" i="28"/>
  <c r="S2210" i="28"/>
  <c r="Q2210" i="28"/>
  <c r="P2210" i="28"/>
  <c r="O2210" i="28"/>
  <c r="U2209" i="28"/>
  <c r="T2209" i="28"/>
  <c r="S2209" i="28"/>
  <c r="Q2209" i="28"/>
  <c r="P2209" i="28"/>
  <c r="O2209" i="28"/>
  <c r="U2208" i="28"/>
  <c r="T2208" i="28"/>
  <c r="S2208" i="28"/>
  <c r="Q2208" i="28"/>
  <c r="P2208" i="28"/>
  <c r="O2208" i="28"/>
  <c r="U2207" i="28"/>
  <c r="T2207" i="28"/>
  <c r="S2207" i="28"/>
  <c r="Q2207" i="28"/>
  <c r="P2207" i="28"/>
  <c r="O2207" i="28"/>
  <c r="U2206" i="28"/>
  <c r="T2206" i="28"/>
  <c r="S2206" i="28"/>
  <c r="Q2206" i="28"/>
  <c r="P2206" i="28"/>
  <c r="O2206" i="28"/>
  <c r="U2205" i="28"/>
  <c r="T2205" i="28"/>
  <c r="S2205" i="28"/>
  <c r="Q2205" i="28"/>
  <c r="P2205" i="28"/>
  <c r="O2205" i="28"/>
  <c r="U2204" i="28"/>
  <c r="T2204" i="28"/>
  <c r="S2204" i="28"/>
  <c r="Q2204" i="28"/>
  <c r="P2204" i="28"/>
  <c r="O2204" i="28"/>
  <c r="U2203" i="28"/>
  <c r="T2203" i="28"/>
  <c r="S2203" i="28"/>
  <c r="Q2203" i="28"/>
  <c r="P2203" i="28"/>
  <c r="O2203" i="28"/>
  <c r="U2202" i="28"/>
  <c r="T2202" i="28"/>
  <c r="S2202" i="28"/>
  <c r="Q2202" i="28"/>
  <c r="P2202" i="28"/>
  <c r="O2202" i="28"/>
  <c r="U2201" i="28"/>
  <c r="T2201" i="28"/>
  <c r="S2201" i="28"/>
  <c r="Q2201" i="28"/>
  <c r="P2201" i="28"/>
  <c r="O2201" i="28"/>
  <c r="U2200" i="28"/>
  <c r="T2200" i="28"/>
  <c r="S2200" i="28"/>
  <c r="Q2200" i="28"/>
  <c r="P2200" i="28"/>
  <c r="O2200" i="28"/>
  <c r="U2199" i="28"/>
  <c r="T2199" i="28"/>
  <c r="S2199" i="28"/>
  <c r="Q2199" i="28"/>
  <c r="P2199" i="28"/>
  <c r="O2199" i="28"/>
  <c r="U2198" i="28"/>
  <c r="T2198" i="28"/>
  <c r="S2198" i="28"/>
  <c r="Q2198" i="28"/>
  <c r="P2198" i="28"/>
  <c r="O2198" i="28"/>
  <c r="U2197" i="28"/>
  <c r="T2197" i="28"/>
  <c r="S2197" i="28"/>
  <c r="Q2197" i="28"/>
  <c r="P2197" i="28"/>
  <c r="O2197" i="28"/>
  <c r="U2196" i="28"/>
  <c r="T2196" i="28"/>
  <c r="S2196" i="28"/>
  <c r="Q2196" i="28"/>
  <c r="P2196" i="28"/>
  <c r="O2196" i="28"/>
  <c r="U2195" i="28"/>
  <c r="T2195" i="28"/>
  <c r="S2195" i="28"/>
  <c r="Q2195" i="28"/>
  <c r="P2195" i="28"/>
  <c r="O2195" i="28"/>
  <c r="U2194" i="28"/>
  <c r="T2194" i="28"/>
  <c r="S2194" i="28"/>
  <c r="Q2194" i="28"/>
  <c r="P2194" i="28"/>
  <c r="O2194" i="28"/>
  <c r="U2193" i="28"/>
  <c r="T2193" i="28"/>
  <c r="S2193" i="28"/>
  <c r="Q2193" i="28"/>
  <c r="P2193" i="28"/>
  <c r="O2193" i="28"/>
  <c r="U2192" i="28"/>
  <c r="T2192" i="28"/>
  <c r="S2192" i="28"/>
  <c r="Q2192" i="28"/>
  <c r="P2192" i="28"/>
  <c r="O2192" i="28"/>
  <c r="U2191" i="28"/>
  <c r="T2191" i="28"/>
  <c r="S2191" i="28"/>
  <c r="Q2191" i="28"/>
  <c r="P2191" i="28"/>
  <c r="O2191" i="28"/>
  <c r="U2190" i="28"/>
  <c r="T2190" i="28"/>
  <c r="S2190" i="28"/>
  <c r="Q2190" i="28"/>
  <c r="P2190" i="28"/>
  <c r="O2190" i="28"/>
  <c r="U2189" i="28"/>
  <c r="T2189" i="28"/>
  <c r="S2189" i="28"/>
  <c r="Q2189" i="28"/>
  <c r="P2189" i="28"/>
  <c r="O2189" i="28"/>
  <c r="U2188" i="28"/>
  <c r="T2188" i="28"/>
  <c r="S2188" i="28"/>
  <c r="Q2188" i="28"/>
  <c r="P2188" i="28"/>
  <c r="O2188" i="28"/>
  <c r="U2187" i="28"/>
  <c r="T2187" i="28"/>
  <c r="S2187" i="28"/>
  <c r="Q2187" i="28"/>
  <c r="P2187" i="28"/>
  <c r="O2187" i="28"/>
  <c r="U2186" i="28"/>
  <c r="T2186" i="28"/>
  <c r="S2186" i="28"/>
  <c r="Q2186" i="28"/>
  <c r="P2186" i="28"/>
  <c r="O2186" i="28"/>
  <c r="U2185" i="28"/>
  <c r="T2185" i="28"/>
  <c r="S2185" i="28"/>
  <c r="Q2185" i="28"/>
  <c r="P2185" i="28"/>
  <c r="O2185" i="28"/>
  <c r="U2184" i="28"/>
  <c r="T2184" i="28"/>
  <c r="S2184" i="28"/>
  <c r="Q2184" i="28"/>
  <c r="P2184" i="28"/>
  <c r="O2184" i="28"/>
  <c r="U2183" i="28"/>
  <c r="T2183" i="28"/>
  <c r="S2183" i="28"/>
  <c r="Q2183" i="28"/>
  <c r="P2183" i="28"/>
  <c r="O2183" i="28"/>
  <c r="U2182" i="28"/>
  <c r="T2182" i="28"/>
  <c r="S2182" i="28"/>
  <c r="Q2182" i="28"/>
  <c r="P2182" i="28"/>
  <c r="O2182" i="28"/>
  <c r="U2181" i="28"/>
  <c r="T2181" i="28"/>
  <c r="S2181" i="28"/>
  <c r="Q2181" i="28"/>
  <c r="P2181" i="28"/>
  <c r="O2181" i="28"/>
  <c r="U2180" i="28"/>
  <c r="T2180" i="28"/>
  <c r="S2180" i="28"/>
  <c r="Q2180" i="28"/>
  <c r="P2180" i="28"/>
  <c r="O2180" i="28"/>
  <c r="U2179" i="28"/>
  <c r="T2179" i="28"/>
  <c r="S2179" i="28"/>
  <c r="Q2179" i="28"/>
  <c r="P2179" i="28"/>
  <c r="O2179" i="28"/>
  <c r="U2178" i="28"/>
  <c r="T2178" i="28"/>
  <c r="S2178" i="28"/>
  <c r="Q2178" i="28"/>
  <c r="P2178" i="28"/>
  <c r="O2178" i="28"/>
  <c r="U2177" i="28"/>
  <c r="T2177" i="28"/>
  <c r="S2177" i="28"/>
  <c r="Q2177" i="28"/>
  <c r="P2177" i="28"/>
  <c r="O2177" i="28"/>
  <c r="U2176" i="28"/>
  <c r="T2176" i="28"/>
  <c r="S2176" i="28"/>
  <c r="Q2176" i="28"/>
  <c r="P2176" i="28"/>
  <c r="O2176" i="28"/>
  <c r="U2175" i="28"/>
  <c r="T2175" i="28"/>
  <c r="S2175" i="28"/>
  <c r="Q2175" i="28"/>
  <c r="P2175" i="28"/>
  <c r="O2175" i="28"/>
  <c r="U2174" i="28"/>
  <c r="T2174" i="28"/>
  <c r="S2174" i="28"/>
  <c r="Q2174" i="28"/>
  <c r="P2174" i="28"/>
  <c r="O2174" i="28"/>
  <c r="U2173" i="28"/>
  <c r="T2173" i="28"/>
  <c r="S2173" i="28"/>
  <c r="Q2173" i="28"/>
  <c r="P2173" i="28"/>
  <c r="O2173" i="28"/>
  <c r="U2172" i="28"/>
  <c r="T2172" i="28"/>
  <c r="S2172" i="28"/>
  <c r="Q2172" i="28"/>
  <c r="P2172" i="28"/>
  <c r="O2172" i="28"/>
  <c r="U2171" i="28"/>
  <c r="T2171" i="28"/>
  <c r="S2171" i="28"/>
  <c r="Q2171" i="28"/>
  <c r="P2171" i="28"/>
  <c r="O2171" i="28"/>
  <c r="U2170" i="28"/>
  <c r="T2170" i="28"/>
  <c r="S2170" i="28"/>
  <c r="Q2170" i="28"/>
  <c r="P2170" i="28"/>
  <c r="O2170" i="28"/>
  <c r="U2169" i="28"/>
  <c r="T2169" i="28"/>
  <c r="S2169" i="28"/>
  <c r="Q2169" i="28"/>
  <c r="P2169" i="28"/>
  <c r="O2169" i="28"/>
  <c r="U2168" i="28"/>
  <c r="T2168" i="28"/>
  <c r="S2168" i="28"/>
  <c r="Q2168" i="28"/>
  <c r="P2168" i="28"/>
  <c r="O2168" i="28"/>
  <c r="U2167" i="28"/>
  <c r="T2167" i="28"/>
  <c r="S2167" i="28"/>
  <c r="Q2167" i="28"/>
  <c r="P2167" i="28"/>
  <c r="O2167" i="28"/>
  <c r="U2166" i="28"/>
  <c r="T2166" i="28"/>
  <c r="S2166" i="28"/>
  <c r="Q2166" i="28"/>
  <c r="P2166" i="28"/>
  <c r="O2166" i="28"/>
  <c r="U2165" i="28"/>
  <c r="T2165" i="28"/>
  <c r="S2165" i="28"/>
  <c r="Q2165" i="28"/>
  <c r="P2165" i="28"/>
  <c r="O2165" i="28"/>
  <c r="U2164" i="28"/>
  <c r="T2164" i="28"/>
  <c r="S2164" i="28"/>
  <c r="Q2164" i="28"/>
  <c r="P2164" i="28"/>
  <c r="O2164" i="28"/>
  <c r="U2163" i="28"/>
  <c r="T2163" i="28"/>
  <c r="S2163" i="28"/>
  <c r="Q2163" i="28"/>
  <c r="P2163" i="28"/>
  <c r="O2163" i="28"/>
  <c r="U2162" i="28"/>
  <c r="T2162" i="28"/>
  <c r="S2162" i="28"/>
  <c r="Q2162" i="28"/>
  <c r="P2162" i="28"/>
  <c r="O2162" i="28"/>
  <c r="U2161" i="28"/>
  <c r="T2161" i="28"/>
  <c r="S2161" i="28"/>
  <c r="Q2161" i="28"/>
  <c r="P2161" i="28"/>
  <c r="O2161" i="28"/>
  <c r="U2160" i="28"/>
  <c r="T2160" i="28"/>
  <c r="S2160" i="28"/>
  <c r="Q2160" i="28"/>
  <c r="P2160" i="28"/>
  <c r="O2160" i="28"/>
  <c r="U2159" i="28"/>
  <c r="T2159" i="28"/>
  <c r="S2159" i="28"/>
  <c r="Q2159" i="28"/>
  <c r="P2159" i="28"/>
  <c r="O2159" i="28"/>
  <c r="U2158" i="28"/>
  <c r="T2158" i="28"/>
  <c r="S2158" i="28"/>
  <c r="Q2158" i="28"/>
  <c r="P2158" i="28"/>
  <c r="O2158" i="28"/>
  <c r="U2157" i="28"/>
  <c r="T2157" i="28"/>
  <c r="S2157" i="28"/>
  <c r="Q2157" i="28"/>
  <c r="P2157" i="28"/>
  <c r="O2157" i="28"/>
  <c r="U2156" i="28"/>
  <c r="T2156" i="28"/>
  <c r="S2156" i="28"/>
  <c r="Q2156" i="28"/>
  <c r="P2156" i="28"/>
  <c r="O2156" i="28"/>
  <c r="U2155" i="28"/>
  <c r="T2155" i="28"/>
  <c r="S2155" i="28"/>
  <c r="Q2155" i="28"/>
  <c r="P2155" i="28"/>
  <c r="O2155" i="28"/>
  <c r="U2154" i="28"/>
  <c r="T2154" i="28"/>
  <c r="S2154" i="28"/>
  <c r="Q2154" i="28"/>
  <c r="P2154" i="28"/>
  <c r="O2154" i="28"/>
  <c r="U2153" i="28"/>
  <c r="T2153" i="28"/>
  <c r="S2153" i="28"/>
  <c r="Q2153" i="28"/>
  <c r="P2153" i="28"/>
  <c r="O2153" i="28"/>
  <c r="U2152" i="28"/>
  <c r="T2152" i="28"/>
  <c r="S2152" i="28"/>
  <c r="Q2152" i="28"/>
  <c r="P2152" i="28"/>
  <c r="O2152" i="28"/>
  <c r="U2151" i="28"/>
  <c r="T2151" i="28"/>
  <c r="S2151" i="28"/>
  <c r="Q2151" i="28"/>
  <c r="P2151" i="28"/>
  <c r="O2151" i="28"/>
  <c r="U2150" i="28"/>
  <c r="T2150" i="28"/>
  <c r="S2150" i="28"/>
  <c r="Q2150" i="28"/>
  <c r="P2150" i="28"/>
  <c r="O2150" i="28"/>
  <c r="U2149" i="28"/>
  <c r="T2149" i="28"/>
  <c r="S2149" i="28"/>
  <c r="Q2149" i="28"/>
  <c r="P2149" i="28"/>
  <c r="O2149" i="28"/>
  <c r="U2148" i="28"/>
  <c r="T2148" i="28"/>
  <c r="S2148" i="28"/>
  <c r="Q2148" i="28"/>
  <c r="P2148" i="28"/>
  <c r="O2148" i="28"/>
  <c r="U2147" i="28"/>
  <c r="T2147" i="28"/>
  <c r="S2147" i="28"/>
  <c r="Q2147" i="28"/>
  <c r="P2147" i="28"/>
  <c r="O2147" i="28"/>
  <c r="U2146" i="28"/>
  <c r="T2146" i="28"/>
  <c r="S2146" i="28"/>
  <c r="Q2146" i="28"/>
  <c r="P2146" i="28"/>
  <c r="O2146" i="28"/>
  <c r="U2145" i="28"/>
  <c r="T2145" i="28"/>
  <c r="S2145" i="28"/>
  <c r="Q2145" i="28"/>
  <c r="P2145" i="28"/>
  <c r="O2145" i="28"/>
  <c r="U2144" i="28"/>
  <c r="T2144" i="28"/>
  <c r="S2144" i="28"/>
  <c r="Q2144" i="28"/>
  <c r="P2144" i="28"/>
  <c r="O2144" i="28"/>
  <c r="U2143" i="28"/>
  <c r="T2143" i="28"/>
  <c r="S2143" i="28"/>
  <c r="Q2143" i="28"/>
  <c r="P2143" i="28"/>
  <c r="O2143" i="28"/>
  <c r="U2142" i="28"/>
  <c r="T2142" i="28"/>
  <c r="S2142" i="28"/>
  <c r="Q2142" i="28"/>
  <c r="P2142" i="28"/>
  <c r="O2142" i="28"/>
  <c r="U2141" i="28"/>
  <c r="T2141" i="28"/>
  <c r="S2141" i="28"/>
  <c r="Q2141" i="28"/>
  <c r="P2141" i="28"/>
  <c r="O2141" i="28"/>
  <c r="U2140" i="28"/>
  <c r="T2140" i="28"/>
  <c r="S2140" i="28"/>
  <c r="Q2140" i="28"/>
  <c r="P2140" i="28"/>
  <c r="O2140" i="28"/>
  <c r="U2139" i="28"/>
  <c r="T2139" i="28"/>
  <c r="S2139" i="28"/>
  <c r="Q2139" i="28"/>
  <c r="P2139" i="28"/>
  <c r="O2139" i="28"/>
  <c r="U2138" i="28"/>
  <c r="T2138" i="28"/>
  <c r="S2138" i="28"/>
  <c r="Q2138" i="28"/>
  <c r="P2138" i="28"/>
  <c r="O2138" i="28"/>
  <c r="U2137" i="28"/>
  <c r="T2137" i="28"/>
  <c r="S2137" i="28"/>
  <c r="Q2137" i="28"/>
  <c r="P2137" i="28"/>
  <c r="O2137" i="28"/>
  <c r="U2136" i="28"/>
  <c r="T2136" i="28"/>
  <c r="S2136" i="28"/>
  <c r="Q2136" i="28"/>
  <c r="P2136" i="28"/>
  <c r="O2136" i="28"/>
  <c r="U2135" i="28"/>
  <c r="T2135" i="28"/>
  <c r="S2135" i="28"/>
  <c r="Q2135" i="28"/>
  <c r="P2135" i="28"/>
  <c r="O2135" i="28"/>
  <c r="U2134" i="28"/>
  <c r="T2134" i="28"/>
  <c r="S2134" i="28"/>
  <c r="Q2134" i="28"/>
  <c r="P2134" i="28"/>
  <c r="O2134" i="28"/>
  <c r="U2133" i="28"/>
  <c r="T2133" i="28"/>
  <c r="S2133" i="28"/>
  <c r="Q2133" i="28"/>
  <c r="P2133" i="28"/>
  <c r="O2133" i="28"/>
  <c r="U2132" i="28"/>
  <c r="T2132" i="28"/>
  <c r="S2132" i="28"/>
  <c r="Q2132" i="28"/>
  <c r="P2132" i="28"/>
  <c r="O2132" i="28"/>
  <c r="U2131" i="28"/>
  <c r="T2131" i="28"/>
  <c r="S2131" i="28"/>
  <c r="Q2131" i="28"/>
  <c r="P2131" i="28"/>
  <c r="O2131" i="28"/>
  <c r="U2130" i="28"/>
  <c r="T2130" i="28"/>
  <c r="S2130" i="28"/>
  <c r="Q2130" i="28"/>
  <c r="P2130" i="28"/>
  <c r="O2130" i="28"/>
  <c r="U2129" i="28"/>
  <c r="T2129" i="28"/>
  <c r="S2129" i="28"/>
  <c r="Q2129" i="28"/>
  <c r="P2129" i="28"/>
  <c r="O2129" i="28"/>
  <c r="U2128" i="28"/>
  <c r="T2128" i="28"/>
  <c r="S2128" i="28"/>
  <c r="Q2128" i="28"/>
  <c r="P2128" i="28"/>
  <c r="O2128" i="28"/>
  <c r="U2127" i="28"/>
  <c r="T2127" i="28"/>
  <c r="S2127" i="28"/>
  <c r="Q2127" i="28"/>
  <c r="P2127" i="28"/>
  <c r="O2127" i="28"/>
  <c r="U2126" i="28"/>
  <c r="T2126" i="28"/>
  <c r="S2126" i="28"/>
  <c r="Q2126" i="28"/>
  <c r="P2126" i="28"/>
  <c r="O2126" i="28"/>
  <c r="U2125" i="28"/>
  <c r="T2125" i="28"/>
  <c r="S2125" i="28"/>
  <c r="Q2125" i="28"/>
  <c r="P2125" i="28"/>
  <c r="O2125" i="28"/>
  <c r="U2124" i="28"/>
  <c r="T2124" i="28"/>
  <c r="S2124" i="28"/>
  <c r="Q2124" i="28"/>
  <c r="P2124" i="28"/>
  <c r="O2124" i="28"/>
  <c r="U2123" i="28"/>
  <c r="T2123" i="28"/>
  <c r="S2123" i="28"/>
  <c r="Q2123" i="28"/>
  <c r="P2123" i="28"/>
  <c r="O2123" i="28"/>
  <c r="U2122" i="28"/>
  <c r="T2122" i="28"/>
  <c r="S2122" i="28"/>
  <c r="Q2122" i="28"/>
  <c r="P2122" i="28"/>
  <c r="O2122" i="28"/>
  <c r="U2121" i="28"/>
  <c r="T2121" i="28"/>
  <c r="S2121" i="28"/>
  <c r="Q2121" i="28"/>
  <c r="P2121" i="28"/>
  <c r="O2121" i="28"/>
  <c r="U2120" i="28"/>
  <c r="T2120" i="28"/>
  <c r="S2120" i="28"/>
  <c r="Q2120" i="28"/>
  <c r="P2120" i="28"/>
  <c r="O2120" i="28"/>
  <c r="U2119" i="28"/>
  <c r="T2119" i="28"/>
  <c r="S2119" i="28"/>
  <c r="Q2119" i="28"/>
  <c r="P2119" i="28"/>
  <c r="O2119" i="28"/>
  <c r="U2118" i="28"/>
  <c r="T2118" i="28"/>
  <c r="S2118" i="28"/>
  <c r="Q2118" i="28"/>
  <c r="P2118" i="28"/>
  <c r="O2118" i="28"/>
  <c r="U2117" i="28"/>
  <c r="T2117" i="28"/>
  <c r="S2117" i="28"/>
  <c r="Q2117" i="28"/>
  <c r="P2117" i="28"/>
  <c r="O2117" i="28"/>
  <c r="U2116" i="28"/>
  <c r="T2116" i="28"/>
  <c r="S2116" i="28"/>
  <c r="Q2116" i="28"/>
  <c r="P2116" i="28"/>
  <c r="O2116" i="28"/>
  <c r="U2115" i="28"/>
  <c r="T2115" i="28"/>
  <c r="S2115" i="28"/>
  <c r="Q2115" i="28"/>
  <c r="P2115" i="28"/>
  <c r="O2115" i="28"/>
  <c r="U2114" i="28"/>
  <c r="T2114" i="28"/>
  <c r="S2114" i="28"/>
  <c r="Q2114" i="28"/>
  <c r="P2114" i="28"/>
  <c r="O2114" i="28"/>
  <c r="U2113" i="28"/>
  <c r="T2113" i="28"/>
  <c r="S2113" i="28"/>
  <c r="Q2113" i="28"/>
  <c r="P2113" i="28"/>
  <c r="O2113" i="28"/>
  <c r="U2112" i="28"/>
  <c r="T2112" i="28"/>
  <c r="S2112" i="28"/>
  <c r="Q2112" i="28"/>
  <c r="P2112" i="28"/>
  <c r="O2112" i="28"/>
  <c r="U2111" i="28"/>
  <c r="T2111" i="28"/>
  <c r="S2111" i="28"/>
  <c r="Q2111" i="28"/>
  <c r="P2111" i="28"/>
  <c r="O2111" i="28"/>
  <c r="U2110" i="28"/>
  <c r="T2110" i="28"/>
  <c r="S2110" i="28"/>
  <c r="Q2110" i="28"/>
  <c r="P2110" i="28"/>
  <c r="O2110" i="28"/>
  <c r="U2109" i="28"/>
  <c r="T2109" i="28"/>
  <c r="S2109" i="28"/>
  <c r="Q2109" i="28"/>
  <c r="P2109" i="28"/>
  <c r="O2109" i="28"/>
  <c r="U2108" i="28"/>
  <c r="T2108" i="28"/>
  <c r="S2108" i="28"/>
  <c r="Q2108" i="28"/>
  <c r="P2108" i="28"/>
  <c r="O2108" i="28"/>
  <c r="U2107" i="28"/>
  <c r="T2107" i="28"/>
  <c r="S2107" i="28"/>
  <c r="Q2107" i="28"/>
  <c r="P2107" i="28"/>
  <c r="O2107" i="28"/>
  <c r="U2106" i="28"/>
  <c r="T2106" i="28"/>
  <c r="S2106" i="28"/>
  <c r="Q2106" i="28"/>
  <c r="P2106" i="28"/>
  <c r="O2106" i="28"/>
  <c r="U2105" i="28"/>
  <c r="T2105" i="28"/>
  <c r="S2105" i="28"/>
  <c r="Q2105" i="28"/>
  <c r="P2105" i="28"/>
  <c r="O2105" i="28"/>
  <c r="U2104" i="28"/>
  <c r="T2104" i="28"/>
  <c r="S2104" i="28"/>
  <c r="Q2104" i="28"/>
  <c r="P2104" i="28"/>
  <c r="O2104" i="28"/>
  <c r="U2103" i="28"/>
  <c r="T2103" i="28"/>
  <c r="S2103" i="28"/>
  <c r="Q2103" i="28"/>
  <c r="P2103" i="28"/>
  <c r="O2103" i="28"/>
  <c r="U2102" i="28"/>
  <c r="T2102" i="28"/>
  <c r="S2102" i="28"/>
  <c r="Q2102" i="28"/>
  <c r="P2102" i="28"/>
  <c r="O2102" i="28"/>
  <c r="U2101" i="28"/>
  <c r="T2101" i="28"/>
  <c r="S2101" i="28"/>
  <c r="Q2101" i="28"/>
  <c r="P2101" i="28"/>
  <c r="O2101" i="28"/>
  <c r="U2100" i="28"/>
  <c r="T2100" i="28"/>
  <c r="S2100" i="28"/>
  <c r="Q2100" i="28"/>
  <c r="P2100" i="28"/>
  <c r="O2100" i="28"/>
  <c r="U2099" i="28"/>
  <c r="T2099" i="28"/>
  <c r="S2099" i="28"/>
  <c r="Q2099" i="28"/>
  <c r="P2099" i="28"/>
  <c r="O2099" i="28"/>
  <c r="U2098" i="28"/>
  <c r="T2098" i="28"/>
  <c r="S2098" i="28"/>
  <c r="Q2098" i="28"/>
  <c r="P2098" i="28"/>
  <c r="O2098" i="28"/>
  <c r="U2097" i="28"/>
  <c r="T2097" i="28"/>
  <c r="S2097" i="28"/>
  <c r="Q2097" i="28"/>
  <c r="P2097" i="28"/>
  <c r="O2097" i="28"/>
  <c r="U2096" i="28"/>
  <c r="T2096" i="28"/>
  <c r="S2096" i="28"/>
  <c r="Q2096" i="28"/>
  <c r="P2096" i="28"/>
  <c r="O2096" i="28"/>
  <c r="U2095" i="28"/>
  <c r="T2095" i="28"/>
  <c r="S2095" i="28"/>
  <c r="Q2095" i="28"/>
  <c r="P2095" i="28"/>
  <c r="O2095" i="28"/>
  <c r="U2094" i="28"/>
  <c r="T2094" i="28"/>
  <c r="S2094" i="28"/>
  <c r="Q2094" i="28"/>
  <c r="P2094" i="28"/>
  <c r="O2094" i="28"/>
  <c r="U2093" i="28"/>
  <c r="T2093" i="28"/>
  <c r="S2093" i="28"/>
  <c r="Q2093" i="28"/>
  <c r="P2093" i="28"/>
  <c r="O2093" i="28"/>
  <c r="U2092" i="28"/>
  <c r="T2092" i="28"/>
  <c r="S2092" i="28"/>
  <c r="Q2092" i="28"/>
  <c r="P2092" i="28"/>
  <c r="O2092" i="28"/>
  <c r="U2091" i="28"/>
  <c r="T2091" i="28"/>
  <c r="S2091" i="28"/>
  <c r="Q2091" i="28"/>
  <c r="P2091" i="28"/>
  <c r="O2091" i="28"/>
  <c r="U2090" i="28"/>
  <c r="T2090" i="28"/>
  <c r="S2090" i="28"/>
  <c r="Q2090" i="28"/>
  <c r="P2090" i="28"/>
  <c r="O2090" i="28"/>
  <c r="U2089" i="28"/>
  <c r="T2089" i="28"/>
  <c r="S2089" i="28"/>
  <c r="Q2089" i="28"/>
  <c r="P2089" i="28"/>
  <c r="O2089" i="28"/>
  <c r="U2088" i="28"/>
  <c r="T2088" i="28"/>
  <c r="S2088" i="28"/>
  <c r="Q2088" i="28"/>
  <c r="P2088" i="28"/>
  <c r="O2088" i="28"/>
  <c r="U2087" i="28"/>
  <c r="T2087" i="28"/>
  <c r="S2087" i="28"/>
  <c r="Q2087" i="28"/>
  <c r="P2087" i="28"/>
  <c r="O2087" i="28"/>
  <c r="U2086" i="28"/>
  <c r="T2086" i="28"/>
  <c r="S2086" i="28"/>
  <c r="Q2086" i="28"/>
  <c r="P2086" i="28"/>
  <c r="O2086" i="28"/>
  <c r="U2085" i="28"/>
  <c r="T2085" i="28"/>
  <c r="S2085" i="28"/>
  <c r="Q2085" i="28"/>
  <c r="P2085" i="28"/>
  <c r="O2085" i="28"/>
  <c r="U2084" i="28"/>
  <c r="T2084" i="28"/>
  <c r="S2084" i="28"/>
  <c r="Q2084" i="28"/>
  <c r="P2084" i="28"/>
  <c r="O2084" i="28"/>
  <c r="U2083" i="28"/>
  <c r="T2083" i="28"/>
  <c r="S2083" i="28"/>
  <c r="Q2083" i="28"/>
  <c r="P2083" i="28"/>
  <c r="O2083" i="28"/>
  <c r="U2082" i="28"/>
  <c r="T2082" i="28"/>
  <c r="S2082" i="28"/>
  <c r="Q2082" i="28"/>
  <c r="P2082" i="28"/>
  <c r="O2082" i="28"/>
  <c r="U2081" i="28"/>
  <c r="T2081" i="28"/>
  <c r="S2081" i="28"/>
  <c r="Q2081" i="28"/>
  <c r="P2081" i="28"/>
  <c r="O2081" i="28"/>
  <c r="U2080" i="28"/>
  <c r="T2080" i="28"/>
  <c r="S2080" i="28"/>
  <c r="Q2080" i="28"/>
  <c r="P2080" i="28"/>
  <c r="O2080" i="28"/>
  <c r="U2079" i="28"/>
  <c r="T2079" i="28"/>
  <c r="S2079" i="28"/>
  <c r="Q2079" i="28"/>
  <c r="P2079" i="28"/>
  <c r="O2079" i="28"/>
  <c r="U2078" i="28"/>
  <c r="T2078" i="28"/>
  <c r="S2078" i="28"/>
  <c r="Q2078" i="28"/>
  <c r="P2078" i="28"/>
  <c r="O2078" i="28"/>
  <c r="U2077" i="28"/>
  <c r="T2077" i="28"/>
  <c r="S2077" i="28"/>
  <c r="Q2077" i="28"/>
  <c r="P2077" i="28"/>
  <c r="O2077" i="28"/>
  <c r="U2076" i="28"/>
  <c r="T2076" i="28"/>
  <c r="S2076" i="28"/>
  <c r="Q2076" i="28"/>
  <c r="P2076" i="28"/>
  <c r="O2076" i="28"/>
  <c r="U2075" i="28"/>
  <c r="T2075" i="28"/>
  <c r="S2075" i="28"/>
  <c r="Q2075" i="28"/>
  <c r="P2075" i="28"/>
  <c r="O2075" i="28"/>
  <c r="U2074" i="28"/>
  <c r="T2074" i="28"/>
  <c r="S2074" i="28"/>
  <c r="Q2074" i="28"/>
  <c r="P2074" i="28"/>
  <c r="O2074" i="28"/>
  <c r="U2073" i="28"/>
  <c r="T2073" i="28"/>
  <c r="S2073" i="28"/>
  <c r="Q2073" i="28"/>
  <c r="P2073" i="28"/>
  <c r="O2073" i="28"/>
  <c r="U2072" i="28"/>
  <c r="T2072" i="28"/>
  <c r="S2072" i="28"/>
  <c r="Q2072" i="28"/>
  <c r="P2072" i="28"/>
  <c r="O2072" i="28"/>
  <c r="U2071" i="28"/>
  <c r="T2071" i="28"/>
  <c r="S2071" i="28"/>
  <c r="Q2071" i="28"/>
  <c r="P2071" i="28"/>
  <c r="O2071" i="28"/>
  <c r="U2070" i="28"/>
  <c r="T2070" i="28"/>
  <c r="S2070" i="28"/>
  <c r="Q2070" i="28"/>
  <c r="P2070" i="28"/>
  <c r="O2070" i="28"/>
  <c r="U2069" i="28"/>
  <c r="T2069" i="28"/>
  <c r="S2069" i="28"/>
  <c r="Q2069" i="28"/>
  <c r="P2069" i="28"/>
  <c r="O2069" i="28"/>
  <c r="U2068" i="28"/>
  <c r="T2068" i="28"/>
  <c r="S2068" i="28"/>
  <c r="Q2068" i="28"/>
  <c r="P2068" i="28"/>
  <c r="O2068" i="28"/>
  <c r="U2067" i="28"/>
  <c r="T2067" i="28"/>
  <c r="S2067" i="28"/>
  <c r="Q2067" i="28"/>
  <c r="P2067" i="28"/>
  <c r="O2067" i="28"/>
  <c r="U2066" i="28"/>
  <c r="T2066" i="28"/>
  <c r="S2066" i="28"/>
  <c r="Q2066" i="28"/>
  <c r="P2066" i="28"/>
  <c r="O2066" i="28"/>
  <c r="U2065" i="28"/>
  <c r="T2065" i="28"/>
  <c r="S2065" i="28"/>
  <c r="Q2065" i="28"/>
  <c r="P2065" i="28"/>
  <c r="O2065" i="28"/>
  <c r="U2064" i="28"/>
  <c r="T2064" i="28"/>
  <c r="S2064" i="28"/>
  <c r="Q2064" i="28"/>
  <c r="P2064" i="28"/>
  <c r="O2064" i="28"/>
  <c r="U2063" i="28"/>
  <c r="T2063" i="28"/>
  <c r="S2063" i="28"/>
  <c r="Q2063" i="28"/>
  <c r="P2063" i="28"/>
  <c r="O2063" i="28"/>
  <c r="U2062" i="28"/>
  <c r="T2062" i="28"/>
  <c r="S2062" i="28"/>
  <c r="Q2062" i="28"/>
  <c r="P2062" i="28"/>
  <c r="O2062" i="28"/>
  <c r="U2061" i="28"/>
  <c r="T2061" i="28"/>
  <c r="S2061" i="28"/>
  <c r="Q2061" i="28"/>
  <c r="P2061" i="28"/>
  <c r="O2061" i="28"/>
  <c r="U2060" i="28"/>
  <c r="T2060" i="28"/>
  <c r="S2060" i="28"/>
  <c r="Q2060" i="28"/>
  <c r="P2060" i="28"/>
  <c r="O2060" i="28"/>
  <c r="U2059" i="28"/>
  <c r="T2059" i="28"/>
  <c r="S2059" i="28"/>
  <c r="Q2059" i="28"/>
  <c r="P2059" i="28"/>
  <c r="O2059" i="28"/>
  <c r="U2058" i="28"/>
  <c r="T2058" i="28"/>
  <c r="S2058" i="28"/>
  <c r="Q2058" i="28"/>
  <c r="P2058" i="28"/>
  <c r="O2058" i="28"/>
  <c r="U2057" i="28"/>
  <c r="T2057" i="28"/>
  <c r="S2057" i="28"/>
  <c r="Q2057" i="28"/>
  <c r="P2057" i="28"/>
  <c r="O2057" i="28"/>
  <c r="U2056" i="28"/>
  <c r="T2056" i="28"/>
  <c r="S2056" i="28"/>
  <c r="Q2056" i="28"/>
  <c r="P2056" i="28"/>
  <c r="O2056" i="28"/>
  <c r="U2055" i="28"/>
  <c r="T2055" i="28"/>
  <c r="S2055" i="28"/>
  <c r="Q2055" i="28"/>
  <c r="P2055" i="28"/>
  <c r="O2055" i="28"/>
  <c r="U2054" i="28"/>
  <c r="T2054" i="28"/>
  <c r="S2054" i="28"/>
  <c r="Q2054" i="28"/>
  <c r="P2054" i="28"/>
  <c r="O2054" i="28"/>
  <c r="U2053" i="28"/>
  <c r="T2053" i="28"/>
  <c r="S2053" i="28"/>
  <c r="Q2053" i="28"/>
  <c r="P2053" i="28"/>
  <c r="O2053" i="28"/>
  <c r="U2052" i="28"/>
  <c r="T2052" i="28"/>
  <c r="S2052" i="28"/>
  <c r="Q2052" i="28"/>
  <c r="P2052" i="28"/>
  <c r="O2052" i="28"/>
  <c r="U2051" i="28"/>
  <c r="T2051" i="28"/>
  <c r="S2051" i="28"/>
  <c r="Q2051" i="28"/>
  <c r="P2051" i="28"/>
  <c r="O2051" i="28"/>
  <c r="U2050" i="28"/>
  <c r="T2050" i="28"/>
  <c r="S2050" i="28"/>
  <c r="Q2050" i="28"/>
  <c r="P2050" i="28"/>
  <c r="O2050" i="28"/>
  <c r="U2049" i="28"/>
  <c r="T2049" i="28"/>
  <c r="S2049" i="28"/>
  <c r="Q2049" i="28"/>
  <c r="P2049" i="28"/>
  <c r="O2049" i="28"/>
  <c r="U2048" i="28"/>
  <c r="T2048" i="28"/>
  <c r="S2048" i="28"/>
  <c r="Q2048" i="28"/>
  <c r="P2048" i="28"/>
  <c r="O2048" i="28"/>
  <c r="U2047" i="28"/>
  <c r="T2047" i="28"/>
  <c r="S2047" i="28"/>
  <c r="Q2047" i="28"/>
  <c r="P2047" i="28"/>
  <c r="O2047" i="28"/>
  <c r="U2046" i="28"/>
  <c r="T2046" i="28"/>
  <c r="S2046" i="28"/>
  <c r="Q2046" i="28"/>
  <c r="P2046" i="28"/>
  <c r="O2046" i="28"/>
  <c r="U2045" i="28"/>
  <c r="T2045" i="28"/>
  <c r="S2045" i="28"/>
  <c r="Q2045" i="28"/>
  <c r="P2045" i="28"/>
  <c r="O2045" i="28"/>
  <c r="U2044" i="28"/>
  <c r="T2044" i="28"/>
  <c r="S2044" i="28"/>
  <c r="Q2044" i="28"/>
  <c r="P2044" i="28"/>
  <c r="O2044" i="28"/>
  <c r="U2043" i="28"/>
  <c r="T2043" i="28"/>
  <c r="S2043" i="28"/>
  <c r="Q2043" i="28"/>
  <c r="P2043" i="28"/>
  <c r="O2043" i="28"/>
  <c r="U2042" i="28"/>
  <c r="T2042" i="28"/>
  <c r="S2042" i="28"/>
  <c r="Q2042" i="28"/>
  <c r="P2042" i="28"/>
  <c r="O2042" i="28"/>
  <c r="U2041" i="28"/>
  <c r="T2041" i="28"/>
  <c r="S2041" i="28"/>
  <c r="Q2041" i="28"/>
  <c r="P2041" i="28"/>
  <c r="O2041" i="28"/>
  <c r="U2040" i="28"/>
  <c r="T2040" i="28"/>
  <c r="S2040" i="28"/>
  <c r="Q2040" i="28"/>
  <c r="P2040" i="28"/>
  <c r="O2040" i="28"/>
  <c r="U2039" i="28"/>
  <c r="T2039" i="28"/>
  <c r="S2039" i="28"/>
  <c r="Q2039" i="28"/>
  <c r="P2039" i="28"/>
  <c r="O2039" i="28"/>
  <c r="U2038" i="28"/>
  <c r="T2038" i="28"/>
  <c r="S2038" i="28"/>
  <c r="Q2038" i="28"/>
  <c r="P2038" i="28"/>
  <c r="O2038" i="28"/>
  <c r="U2037" i="28"/>
  <c r="T2037" i="28"/>
  <c r="S2037" i="28"/>
  <c r="Q2037" i="28"/>
  <c r="P2037" i="28"/>
  <c r="O2037" i="28"/>
  <c r="U2036" i="28"/>
  <c r="T2036" i="28"/>
  <c r="S2036" i="28"/>
  <c r="Q2036" i="28"/>
  <c r="P2036" i="28"/>
  <c r="O2036" i="28"/>
  <c r="U2035" i="28"/>
  <c r="T2035" i="28"/>
  <c r="S2035" i="28"/>
  <c r="Q2035" i="28"/>
  <c r="P2035" i="28"/>
  <c r="O2035" i="28"/>
  <c r="U2034" i="28"/>
  <c r="T2034" i="28"/>
  <c r="S2034" i="28"/>
  <c r="Q2034" i="28"/>
  <c r="P2034" i="28"/>
  <c r="O2034" i="28"/>
  <c r="U2033" i="28"/>
  <c r="T2033" i="28"/>
  <c r="S2033" i="28"/>
  <c r="Q2033" i="28"/>
  <c r="P2033" i="28"/>
  <c r="O2033" i="28"/>
  <c r="U2032" i="28"/>
  <c r="T2032" i="28"/>
  <c r="S2032" i="28"/>
  <c r="Q2032" i="28"/>
  <c r="P2032" i="28"/>
  <c r="O2032" i="28"/>
  <c r="U2031" i="28"/>
  <c r="T2031" i="28"/>
  <c r="S2031" i="28"/>
  <c r="Q2031" i="28"/>
  <c r="P2031" i="28"/>
  <c r="O2031" i="28"/>
  <c r="U2030" i="28"/>
  <c r="T2030" i="28"/>
  <c r="S2030" i="28"/>
  <c r="Q2030" i="28"/>
  <c r="P2030" i="28"/>
  <c r="O2030" i="28"/>
  <c r="U2029" i="28"/>
  <c r="T2029" i="28"/>
  <c r="S2029" i="28"/>
  <c r="Q2029" i="28"/>
  <c r="P2029" i="28"/>
  <c r="O2029" i="28"/>
  <c r="U2028" i="28"/>
  <c r="T2028" i="28"/>
  <c r="S2028" i="28"/>
  <c r="Q2028" i="28"/>
  <c r="P2028" i="28"/>
  <c r="O2028" i="28"/>
  <c r="U2027" i="28"/>
  <c r="T2027" i="28"/>
  <c r="S2027" i="28"/>
  <c r="Q2027" i="28"/>
  <c r="P2027" i="28"/>
  <c r="O2027" i="28"/>
  <c r="U2026" i="28"/>
  <c r="T2026" i="28"/>
  <c r="S2026" i="28"/>
  <c r="Q2026" i="28"/>
  <c r="P2026" i="28"/>
  <c r="O2026" i="28"/>
  <c r="U2025" i="28"/>
  <c r="T2025" i="28"/>
  <c r="S2025" i="28"/>
  <c r="Q2025" i="28"/>
  <c r="P2025" i="28"/>
  <c r="O2025" i="28"/>
  <c r="U2024" i="28"/>
  <c r="T2024" i="28"/>
  <c r="S2024" i="28"/>
  <c r="Q2024" i="28"/>
  <c r="P2024" i="28"/>
  <c r="O2024" i="28"/>
  <c r="U2023" i="28"/>
  <c r="T2023" i="28"/>
  <c r="S2023" i="28"/>
  <c r="Q2023" i="28"/>
  <c r="P2023" i="28"/>
  <c r="O2023" i="28"/>
  <c r="U2022" i="28"/>
  <c r="T2022" i="28"/>
  <c r="S2022" i="28"/>
  <c r="Q2022" i="28"/>
  <c r="P2022" i="28"/>
  <c r="O2022" i="28"/>
  <c r="U2021" i="28"/>
  <c r="T2021" i="28"/>
  <c r="S2021" i="28"/>
  <c r="Q2021" i="28"/>
  <c r="P2021" i="28"/>
  <c r="O2021" i="28"/>
  <c r="U2020" i="28"/>
  <c r="T2020" i="28"/>
  <c r="S2020" i="28"/>
  <c r="Q2020" i="28"/>
  <c r="P2020" i="28"/>
  <c r="O2020" i="28"/>
  <c r="U2019" i="28"/>
  <c r="T2019" i="28"/>
  <c r="S2019" i="28"/>
  <c r="Q2019" i="28"/>
  <c r="P2019" i="28"/>
  <c r="O2019" i="28"/>
  <c r="U2018" i="28"/>
  <c r="T2018" i="28"/>
  <c r="S2018" i="28"/>
  <c r="Q2018" i="28"/>
  <c r="P2018" i="28"/>
  <c r="O2018" i="28"/>
  <c r="U2017" i="28"/>
  <c r="T2017" i="28"/>
  <c r="S2017" i="28"/>
  <c r="Q2017" i="28"/>
  <c r="P2017" i="28"/>
  <c r="O2017" i="28"/>
  <c r="U2016" i="28"/>
  <c r="T2016" i="28"/>
  <c r="S2016" i="28"/>
  <c r="Q2016" i="28"/>
  <c r="P2016" i="28"/>
  <c r="O2016" i="28"/>
  <c r="U2015" i="28"/>
  <c r="T2015" i="28"/>
  <c r="S2015" i="28"/>
  <c r="Q2015" i="28"/>
  <c r="P2015" i="28"/>
  <c r="O2015" i="28"/>
  <c r="U2014" i="28"/>
  <c r="T2014" i="28"/>
  <c r="S2014" i="28"/>
  <c r="Q2014" i="28"/>
  <c r="P2014" i="28"/>
  <c r="O2014" i="28"/>
  <c r="U2013" i="28"/>
  <c r="T2013" i="28"/>
  <c r="S2013" i="28"/>
  <c r="Q2013" i="28"/>
  <c r="P2013" i="28"/>
  <c r="O2013" i="28"/>
  <c r="U2012" i="28"/>
  <c r="T2012" i="28"/>
  <c r="S2012" i="28"/>
  <c r="Q2012" i="28"/>
  <c r="P2012" i="28"/>
  <c r="O2012" i="28"/>
  <c r="U2011" i="28"/>
  <c r="T2011" i="28"/>
  <c r="S2011" i="28"/>
  <c r="Q2011" i="28"/>
  <c r="P2011" i="28"/>
  <c r="O2011" i="28"/>
  <c r="U2010" i="28"/>
  <c r="T2010" i="28"/>
  <c r="S2010" i="28"/>
  <c r="Q2010" i="28"/>
  <c r="P2010" i="28"/>
  <c r="O2010" i="28"/>
  <c r="U2009" i="28"/>
  <c r="T2009" i="28"/>
  <c r="S2009" i="28"/>
  <c r="Q2009" i="28"/>
  <c r="P2009" i="28"/>
  <c r="O2009" i="28"/>
  <c r="U2008" i="28"/>
  <c r="T2008" i="28"/>
  <c r="S2008" i="28"/>
  <c r="Q2008" i="28"/>
  <c r="P2008" i="28"/>
  <c r="O2008" i="28"/>
  <c r="U2007" i="28"/>
  <c r="T2007" i="28"/>
  <c r="S2007" i="28"/>
  <c r="Q2007" i="28"/>
  <c r="P2007" i="28"/>
  <c r="O2007" i="28"/>
  <c r="U2006" i="28"/>
  <c r="T2006" i="28"/>
  <c r="S2006" i="28"/>
  <c r="Q2006" i="28"/>
  <c r="P2006" i="28"/>
  <c r="O2006" i="28"/>
  <c r="U2005" i="28"/>
  <c r="T2005" i="28"/>
  <c r="S2005" i="28"/>
  <c r="Q2005" i="28"/>
  <c r="P2005" i="28"/>
  <c r="O2005" i="28"/>
  <c r="U2004" i="28"/>
  <c r="T2004" i="28"/>
  <c r="S2004" i="28"/>
  <c r="Q2004" i="28"/>
  <c r="P2004" i="28"/>
  <c r="O2004" i="28"/>
  <c r="U2003" i="28"/>
  <c r="T2003" i="28"/>
  <c r="S2003" i="28"/>
  <c r="Q2003" i="28"/>
  <c r="P2003" i="28"/>
  <c r="O2003" i="28"/>
  <c r="U2002" i="28"/>
  <c r="T2002" i="28"/>
  <c r="S2002" i="28"/>
  <c r="Q2002" i="28"/>
  <c r="P2002" i="28"/>
  <c r="O2002" i="28"/>
  <c r="U2001" i="28"/>
  <c r="T2001" i="28"/>
  <c r="S2001" i="28"/>
  <c r="Q2001" i="28"/>
  <c r="P2001" i="28"/>
  <c r="O2001" i="28"/>
  <c r="U2000" i="28"/>
  <c r="T2000" i="28"/>
  <c r="S2000" i="28"/>
  <c r="Q2000" i="28"/>
  <c r="P2000" i="28"/>
  <c r="O2000" i="28"/>
  <c r="U1999" i="28"/>
  <c r="T1999" i="28"/>
  <c r="S1999" i="28"/>
  <c r="Q1999" i="28"/>
  <c r="P1999" i="28"/>
  <c r="O1999" i="28"/>
  <c r="U1998" i="28"/>
  <c r="T1998" i="28"/>
  <c r="S1998" i="28"/>
  <c r="Q1998" i="28"/>
  <c r="P1998" i="28"/>
  <c r="O1998" i="28"/>
  <c r="U1997" i="28"/>
  <c r="T1997" i="28"/>
  <c r="S1997" i="28"/>
  <c r="Q1997" i="28"/>
  <c r="P1997" i="28"/>
  <c r="O1997" i="28"/>
  <c r="U1996" i="28"/>
  <c r="T1996" i="28"/>
  <c r="S1996" i="28"/>
  <c r="Q1996" i="28"/>
  <c r="P1996" i="28"/>
  <c r="O1996" i="28"/>
  <c r="U1995" i="28"/>
  <c r="T1995" i="28"/>
  <c r="S1995" i="28"/>
  <c r="Q1995" i="28"/>
  <c r="P1995" i="28"/>
  <c r="O1995" i="28"/>
  <c r="U1994" i="28"/>
  <c r="T1994" i="28"/>
  <c r="S1994" i="28"/>
  <c r="Q1994" i="28"/>
  <c r="P1994" i="28"/>
  <c r="O1994" i="28"/>
  <c r="U1993" i="28"/>
  <c r="T1993" i="28"/>
  <c r="S1993" i="28"/>
  <c r="Q1993" i="28"/>
  <c r="P1993" i="28"/>
  <c r="O1993" i="28"/>
  <c r="U1992" i="28"/>
  <c r="T1992" i="28"/>
  <c r="S1992" i="28"/>
  <c r="Q1992" i="28"/>
  <c r="P1992" i="28"/>
  <c r="O1992" i="28"/>
  <c r="U1991" i="28"/>
  <c r="T1991" i="28"/>
  <c r="S1991" i="28"/>
  <c r="Q1991" i="28"/>
  <c r="P1991" i="28"/>
  <c r="O1991" i="28"/>
  <c r="U1990" i="28"/>
  <c r="T1990" i="28"/>
  <c r="S1990" i="28"/>
  <c r="Q1990" i="28"/>
  <c r="P1990" i="28"/>
  <c r="O1990" i="28"/>
  <c r="U1989" i="28"/>
  <c r="T1989" i="28"/>
  <c r="S1989" i="28"/>
  <c r="Q1989" i="28"/>
  <c r="P1989" i="28"/>
  <c r="O1989" i="28"/>
  <c r="U1988" i="28"/>
  <c r="T1988" i="28"/>
  <c r="S1988" i="28"/>
  <c r="Q1988" i="28"/>
  <c r="P1988" i="28"/>
  <c r="O1988" i="28"/>
  <c r="U1987" i="28"/>
  <c r="T1987" i="28"/>
  <c r="S1987" i="28"/>
  <c r="Q1987" i="28"/>
  <c r="P1987" i="28"/>
  <c r="O1987" i="28"/>
  <c r="U1986" i="28"/>
  <c r="T1986" i="28"/>
  <c r="S1986" i="28"/>
  <c r="Q1986" i="28"/>
  <c r="P1986" i="28"/>
  <c r="O1986" i="28"/>
  <c r="U1985" i="28"/>
  <c r="T1985" i="28"/>
  <c r="S1985" i="28"/>
  <c r="Q1985" i="28"/>
  <c r="P1985" i="28"/>
  <c r="O1985" i="28"/>
  <c r="U1984" i="28"/>
  <c r="T1984" i="28"/>
  <c r="S1984" i="28"/>
  <c r="Q1984" i="28"/>
  <c r="P1984" i="28"/>
  <c r="O1984" i="28"/>
  <c r="U1983" i="28"/>
  <c r="T1983" i="28"/>
  <c r="S1983" i="28"/>
  <c r="Q1983" i="28"/>
  <c r="P1983" i="28"/>
  <c r="O1983" i="28"/>
  <c r="U1982" i="28"/>
  <c r="T1982" i="28"/>
  <c r="S1982" i="28"/>
  <c r="Q1982" i="28"/>
  <c r="P1982" i="28"/>
  <c r="O1982" i="28"/>
  <c r="U1981" i="28"/>
  <c r="T1981" i="28"/>
  <c r="S1981" i="28"/>
  <c r="Q1981" i="28"/>
  <c r="P1981" i="28"/>
  <c r="O1981" i="28"/>
  <c r="U1980" i="28"/>
  <c r="T1980" i="28"/>
  <c r="S1980" i="28"/>
  <c r="Q1980" i="28"/>
  <c r="P1980" i="28"/>
  <c r="O1980" i="28"/>
  <c r="U1979" i="28"/>
  <c r="T1979" i="28"/>
  <c r="S1979" i="28"/>
  <c r="Q1979" i="28"/>
  <c r="P1979" i="28"/>
  <c r="O1979" i="28"/>
  <c r="U1978" i="28"/>
  <c r="T1978" i="28"/>
  <c r="S1978" i="28"/>
  <c r="Q1978" i="28"/>
  <c r="P1978" i="28"/>
  <c r="O1978" i="28"/>
  <c r="U1977" i="28"/>
  <c r="T1977" i="28"/>
  <c r="S1977" i="28"/>
  <c r="Q1977" i="28"/>
  <c r="P1977" i="28"/>
  <c r="O1977" i="28"/>
  <c r="U1976" i="28"/>
  <c r="T1976" i="28"/>
  <c r="S1976" i="28"/>
  <c r="Q1976" i="28"/>
  <c r="P1976" i="28"/>
  <c r="O1976" i="28"/>
  <c r="U1975" i="28"/>
  <c r="T1975" i="28"/>
  <c r="S1975" i="28"/>
  <c r="Q1975" i="28"/>
  <c r="P1975" i="28"/>
  <c r="O1975" i="28"/>
  <c r="U1974" i="28"/>
  <c r="T1974" i="28"/>
  <c r="S1974" i="28"/>
  <c r="Q1974" i="28"/>
  <c r="P1974" i="28"/>
  <c r="O1974" i="28"/>
  <c r="U1973" i="28"/>
  <c r="T1973" i="28"/>
  <c r="S1973" i="28"/>
  <c r="Q1973" i="28"/>
  <c r="P1973" i="28"/>
  <c r="O1973" i="28"/>
  <c r="U1972" i="28"/>
  <c r="T1972" i="28"/>
  <c r="S1972" i="28"/>
  <c r="Q1972" i="28"/>
  <c r="P1972" i="28"/>
  <c r="O1972" i="28"/>
  <c r="U1971" i="28"/>
  <c r="T1971" i="28"/>
  <c r="S1971" i="28"/>
  <c r="Q1971" i="28"/>
  <c r="P1971" i="28"/>
  <c r="O1971" i="28"/>
  <c r="U1970" i="28"/>
  <c r="T1970" i="28"/>
  <c r="S1970" i="28"/>
  <c r="Q1970" i="28"/>
  <c r="P1970" i="28"/>
  <c r="O1970" i="28"/>
  <c r="U1969" i="28"/>
  <c r="T1969" i="28"/>
  <c r="S1969" i="28"/>
  <c r="Q1969" i="28"/>
  <c r="P1969" i="28"/>
  <c r="O1969" i="28"/>
  <c r="U1968" i="28"/>
  <c r="T1968" i="28"/>
  <c r="S1968" i="28"/>
  <c r="Q1968" i="28"/>
  <c r="P1968" i="28"/>
  <c r="O1968" i="28"/>
  <c r="U1967" i="28"/>
  <c r="T1967" i="28"/>
  <c r="S1967" i="28"/>
  <c r="Q1967" i="28"/>
  <c r="P1967" i="28"/>
  <c r="O1967" i="28"/>
  <c r="U1966" i="28"/>
  <c r="T1966" i="28"/>
  <c r="S1966" i="28"/>
  <c r="Q1966" i="28"/>
  <c r="P1966" i="28"/>
  <c r="O1966" i="28"/>
  <c r="U1965" i="28"/>
  <c r="T1965" i="28"/>
  <c r="S1965" i="28"/>
  <c r="Q1965" i="28"/>
  <c r="P1965" i="28"/>
  <c r="O1965" i="28"/>
  <c r="U1964" i="28"/>
  <c r="T1964" i="28"/>
  <c r="S1964" i="28"/>
  <c r="Q1964" i="28"/>
  <c r="P1964" i="28"/>
  <c r="O1964" i="28"/>
  <c r="U1963" i="28"/>
  <c r="T1963" i="28"/>
  <c r="S1963" i="28"/>
  <c r="Q1963" i="28"/>
  <c r="P1963" i="28"/>
  <c r="O1963" i="28"/>
  <c r="U1962" i="28"/>
  <c r="T1962" i="28"/>
  <c r="S1962" i="28"/>
  <c r="Q1962" i="28"/>
  <c r="P1962" i="28"/>
  <c r="O1962" i="28"/>
  <c r="U1961" i="28"/>
  <c r="T1961" i="28"/>
  <c r="S1961" i="28"/>
  <c r="Q1961" i="28"/>
  <c r="P1961" i="28"/>
  <c r="O1961" i="28"/>
  <c r="U1960" i="28"/>
  <c r="T1960" i="28"/>
  <c r="S1960" i="28"/>
  <c r="Q1960" i="28"/>
  <c r="P1960" i="28"/>
  <c r="O1960" i="28"/>
  <c r="U1959" i="28"/>
  <c r="T1959" i="28"/>
  <c r="S1959" i="28"/>
  <c r="Q1959" i="28"/>
  <c r="P1959" i="28"/>
  <c r="O1959" i="28"/>
  <c r="U1958" i="28"/>
  <c r="T1958" i="28"/>
  <c r="S1958" i="28"/>
  <c r="Q1958" i="28"/>
  <c r="P1958" i="28"/>
  <c r="O1958" i="28"/>
  <c r="U1957" i="28"/>
  <c r="T1957" i="28"/>
  <c r="S1957" i="28"/>
  <c r="Q1957" i="28"/>
  <c r="P1957" i="28"/>
  <c r="O1957" i="28"/>
  <c r="U1956" i="28"/>
  <c r="T1956" i="28"/>
  <c r="S1956" i="28"/>
  <c r="Q1956" i="28"/>
  <c r="P1956" i="28"/>
  <c r="O1956" i="28"/>
  <c r="U1955" i="28"/>
  <c r="T1955" i="28"/>
  <c r="S1955" i="28"/>
  <c r="Q1955" i="28"/>
  <c r="P1955" i="28"/>
  <c r="O1955" i="28"/>
  <c r="U1954" i="28"/>
  <c r="T1954" i="28"/>
  <c r="S1954" i="28"/>
  <c r="Q1954" i="28"/>
  <c r="P1954" i="28"/>
  <c r="O1954" i="28"/>
  <c r="U1953" i="28"/>
  <c r="T1953" i="28"/>
  <c r="S1953" i="28"/>
  <c r="Q1953" i="28"/>
  <c r="P1953" i="28"/>
  <c r="O1953" i="28"/>
  <c r="U1952" i="28"/>
  <c r="T1952" i="28"/>
  <c r="S1952" i="28"/>
  <c r="Q1952" i="28"/>
  <c r="P1952" i="28"/>
  <c r="O1952" i="28"/>
  <c r="U1951" i="28"/>
  <c r="T1951" i="28"/>
  <c r="S1951" i="28"/>
  <c r="Q1951" i="28"/>
  <c r="P1951" i="28"/>
  <c r="O1951" i="28"/>
  <c r="U1950" i="28"/>
  <c r="T1950" i="28"/>
  <c r="S1950" i="28"/>
  <c r="Q1950" i="28"/>
  <c r="P1950" i="28"/>
  <c r="O1950" i="28"/>
  <c r="U1949" i="28"/>
  <c r="T1949" i="28"/>
  <c r="S1949" i="28"/>
  <c r="Q1949" i="28"/>
  <c r="P1949" i="28"/>
  <c r="O1949" i="28"/>
  <c r="U1948" i="28"/>
  <c r="T1948" i="28"/>
  <c r="S1948" i="28"/>
  <c r="Q1948" i="28"/>
  <c r="P1948" i="28"/>
  <c r="O1948" i="28"/>
  <c r="U1947" i="28"/>
  <c r="T1947" i="28"/>
  <c r="S1947" i="28"/>
  <c r="Q1947" i="28"/>
  <c r="P1947" i="28"/>
  <c r="O1947" i="28"/>
  <c r="U1946" i="28"/>
  <c r="T1946" i="28"/>
  <c r="S1946" i="28"/>
  <c r="Q1946" i="28"/>
  <c r="P1946" i="28"/>
  <c r="O1946" i="28"/>
  <c r="U1945" i="28"/>
  <c r="T1945" i="28"/>
  <c r="S1945" i="28"/>
  <c r="Q1945" i="28"/>
  <c r="P1945" i="28"/>
  <c r="O1945" i="28"/>
  <c r="U1944" i="28"/>
  <c r="T1944" i="28"/>
  <c r="S1944" i="28"/>
  <c r="Q1944" i="28"/>
  <c r="P1944" i="28"/>
  <c r="O1944" i="28"/>
  <c r="U1943" i="28"/>
  <c r="T1943" i="28"/>
  <c r="S1943" i="28"/>
  <c r="Q1943" i="28"/>
  <c r="P1943" i="28"/>
  <c r="O1943" i="28"/>
  <c r="U1942" i="28"/>
  <c r="T1942" i="28"/>
  <c r="S1942" i="28"/>
  <c r="Q1942" i="28"/>
  <c r="P1942" i="28"/>
  <c r="O1942" i="28"/>
  <c r="U1941" i="28"/>
  <c r="T1941" i="28"/>
  <c r="S1941" i="28"/>
  <c r="Q1941" i="28"/>
  <c r="P1941" i="28"/>
  <c r="O1941" i="28"/>
  <c r="U1940" i="28"/>
  <c r="T1940" i="28"/>
  <c r="S1940" i="28"/>
  <c r="Q1940" i="28"/>
  <c r="P1940" i="28"/>
  <c r="O1940" i="28"/>
  <c r="U1939" i="28"/>
  <c r="T1939" i="28"/>
  <c r="S1939" i="28"/>
  <c r="Q1939" i="28"/>
  <c r="P1939" i="28"/>
  <c r="O1939" i="28"/>
  <c r="U1938" i="28"/>
  <c r="T1938" i="28"/>
  <c r="S1938" i="28"/>
  <c r="Q1938" i="28"/>
  <c r="P1938" i="28"/>
  <c r="O1938" i="28"/>
  <c r="U1937" i="28"/>
  <c r="T1937" i="28"/>
  <c r="S1937" i="28"/>
  <c r="Q1937" i="28"/>
  <c r="P1937" i="28"/>
  <c r="O1937" i="28"/>
  <c r="U1936" i="28"/>
  <c r="T1936" i="28"/>
  <c r="S1936" i="28"/>
  <c r="Q1936" i="28"/>
  <c r="P1936" i="28"/>
  <c r="O1936" i="28"/>
  <c r="U1935" i="28"/>
  <c r="T1935" i="28"/>
  <c r="S1935" i="28"/>
  <c r="Q1935" i="28"/>
  <c r="P1935" i="28"/>
  <c r="O1935" i="28"/>
  <c r="U1934" i="28"/>
  <c r="T1934" i="28"/>
  <c r="S1934" i="28"/>
  <c r="Q1934" i="28"/>
  <c r="P1934" i="28"/>
  <c r="O1934" i="28"/>
  <c r="U1933" i="28"/>
  <c r="T1933" i="28"/>
  <c r="S1933" i="28"/>
  <c r="Q1933" i="28"/>
  <c r="P1933" i="28"/>
  <c r="O1933" i="28"/>
  <c r="U1932" i="28"/>
  <c r="T1932" i="28"/>
  <c r="S1932" i="28"/>
  <c r="Q1932" i="28"/>
  <c r="P1932" i="28"/>
  <c r="O1932" i="28"/>
  <c r="U1931" i="28"/>
  <c r="T1931" i="28"/>
  <c r="S1931" i="28"/>
  <c r="Q1931" i="28"/>
  <c r="P1931" i="28"/>
  <c r="O1931" i="28"/>
  <c r="U1930" i="28"/>
  <c r="T1930" i="28"/>
  <c r="S1930" i="28"/>
  <c r="Q1930" i="28"/>
  <c r="P1930" i="28"/>
  <c r="O1930" i="28"/>
  <c r="U1929" i="28"/>
  <c r="T1929" i="28"/>
  <c r="S1929" i="28"/>
  <c r="Q1929" i="28"/>
  <c r="P1929" i="28"/>
  <c r="O1929" i="28"/>
  <c r="U1928" i="28"/>
  <c r="T1928" i="28"/>
  <c r="S1928" i="28"/>
  <c r="Q1928" i="28"/>
  <c r="P1928" i="28"/>
  <c r="O1928" i="28"/>
  <c r="U1927" i="28"/>
  <c r="T1927" i="28"/>
  <c r="S1927" i="28"/>
  <c r="Q1927" i="28"/>
  <c r="P1927" i="28"/>
  <c r="O1927" i="28"/>
  <c r="U1926" i="28"/>
  <c r="T1926" i="28"/>
  <c r="S1926" i="28"/>
  <c r="Q1926" i="28"/>
  <c r="P1926" i="28"/>
  <c r="O1926" i="28"/>
  <c r="U1925" i="28"/>
  <c r="T1925" i="28"/>
  <c r="S1925" i="28"/>
  <c r="Q1925" i="28"/>
  <c r="P1925" i="28"/>
  <c r="O1925" i="28"/>
  <c r="U1924" i="28"/>
  <c r="T1924" i="28"/>
  <c r="S1924" i="28"/>
  <c r="Q1924" i="28"/>
  <c r="P1924" i="28"/>
  <c r="O1924" i="28"/>
  <c r="U1923" i="28"/>
  <c r="T1923" i="28"/>
  <c r="S1923" i="28"/>
  <c r="Q1923" i="28"/>
  <c r="P1923" i="28"/>
  <c r="O1923" i="28"/>
  <c r="U1922" i="28"/>
  <c r="T1922" i="28"/>
  <c r="S1922" i="28"/>
  <c r="Q1922" i="28"/>
  <c r="P1922" i="28"/>
  <c r="O1922" i="28"/>
  <c r="U1921" i="28"/>
  <c r="T1921" i="28"/>
  <c r="S1921" i="28"/>
  <c r="Q1921" i="28"/>
  <c r="P1921" i="28"/>
  <c r="O1921" i="28"/>
  <c r="U1920" i="28"/>
  <c r="T1920" i="28"/>
  <c r="S1920" i="28"/>
  <c r="Q1920" i="28"/>
  <c r="P1920" i="28"/>
  <c r="O1920" i="28"/>
  <c r="U1919" i="28"/>
  <c r="T1919" i="28"/>
  <c r="S1919" i="28"/>
  <c r="Q1919" i="28"/>
  <c r="P1919" i="28"/>
  <c r="O1919" i="28"/>
  <c r="U1918" i="28"/>
  <c r="T1918" i="28"/>
  <c r="S1918" i="28"/>
  <c r="Q1918" i="28"/>
  <c r="P1918" i="28"/>
  <c r="O1918" i="28"/>
  <c r="U1917" i="28"/>
  <c r="T1917" i="28"/>
  <c r="S1917" i="28"/>
  <c r="Q1917" i="28"/>
  <c r="P1917" i="28"/>
  <c r="O1917" i="28"/>
  <c r="U1916" i="28"/>
  <c r="T1916" i="28"/>
  <c r="S1916" i="28"/>
  <c r="Q1916" i="28"/>
  <c r="P1916" i="28"/>
  <c r="O1916" i="28"/>
  <c r="U1915" i="28"/>
  <c r="T1915" i="28"/>
  <c r="S1915" i="28"/>
  <c r="Q1915" i="28"/>
  <c r="P1915" i="28"/>
  <c r="O1915" i="28"/>
  <c r="U1914" i="28"/>
  <c r="T1914" i="28"/>
  <c r="S1914" i="28"/>
  <c r="Q1914" i="28"/>
  <c r="P1914" i="28"/>
  <c r="O1914" i="28"/>
  <c r="U1913" i="28"/>
  <c r="T1913" i="28"/>
  <c r="S1913" i="28"/>
  <c r="Q1913" i="28"/>
  <c r="P1913" i="28"/>
  <c r="O1913" i="28"/>
  <c r="U1912" i="28"/>
  <c r="T1912" i="28"/>
  <c r="S1912" i="28"/>
  <c r="Q1912" i="28"/>
  <c r="P1912" i="28"/>
  <c r="O1912" i="28"/>
  <c r="U1911" i="28"/>
  <c r="T1911" i="28"/>
  <c r="S1911" i="28"/>
  <c r="Q1911" i="28"/>
  <c r="P1911" i="28"/>
  <c r="O1911" i="28"/>
  <c r="U1910" i="28"/>
  <c r="T1910" i="28"/>
  <c r="S1910" i="28"/>
  <c r="Q1910" i="28"/>
  <c r="P1910" i="28"/>
  <c r="O1910" i="28"/>
  <c r="U1909" i="28"/>
  <c r="T1909" i="28"/>
  <c r="S1909" i="28"/>
  <c r="Q1909" i="28"/>
  <c r="P1909" i="28"/>
  <c r="O1909" i="28"/>
  <c r="U1908" i="28"/>
  <c r="T1908" i="28"/>
  <c r="S1908" i="28"/>
  <c r="Q1908" i="28"/>
  <c r="P1908" i="28"/>
  <c r="O1908" i="28"/>
  <c r="U1907" i="28"/>
  <c r="T1907" i="28"/>
  <c r="S1907" i="28"/>
  <c r="Q1907" i="28"/>
  <c r="P1907" i="28"/>
  <c r="O1907" i="28"/>
  <c r="U1906" i="28"/>
  <c r="T1906" i="28"/>
  <c r="S1906" i="28"/>
  <c r="Q1906" i="28"/>
  <c r="P1906" i="28"/>
  <c r="O1906" i="28"/>
  <c r="U1905" i="28"/>
  <c r="T1905" i="28"/>
  <c r="S1905" i="28"/>
  <c r="Q1905" i="28"/>
  <c r="P1905" i="28"/>
  <c r="O1905" i="28"/>
  <c r="U1904" i="28"/>
  <c r="T1904" i="28"/>
  <c r="S1904" i="28"/>
  <c r="Q1904" i="28"/>
  <c r="P1904" i="28"/>
  <c r="O1904" i="28"/>
  <c r="U1903" i="28"/>
  <c r="T1903" i="28"/>
  <c r="S1903" i="28"/>
  <c r="Q1903" i="28"/>
  <c r="P1903" i="28"/>
  <c r="O1903" i="28"/>
  <c r="U1902" i="28"/>
  <c r="T1902" i="28"/>
  <c r="S1902" i="28"/>
  <c r="Q1902" i="28"/>
  <c r="P1902" i="28"/>
  <c r="O1902" i="28"/>
  <c r="U1901" i="28"/>
  <c r="T1901" i="28"/>
  <c r="S1901" i="28"/>
  <c r="Q1901" i="28"/>
  <c r="P1901" i="28"/>
  <c r="O1901" i="28"/>
  <c r="U1900" i="28"/>
  <c r="T1900" i="28"/>
  <c r="S1900" i="28"/>
  <c r="Q1900" i="28"/>
  <c r="P1900" i="28"/>
  <c r="O1900" i="28"/>
  <c r="U1899" i="28"/>
  <c r="T1899" i="28"/>
  <c r="S1899" i="28"/>
  <c r="Q1899" i="28"/>
  <c r="P1899" i="28"/>
  <c r="O1899" i="28"/>
  <c r="U1898" i="28"/>
  <c r="T1898" i="28"/>
  <c r="S1898" i="28"/>
  <c r="Q1898" i="28"/>
  <c r="P1898" i="28"/>
  <c r="O1898" i="28"/>
  <c r="U1897" i="28"/>
  <c r="T1897" i="28"/>
  <c r="S1897" i="28"/>
  <c r="Q1897" i="28"/>
  <c r="P1897" i="28"/>
  <c r="O1897" i="28"/>
  <c r="U1896" i="28"/>
  <c r="T1896" i="28"/>
  <c r="S1896" i="28"/>
  <c r="Q1896" i="28"/>
  <c r="P1896" i="28"/>
  <c r="O1896" i="28"/>
  <c r="U1895" i="28"/>
  <c r="T1895" i="28"/>
  <c r="S1895" i="28"/>
  <c r="Q1895" i="28"/>
  <c r="P1895" i="28"/>
  <c r="O1895" i="28"/>
  <c r="U1894" i="28"/>
  <c r="T1894" i="28"/>
  <c r="S1894" i="28"/>
  <c r="Q1894" i="28"/>
  <c r="P1894" i="28"/>
  <c r="O1894" i="28"/>
  <c r="U1893" i="28"/>
  <c r="T1893" i="28"/>
  <c r="S1893" i="28"/>
  <c r="Q1893" i="28"/>
  <c r="P1893" i="28"/>
  <c r="O1893" i="28"/>
  <c r="U1892" i="28"/>
  <c r="T1892" i="28"/>
  <c r="S1892" i="28"/>
  <c r="Q1892" i="28"/>
  <c r="P1892" i="28"/>
  <c r="O1892" i="28"/>
  <c r="U1891" i="28"/>
  <c r="T1891" i="28"/>
  <c r="S1891" i="28"/>
  <c r="Q1891" i="28"/>
  <c r="P1891" i="28"/>
  <c r="O1891" i="28"/>
  <c r="U1890" i="28"/>
  <c r="T1890" i="28"/>
  <c r="S1890" i="28"/>
  <c r="Q1890" i="28"/>
  <c r="P1890" i="28"/>
  <c r="O1890" i="28"/>
  <c r="U1889" i="28"/>
  <c r="T1889" i="28"/>
  <c r="S1889" i="28"/>
  <c r="Q1889" i="28"/>
  <c r="P1889" i="28"/>
  <c r="O1889" i="28"/>
  <c r="U1888" i="28"/>
  <c r="T1888" i="28"/>
  <c r="S1888" i="28"/>
  <c r="Q1888" i="28"/>
  <c r="P1888" i="28"/>
  <c r="O1888" i="28"/>
  <c r="U1887" i="28"/>
  <c r="T1887" i="28"/>
  <c r="S1887" i="28"/>
  <c r="Q1887" i="28"/>
  <c r="P1887" i="28"/>
  <c r="O1887" i="28"/>
  <c r="U1886" i="28"/>
  <c r="T1886" i="28"/>
  <c r="S1886" i="28"/>
  <c r="Q1886" i="28"/>
  <c r="P1886" i="28"/>
  <c r="O1886" i="28"/>
  <c r="U1885" i="28"/>
  <c r="T1885" i="28"/>
  <c r="S1885" i="28"/>
  <c r="Q1885" i="28"/>
  <c r="P1885" i="28"/>
  <c r="O1885" i="28"/>
  <c r="U1884" i="28"/>
  <c r="T1884" i="28"/>
  <c r="S1884" i="28"/>
  <c r="Q1884" i="28"/>
  <c r="P1884" i="28"/>
  <c r="O1884" i="28"/>
  <c r="U1883" i="28"/>
  <c r="T1883" i="28"/>
  <c r="S1883" i="28"/>
  <c r="Q1883" i="28"/>
  <c r="P1883" i="28"/>
  <c r="O1883" i="28"/>
  <c r="U1882" i="28"/>
  <c r="T1882" i="28"/>
  <c r="S1882" i="28"/>
  <c r="Q1882" i="28"/>
  <c r="P1882" i="28"/>
  <c r="O1882" i="28"/>
  <c r="U1881" i="28"/>
  <c r="T1881" i="28"/>
  <c r="S1881" i="28"/>
  <c r="Q1881" i="28"/>
  <c r="P1881" i="28"/>
  <c r="O1881" i="28"/>
  <c r="U1880" i="28"/>
  <c r="T1880" i="28"/>
  <c r="S1880" i="28"/>
  <c r="Q1880" i="28"/>
  <c r="P1880" i="28"/>
  <c r="O1880" i="28"/>
  <c r="U1879" i="28"/>
  <c r="T1879" i="28"/>
  <c r="S1879" i="28"/>
  <c r="Q1879" i="28"/>
  <c r="P1879" i="28"/>
  <c r="O1879" i="28"/>
  <c r="U1878" i="28"/>
  <c r="T1878" i="28"/>
  <c r="S1878" i="28"/>
  <c r="Q1878" i="28"/>
  <c r="P1878" i="28"/>
  <c r="O1878" i="28"/>
  <c r="U1877" i="28"/>
  <c r="T1877" i="28"/>
  <c r="S1877" i="28"/>
  <c r="Q1877" i="28"/>
  <c r="P1877" i="28"/>
  <c r="O1877" i="28"/>
  <c r="U1876" i="28"/>
  <c r="T1876" i="28"/>
  <c r="S1876" i="28"/>
  <c r="Q1876" i="28"/>
  <c r="P1876" i="28"/>
  <c r="O1876" i="28"/>
  <c r="U1875" i="28"/>
  <c r="T1875" i="28"/>
  <c r="S1875" i="28"/>
  <c r="Q1875" i="28"/>
  <c r="P1875" i="28"/>
  <c r="O1875" i="28"/>
  <c r="U1874" i="28"/>
  <c r="T1874" i="28"/>
  <c r="S1874" i="28"/>
  <c r="Q1874" i="28"/>
  <c r="P1874" i="28"/>
  <c r="O1874" i="28"/>
  <c r="U1873" i="28"/>
  <c r="T1873" i="28"/>
  <c r="S1873" i="28"/>
  <c r="Q1873" i="28"/>
  <c r="P1873" i="28"/>
  <c r="O1873" i="28"/>
  <c r="U1872" i="28"/>
  <c r="T1872" i="28"/>
  <c r="S1872" i="28"/>
  <c r="Q1872" i="28"/>
  <c r="P1872" i="28"/>
  <c r="O1872" i="28"/>
  <c r="U1871" i="28"/>
  <c r="T1871" i="28"/>
  <c r="S1871" i="28"/>
  <c r="Q1871" i="28"/>
  <c r="P1871" i="28"/>
  <c r="O1871" i="28"/>
  <c r="U1870" i="28"/>
  <c r="T1870" i="28"/>
  <c r="S1870" i="28"/>
  <c r="Q1870" i="28"/>
  <c r="P1870" i="28"/>
  <c r="O1870" i="28"/>
  <c r="U1869" i="28"/>
  <c r="T1869" i="28"/>
  <c r="S1869" i="28"/>
  <c r="Q1869" i="28"/>
  <c r="P1869" i="28"/>
  <c r="O1869" i="28"/>
  <c r="U1868" i="28"/>
  <c r="T1868" i="28"/>
  <c r="S1868" i="28"/>
  <c r="Q1868" i="28"/>
  <c r="P1868" i="28"/>
  <c r="O1868" i="28"/>
  <c r="U1867" i="28"/>
  <c r="T1867" i="28"/>
  <c r="S1867" i="28"/>
  <c r="Q1867" i="28"/>
  <c r="P1867" i="28"/>
  <c r="O1867" i="28"/>
  <c r="U1866" i="28"/>
  <c r="T1866" i="28"/>
  <c r="S1866" i="28"/>
  <c r="Q1866" i="28"/>
  <c r="P1866" i="28"/>
  <c r="O1866" i="28"/>
  <c r="U1865" i="28"/>
  <c r="T1865" i="28"/>
  <c r="S1865" i="28"/>
  <c r="Q1865" i="28"/>
  <c r="P1865" i="28"/>
  <c r="O1865" i="28"/>
  <c r="U1864" i="28"/>
  <c r="T1864" i="28"/>
  <c r="S1864" i="28"/>
  <c r="Q1864" i="28"/>
  <c r="P1864" i="28"/>
  <c r="O1864" i="28"/>
  <c r="U1863" i="28"/>
  <c r="T1863" i="28"/>
  <c r="S1863" i="28"/>
  <c r="Q1863" i="28"/>
  <c r="P1863" i="28"/>
  <c r="O1863" i="28"/>
  <c r="U1862" i="28"/>
  <c r="T1862" i="28"/>
  <c r="S1862" i="28"/>
  <c r="Q1862" i="28"/>
  <c r="P1862" i="28"/>
  <c r="O1862" i="28"/>
  <c r="U1861" i="28"/>
  <c r="T1861" i="28"/>
  <c r="S1861" i="28"/>
  <c r="Q1861" i="28"/>
  <c r="P1861" i="28"/>
  <c r="O1861" i="28"/>
  <c r="U1860" i="28"/>
  <c r="T1860" i="28"/>
  <c r="S1860" i="28"/>
  <c r="Q1860" i="28"/>
  <c r="P1860" i="28"/>
  <c r="O1860" i="28"/>
  <c r="U1859" i="28"/>
  <c r="T1859" i="28"/>
  <c r="S1859" i="28"/>
  <c r="Q1859" i="28"/>
  <c r="P1859" i="28"/>
  <c r="O1859" i="28"/>
  <c r="U1858" i="28"/>
  <c r="T1858" i="28"/>
  <c r="S1858" i="28"/>
  <c r="Q1858" i="28"/>
  <c r="P1858" i="28"/>
  <c r="O1858" i="28"/>
  <c r="U1857" i="28"/>
  <c r="T1857" i="28"/>
  <c r="S1857" i="28"/>
  <c r="Q1857" i="28"/>
  <c r="P1857" i="28"/>
  <c r="O1857" i="28"/>
  <c r="U1856" i="28"/>
  <c r="T1856" i="28"/>
  <c r="S1856" i="28"/>
  <c r="Q1856" i="28"/>
  <c r="P1856" i="28"/>
  <c r="O1856" i="28"/>
  <c r="U1855" i="28"/>
  <c r="T1855" i="28"/>
  <c r="S1855" i="28"/>
  <c r="Q1855" i="28"/>
  <c r="P1855" i="28"/>
  <c r="O1855" i="28"/>
  <c r="U1854" i="28"/>
  <c r="T1854" i="28"/>
  <c r="S1854" i="28"/>
  <c r="Q1854" i="28"/>
  <c r="P1854" i="28"/>
  <c r="O1854" i="28"/>
  <c r="U1853" i="28"/>
  <c r="T1853" i="28"/>
  <c r="S1853" i="28"/>
  <c r="Q1853" i="28"/>
  <c r="P1853" i="28"/>
  <c r="O1853" i="28"/>
  <c r="U1852" i="28"/>
  <c r="T1852" i="28"/>
  <c r="S1852" i="28"/>
  <c r="Q1852" i="28"/>
  <c r="P1852" i="28"/>
  <c r="O1852" i="28"/>
  <c r="U1851" i="28"/>
  <c r="T1851" i="28"/>
  <c r="S1851" i="28"/>
  <c r="Q1851" i="28"/>
  <c r="P1851" i="28"/>
  <c r="O1851" i="28"/>
  <c r="U1850" i="28"/>
  <c r="T1850" i="28"/>
  <c r="S1850" i="28"/>
  <c r="Q1850" i="28"/>
  <c r="P1850" i="28"/>
  <c r="O1850" i="28"/>
  <c r="U1849" i="28"/>
  <c r="T1849" i="28"/>
  <c r="S1849" i="28"/>
  <c r="Q1849" i="28"/>
  <c r="P1849" i="28"/>
  <c r="O1849" i="28"/>
  <c r="U1848" i="28"/>
  <c r="T1848" i="28"/>
  <c r="S1848" i="28"/>
  <c r="Q1848" i="28"/>
  <c r="P1848" i="28"/>
  <c r="O1848" i="28"/>
  <c r="U1847" i="28"/>
  <c r="T1847" i="28"/>
  <c r="S1847" i="28"/>
  <c r="Q1847" i="28"/>
  <c r="P1847" i="28"/>
  <c r="O1847" i="28"/>
  <c r="U1846" i="28"/>
  <c r="T1846" i="28"/>
  <c r="S1846" i="28"/>
  <c r="Q1846" i="28"/>
  <c r="P1846" i="28"/>
  <c r="O1846" i="28"/>
  <c r="U1845" i="28"/>
  <c r="T1845" i="28"/>
  <c r="S1845" i="28"/>
  <c r="Q1845" i="28"/>
  <c r="P1845" i="28"/>
  <c r="O1845" i="28"/>
  <c r="U1844" i="28"/>
  <c r="T1844" i="28"/>
  <c r="S1844" i="28"/>
  <c r="Q1844" i="28"/>
  <c r="P1844" i="28"/>
  <c r="O1844" i="28"/>
  <c r="U1843" i="28"/>
  <c r="T1843" i="28"/>
  <c r="S1843" i="28"/>
  <c r="Q1843" i="28"/>
  <c r="P1843" i="28"/>
  <c r="O1843" i="28"/>
  <c r="U1842" i="28"/>
  <c r="T1842" i="28"/>
  <c r="S1842" i="28"/>
  <c r="Q1842" i="28"/>
  <c r="P1842" i="28"/>
  <c r="O1842" i="28"/>
  <c r="U1841" i="28"/>
  <c r="T1841" i="28"/>
  <c r="S1841" i="28"/>
  <c r="Q1841" i="28"/>
  <c r="P1841" i="28"/>
  <c r="O1841" i="28"/>
  <c r="U1840" i="28"/>
  <c r="T1840" i="28"/>
  <c r="S1840" i="28"/>
  <c r="Q1840" i="28"/>
  <c r="P1840" i="28"/>
  <c r="O1840" i="28"/>
  <c r="U1839" i="28"/>
  <c r="T1839" i="28"/>
  <c r="S1839" i="28"/>
  <c r="Q1839" i="28"/>
  <c r="P1839" i="28"/>
  <c r="O1839" i="28"/>
  <c r="U1838" i="28"/>
  <c r="T1838" i="28"/>
  <c r="S1838" i="28"/>
  <c r="Q1838" i="28"/>
  <c r="P1838" i="28"/>
  <c r="O1838" i="28"/>
  <c r="U1837" i="28"/>
  <c r="T1837" i="28"/>
  <c r="S1837" i="28"/>
  <c r="Q1837" i="28"/>
  <c r="P1837" i="28"/>
  <c r="O1837" i="28"/>
  <c r="U1836" i="28"/>
  <c r="T1836" i="28"/>
  <c r="S1836" i="28"/>
  <c r="Q1836" i="28"/>
  <c r="P1836" i="28"/>
  <c r="O1836" i="28"/>
  <c r="U1835" i="28"/>
  <c r="T1835" i="28"/>
  <c r="S1835" i="28"/>
  <c r="Q1835" i="28"/>
  <c r="P1835" i="28"/>
  <c r="O1835" i="28"/>
  <c r="U1834" i="28"/>
  <c r="T1834" i="28"/>
  <c r="S1834" i="28"/>
  <c r="Q1834" i="28"/>
  <c r="P1834" i="28"/>
  <c r="O1834" i="28"/>
  <c r="U1833" i="28"/>
  <c r="T1833" i="28"/>
  <c r="S1833" i="28"/>
  <c r="Q1833" i="28"/>
  <c r="P1833" i="28"/>
  <c r="O1833" i="28"/>
  <c r="U1832" i="28"/>
  <c r="T1832" i="28"/>
  <c r="S1832" i="28"/>
  <c r="Q1832" i="28"/>
  <c r="P1832" i="28"/>
  <c r="O1832" i="28"/>
  <c r="U1831" i="28"/>
  <c r="T1831" i="28"/>
  <c r="S1831" i="28"/>
  <c r="Q1831" i="28"/>
  <c r="P1831" i="28"/>
  <c r="O1831" i="28"/>
  <c r="U1830" i="28"/>
  <c r="T1830" i="28"/>
  <c r="S1830" i="28"/>
  <c r="Q1830" i="28"/>
  <c r="P1830" i="28"/>
  <c r="O1830" i="28"/>
  <c r="U1829" i="28"/>
  <c r="T1829" i="28"/>
  <c r="S1829" i="28"/>
  <c r="Q1829" i="28"/>
  <c r="P1829" i="28"/>
  <c r="O1829" i="28"/>
  <c r="U1828" i="28"/>
  <c r="T1828" i="28"/>
  <c r="S1828" i="28"/>
  <c r="Q1828" i="28"/>
  <c r="P1828" i="28"/>
  <c r="O1828" i="28"/>
  <c r="U1827" i="28"/>
  <c r="T1827" i="28"/>
  <c r="S1827" i="28"/>
  <c r="Q1827" i="28"/>
  <c r="P1827" i="28"/>
  <c r="O1827" i="28"/>
  <c r="U1826" i="28"/>
  <c r="T1826" i="28"/>
  <c r="S1826" i="28"/>
  <c r="Q1826" i="28"/>
  <c r="P1826" i="28"/>
  <c r="O1826" i="28"/>
  <c r="U1825" i="28"/>
  <c r="T1825" i="28"/>
  <c r="S1825" i="28"/>
  <c r="Q1825" i="28"/>
  <c r="P1825" i="28"/>
  <c r="O1825" i="28"/>
  <c r="U1824" i="28"/>
  <c r="T1824" i="28"/>
  <c r="S1824" i="28"/>
  <c r="Q1824" i="28"/>
  <c r="P1824" i="28"/>
  <c r="O1824" i="28"/>
  <c r="U1823" i="28"/>
  <c r="T1823" i="28"/>
  <c r="S1823" i="28"/>
  <c r="Q1823" i="28"/>
  <c r="P1823" i="28"/>
  <c r="O1823" i="28"/>
  <c r="U1822" i="28"/>
  <c r="T1822" i="28"/>
  <c r="S1822" i="28"/>
  <c r="Q1822" i="28"/>
  <c r="P1822" i="28"/>
  <c r="O1822" i="28"/>
  <c r="U1821" i="28"/>
  <c r="T1821" i="28"/>
  <c r="S1821" i="28"/>
  <c r="Q1821" i="28"/>
  <c r="P1821" i="28"/>
  <c r="O1821" i="28"/>
  <c r="U1820" i="28"/>
  <c r="T1820" i="28"/>
  <c r="S1820" i="28"/>
  <c r="Q1820" i="28"/>
  <c r="P1820" i="28"/>
  <c r="O1820" i="28"/>
  <c r="U1819" i="28"/>
  <c r="T1819" i="28"/>
  <c r="S1819" i="28"/>
  <c r="Q1819" i="28"/>
  <c r="P1819" i="28"/>
  <c r="O1819" i="28"/>
  <c r="U1818" i="28"/>
  <c r="T1818" i="28"/>
  <c r="S1818" i="28"/>
  <c r="Q1818" i="28"/>
  <c r="P1818" i="28"/>
  <c r="O1818" i="28"/>
  <c r="U1817" i="28"/>
  <c r="T1817" i="28"/>
  <c r="S1817" i="28"/>
  <c r="Q1817" i="28"/>
  <c r="P1817" i="28"/>
  <c r="O1817" i="28"/>
  <c r="U1816" i="28"/>
  <c r="T1816" i="28"/>
  <c r="S1816" i="28"/>
  <c r="Q1816" i="28"/>
  <c r="P1816" i="28"/>
  <c r="O1816" i="28"/>
  <c r="U1815" i="28"/>
  <c r="T1815" i="28"/>
  <c r="S1815" i="28"/>
  <c r="Q1815" i="28"/>
  <c r="P1815" i="28"/>
  <c r="O1815" i="28"/>
  <c r="U1814" i="28"/>
  <c r="T1814" i="28"/>
  <c r="S1814" i="28"/>
  <c r="Q1814" i="28"/>
  <c r="P1814" i="28"/>
  <c r="O1814" i="28"/>
  <c r="U1813" i="28"/>
  <c r="T1813" i="28"/>
  <c r="S1813" i="28"/>
  <c r="Q1813" i="28"/>
  <c r="P1813" i="28"/>
  <c r="O1813" i="28"/>
  <c r="U1812" i="28"/>
  <c r="T1812" i="28"/>
  <c r="S1812" i="28"/>
  <c r="Q1812" i="28"/>
  <c r="P1812" i="28"/>
  <c r="O1812" i="28"/>
  <c r="U1811" i="28"/>
  <c r="T1811" i="28"/>
  <c r="S1811" i="28"/>
  <c r="Q1811" i="28"/>
  <c r="P1811" i="28"/>
  <c r="O1811" i="28"/>
  <c r="U1810" i="28"/>
  <c r="T1810" i="28"/>
  <c r="S1810" i="28"/>
  <c r="Q1810" i="28"/>
  <c r="P1810" i="28"/>
  <c r="O1810" i="28"/>
  <c r="U1809" i="28"/>
  <c r="T1809" i="28"/>
  <c r="S1809" i="28"/>
  <c r="Q1809" i="28"/>
  <c r="P1809" i="28"/>
  <c r="O1809" i="28"/>
  <c r="U1808" i="28"/>
  <c r="T1808" i="28"/>
  <c r="S1808" i="28"/>
  <c r="Q1808" i="28"/>
  <c r="P1808" i="28"/>
  <c r="O1808" i="28"/>
  <c r="U1807" i="28"/>
  <c r="T1807" i="28"/>
  <c r="S1807" i="28"/>
  <c r="Q1807" i="28"/>
  <c r="P1807" i="28"/>
  <c r="O1807" i="28"/>
  <c r="U1806" i="28"/>
  <c r="T1806" i="28"/>
  <c r="S1806" i="28"/>
  <c r="Q1806" i="28"/>
  <c r="P1806" i="28"/>
  <c r="O1806" i="28"/>
  <c r="U1805" i="28"/>
  <c r="T1805" i="28"/>
  <c r="S1805" i="28"/>
  <c r="Q1805" i="28"/>
  <c r="P1805" i="28"/>
  <c r="O1805" i="28"/>
  <c r="U1804" i="28"/>
  <c r="T1804" i="28"/>
  <c r="S1804" i="28"/>
  <c r="Q1804" i="28"/>
  <c r="P1804" i="28"/>
  <c r="O1804" i="28"/>
  <c r="U1803" i="28"/>
  <c r="T1803" i="28"/>
  <c r="S1803" i="28"/>
  <c r="Q1803" i="28"/>
  <c r="P1803" i="28"/>
  <c r="O1803" i="28"/>
  <c r="U1802" i="28"/>
  <c r="T1802" i="28"/>
  <c r="S1802" i="28"/>
  <c r="Q1802" i="28"/>
  <c r="P1802" i="28"/>
  <c r="O1802" i="28"/>
  <c r="U1801" i="28"/>
  <c r="T1801" i="28"/>
  <c r="S1801" i="28"/>
  <c r="Q1801" i="28"/>
  <c r="P1801" i="28"/>
  <c r="O1801" i="28"/>
  <c r="U1800" i="28"/>
  <c r="T1800" i="28"/>
  <c r="S1800" i="28"/>
  <c r="Q1800" i="28"/>
  <c r="P1800" i="28"/>
  <c r="O1800" i="28"/>
  <c r="U1799" i="28"/>
  <c r="T1799" i="28"/>
  <c r="S1799" i="28"/>
  <c r="Q1799" i="28"/>
  <c r="P1799" i="28"/>
  <c r="O1799" i="28"/>
  <c r="U1798" i="28"/>
  <c r="T1798" i="28"/>
  <c r="S1798" i="28"/>
  <c r="Q1798" i="28"/>
  <c r="P1798" i="28"/>
  <c r="O1798" i="28"/>
  <c r="U1797" i="28"/>
  <c r="T1797" i="28"/>
  <c r="S1797" i="28"/>
  <c r="Q1797" i="28"/>
  <c r="P1797" i="28"/>
  <c r="O1797" i="28"/>
  <c r="U1796" i="28"/>
  <c r="T1796" i="28"/>
  <c r="S1796" i="28"/>
  <c r="Q1796" i="28"/>
  <c r="P1796" i="28"/>
  <c r="O1796" i="28"/>
  <c r="U1795" i="28"/>
  <c r="T1795" i="28"/>
  <c r="S1795" i="28"/>
  <c r="Q1795" i="28"/>
  <c r="P1795" i="28"/>
  <c r="O1795" i="28"/>
  <c r="U1794" i="28"/>
  <c r="T1794" i="28"/>
  <c r="S1794" i="28"/>
  <c r="Q1794" i="28"/>
  <c r="P1794" i="28"/>
  <c r="O1794" i="28"/>
  <c r="U1793" i="28"/>
  <c r="T1793" i="28"/>
  <c r="S1793" i="28"/>
  <c r="Q1793" i="28"/>
  <c r="P1793" i="28"/>
  <c r="O1793" i="28"/>
  <c r="U1792" i="28"/>
  <c r="T1792" i="28"/>
  <c r="S1792" i="28"/>
  <c r="Q1792" i="28"/>
  <c r="P1792" i="28"/>
  <c r="O1792" i="28"/>
  <c r="U1791" i="28"/>
  <c r="T1791" i="28"/>
  <c r="S1791" i="28"/>
  <c r="Q1791" i="28"/>
  <c r="P1791" i="28"/>
  <c r="O1791" i="28"/>
  <c r="U1790" i="28"/>
  <c r="T1790" i="28"/>
  <c r="S1790" i="28"/>
  <c r="Q1790" i="28"/>
  <c r="P1790" i="28"/>
  <c r="O1790" i="28"/>
  <c r="U1789" i="28"/>
  <c r="T1789" i="28"/>
  <c r="S1789" i="28"/>
  <c r="Q1789" i="28"/>
  <c r="P1789" i="28"/>
  <c r="O1789" i="28"/>
  <c r="U1788" i="28"/>
  <c r="T1788" i="28"/>
  <c r="S1788" i="28"/>
  <c r="Q1788" i="28"/>
  <c r="P1788" i="28"/>
  <c r="O1788" i="28"/>
  <c r="U1787" i="28"/>
  <c r="T1787" i="28"/>
  <c r="S1787" i="28"/>
  <c r="Q1787" i="28"/>
  <c r="P1787" i="28"/>
  <c r="O1787" i="28"/>
  <c r="U1786" i="28"/>
  <c r="T1786" i="28"/>
  <c r="S1786" i="28"/>
  <c r="Q1786" i="28"/>
  <c r="P1786" i="28"/>
  <c r="O1786" i="28"/>
  <c r="U1785" i="28"/>
  <c r="T1785" i="28"/>
  <c r="S1785" i="28"/>
  <c r="Q1785" i="28"/>
  <c r="P1785" i="28"/>
  <c r="O1785" i="28"/>
  <c r="U1784" i="28"/>
  <c r="T1784" i="28"/>
  <c r="S1784" i="28"/>
  <c r="Q1784" i="28"/>
  <c r="P1784" i="28"/>
  <c r="O1784" i="28"/>
  <c r="U1783" i="28"/>
  <c r="T1783" i="28"/>
  <c r="S1783" i="28"/>
  <c r="Q1783" i="28"/>
  <c r="P1783" i="28"/>
  <c r="O1783" i="28"/>
  <c r="U1782" i="28"/>
  <c r="T1782" i="28"/>
  <c r="S1782" i="28"/>
  <c r="Q1782" i="28"/>
  <c r="P1782" i="28"/>
  <c r="O1782" i="28"/>
  <c r="U1781" i="28"/>
  <c r="T1781" i="28"/>
  <c r="S1781" i="28"/>
  <c r="Q1781" i="28"/>
  <c r="P1781" i="28"/>
  <c r="O1781" i="28"/>
  <c r="U1780" i="28"/>
  <c r="T1780" i="28"/>
  <c r="S1780" i="28"/>
  <c r="Q1780" i="28"/>
  <c r="P1780" i="28"/>
  <c r="O1780" i="28"/>
  <c r="U1779" i="28"/>
  <c r="T1779" i="28"/>
  <c r="S1779" i="28"/>
  <c r="Q1779" i="28"/>
  <c r="P1779" i="28"/>
  <c r="O1779" i="28"/>
  <c r="U1778" i="28"/>
  <c r="T1778" i="28"/>
  <c r="S1778" i="28"/>
  <c r="Q1778" i="28"/>
  <c r="P1778" i="28"/>
  <c r="O1778" i="28"/>
  <c r="U1777" i="28"/>
  <c r="T1777" i="28"/>
  <c r="S1777" i="28"/>
  <c r="Q1777" i="28"/>
  <c r="P1777" i="28"/>
  <c r="O1777" i="28"/>
  <c r="U1776" i="28"/>
  <c r="T1776" i="28"/>
  <c r="S1776" i="28"/>
  <c r="Q1776" i="28"/>
  <c r="P1776" i="28"/>
  <c r="O1776" i="28"/>
  <c r="U1775" i="28"/>
  <c r="T1775" i="28"/>
  <c r="S1775" i="28"/>
  <c r="Q1775" i="28"/>
  <c r="P1775" i="28"/>
  <c r="O1775" i="28"/>
  <c r="U1774" i="28"/>
  <c r="T1774" i="28"/>
  <c r="S1774" i="28"/>
  <c r="Q1774" i="28"/>
  <c r="P1774" i="28"/>
  <c r="O1774" i="28"/>
  <c r="U1773" i="28"/>
  <c r="T1773" i="28"/>
  <c r="S1773" i="28"/>
  <c r="Q1773" i="28"/>
  <c r="P1773" i="28"/>
  <c r="O1773" i="28"/>
  <c r="U1772" i="28"/>
  <c r="T1772" i="28"/>
  <c r="S1772" i="28"/>
  <c r="Q1772" i="28"/>
  <c r="P1772" i="28"/>
  <c r="O1772" i="28"/>
  <c r="U1771" i="28"/>
  <c r="T1771" i="28"/>
  <c r="S1771" i="28"/>
  <c r="Q1771" i="28"/>
  <c r="P1771" i="28"/>
  <c r="O1771" i="28"/>
  <c r="U1770" i="28"/>
  <c r="T1770" i="28"/>
  <c r="S1770" i="28"/>
  <c r="Q1770" i="28"/>
  <c r="P1770" i="28"/>
  <c r="O1770" i="28"/>
  <c r="U1769" i="28"/>
  <c r="T1769" i="28"/>
  <c r="S1769" i="28"/>
  <c r="Q1769" i="28"/>
  <c r="P1769" i="28"/>
  <c r="O1769" i="28"/>
  <c r="U1768" i="28"/>
  <c r="T1768" i="28"/>
  <c r="S1768" i="28"/>
  <c r="Q1768" i="28"/>
  <c r="P1768" i="28"/>
  <c r="O1768" i="28"/>
  <c r="U1767" i="28"/>
  <c r="T1767" i="28"/>
  <c r="S1767" i="28"/>
  <c r="Q1767" i="28"/>
  <c r="P1767" i="28"/>
  <c r="O1767" i="28"/>
  <c r="U1766" i="28"/>
  <c r="T1766" i="28"/>
  <c r="S1766" i="28"/>
  <c r="Q1766" i="28"/>
  <c r="P1766" i="28"/>
  <c r="O1766" i="28"/>
  <c r="U1765" i="28"/>
  <c r="T1765" i="28"/>
  <c r="S1765" i="28"/>
  <c r="Q1765" i="28"/>
  <c r="P1765" i="28"/>
  <c r="O1765" i="28"/>
  <c r="U1764" i="28"/>
  <c r="T1764" i="28"/>
  <c r="S1764" i="28"/>
  <c r="Q1764" i="28"/>
  <c r="P1764" i="28"/>
  <c r="O1764" i="28"/>
  <c r="U1763" i="28"/>
  <c r="T1763" i="28"/>
  <c r="S1763" i="28"/>
  <c r="Q1763" i="28"/>
  <c r="P1763" i="28"/>
  <c r="O1763" i="28"/>
  <c r="U1762" i="28"/>
  <c r="T1762" i="28"/>
  <c r="S1762" i="28"/>
  <c r="Q1762" i="28"/>
  <c r="P1762" i="28"/>
  <c r="O1762" i="28"/>
  <c r="U1761" i="28"/>
  <c r="T1761" i="28"/>
  <c r="S1761" i="28"/>
  <c r="Q1761" i="28"/>
  <c r="P1761" i="28"/>
  <c r="O1761" i="28"/>
  <c r="U1760" i="28"/>
  <c r="T1760" i="28"/>
  <c r="S1760" i="28"/>
  <c r="Q1760" i="28"/>
  <c r="P1760" i="28"/>
  <c r="O1760" i="28"/>
  <c r="U1759" i="28"/>
  <c r="T1759" i="28"/>
  <c r="S1759" i="28"/>
  <c r="Q1759" i="28"/>
  <c r="P1759" i="28"/>
  <c r="O1759" i="28"/>
  <c r="U1758" i="28"/>
  <c r="T1758" i="28"/>
  <c r="S1758" i="28"/>
  <c r="Q1758" i="28"/>
  <c r="P1758" i="28"/>
  <c r="O1758" i="28"/>
  <c r="U1757" i="28"/>
  <c r="T1757" i="28"/>
  <c r="S1757" i="28"/>
  <c r="Q1757" i="28"/>
  <c r="P1757" i="28"/>
  <c r="O1757" i="28"/>
  <c r="U1756" i="28"/>
  <c r="T1756" i="28"/>
  <c r="S1756" i="28"/>
  <c r="Q1756" i="28"/>
  <c r="P1756" i="28"/>
  <c r="O1756" i="28"/>
  <c r="U1755" i="28"/>
  <c r="T1755" i="28"/>
  <c r="S1755" i="28"/>
  <c r="Q1755" i="28"/>
  <c r="P1755" i="28"/>
  <c r="O1755" i="28"/>
  <c r="U1754" i="28"/>
  <c r="T1754" i="28"/>
  <c r="S1754" i="28"/>
  <c r="Q1754" i="28"/>
  <c r="P1754" i="28"/>
  <c r="O1754" i="28"/>
  <c r="U1753" i="28"/>
  <c r="T1753" i="28"/>
  <c r="S1753" i="28"/>
  <c r="Q1753" i="28"/>
  <c r="P1753" i="28"/>
  <c r="O1753" i="28"/>
  <c r="U1752" i="28"/>
  <c r="T1752" i="28"/>
  <c r="S1752" i="28"/>
  <c r="Q1752" i="28"/>
  <c r="P1752" i="28"/>
  <c r="O1752" i="28"/>
  <c r="U1751" i="28"/>
  <c r="T1751" i="28"/>
  <c r="S1751" i="28"/>
  <c r="Q1751" i="28"/>
  <c r="P1751" i="28"/>
  <c r="O1751" i="28"/>
  <c r="U1750" i="28"/>
  <c r="T1750" i="28"/>
  <c r="S1750" i="28"/>
  <c r="Q1750" i="28"/>
  <c r="P1750" i="28"/>
  <c r="O1750" i="28"/>
  <c r="U1749" i="28"/>
  <c r="T1749" i="28"/>
  <c r="S1749" i="28"/>
  <c r="Q1749" i="28"/>
  <c r="P1749" i="28"/>
  <c r="O1749" i="28"/>
  <c r="U1748" i="28"/>
  <c r="T1748" i="28"/>
  <c r="S1748" i="28"/>
  <c r="Q1748" i="28"/>
  <c r="P1748" i="28"/>
  <c r="O1748" i="28"/>
  <c r="U1747" i="28"/>
  <c r="T1747" i="28"/>
  <c r="S1747" i="28"/>
  <c r="Q1747" i="28"/>
  <c r="P1747" i="28"/>
  <c r="O1747" i="28"/>
  <c r="U1746" i="28"/>
  <c r="T1746" i="28"/>
  <c r="S1746" i="28"/>
  <c r="Q1746" i="28"/>
  <c r="P1746" i="28"/>
  <c r="O1746" i="28"/>
  <c r="U1745" i="28"/>
  <c r="T1745" i="28"/>
  <c r="S1745" i="28"/>
  <c r="Q1745" i="28"/>
  <c r="P1745" i="28"/>
  <c r="O1745" i="28"/>
  <c r="U1744" i="28"/>
  <c r="T1744" i="28"/>
  <c r="S1744" i="28"/>
  <c r="Q1744" i="28"/>
  <c r="P1744" i="28"/>
  <c r="O1744" i="28"/>
  <c r="U1743" i="28"/>
  <c r="T1743" i="28"/>
  <c r="S1743" i="28"/>
  <c r="Q1743" i="28"/>
  <c r="P1743" i="28"/>
  <c r="O1743" i="28"/>
  <c r="U1742" i="28"/>
  <c r="T1742" i="28"/>
  <c r="S1742" i="28"/>
  <c r="Q1742" i="28"/>
  <c r="P1742" i="28"/>
  <c r="O1742" i="28"/>
  <c r="U1741" i="28"/>
  <c r="T1741" i="28"/>
  <c r="S1741" i="28"/>
  <c r="Q1741" i="28"/>
  <c r="P1741" i="28"/>
  <c r="O1741" i="28"/>
  <c r="U1740" i="28"/>
  <c r="T1740" i="28"/>
  <c r="S1740" i="28"/>
  <c r="Q1740" i="28"/>
  <c r="P1740" i="28"/>
  <c r="O1740" i="28"/>
  <c r="U1739" i="28"/>
  <c r="T1739" i="28"/>
  <c r="S1739" i="28"/>
  <c r="Q1739" i="28"/>
  <c r="P1739" i="28"/>
  <c r="O1739" i="28"/>
  <c r="U1738" i="28"/>
  <c r="T1738" i="28"/>
  <c r="S1738" i="28"/>
  <c r="Q1738" i="28"/>
  <c r="P1738" i="28"/>
  <c r="O1738" i="28"/>
  <c r="U1737" i="28"/>
  <c r="T1737" i="28"/>
  <c r="S1737" i="28"/>
  <c r="Q1737" i="28"/>
  <c r="P1737" i="28"/>
  <c r="O1737" i="28"/>
  <c r="U1736" i="28"/>
  <c r="T1736" i="28"/>
  <c r="S1736" i="28"/>
  <c r="Q1736" i="28"/>
  <c r="P1736" i="28"/>
  <c r="O1736" i="28"/>
  <c r="U1735" i="28"/>
  <c r="T1735" i="28"/>
  <c r="S1735" i="28"/>
  <c r="Q1735" i="28"/>
  <c r="P1735" i="28"/>
  <c r="O1735" i="28"/>
  <c r="U1734" i="28"/>
  <c r="T1734" i="28"/>
  <c r="S1734" i="28"/>
  <c r="Q1734" i="28"/>
  <c r="P1734" i="28"/>
  <c r="O1734" i="28"/>
  <c r="U1733" i="28"/>
  <c r="T1733" i="28"/>
  <c r="S1733" i="28"/>
  <c r="Q1733" i="28"/>
  <c r="P1733" i="28"/>
  <c r="O1733" i="28"/>
  <c r="U1732" i="28"/>
  <c r="T1732" i="28"/>
  <c r="S1732" i="28"/>
  <c r="Q1732" i="28"/>
  <c r="P1732" i="28"/>
  <c r="O1732" i="28"/>
  <c r="U1731" i="28"/>
  <c r="T1731" i="28"/>
  <c r="S1731" i="28"/>
  <c r="Q1731" i="28"/>
  <c r="P1731" i="28"/>
  <c r="O1731" i="28"/>
  <c r="U1730" i="28"/>
  <c r="T1730" i="28"/>
  <c r="S1730" i="28"/>
  <c r="Q1730" i="28"/>
  <c r="P1730" i="28"/>
  <c r="O1730" i="28"/>
  <c r="U1729" i="28"/>
  <c r="T1729" i="28"/>
  <c r="S1729" i="28"/>
  <c r="Q1729" i="28"/>
  <c r="P1729" i="28"/>
  <c r="O1729" i="28"/>
  <c r="U1728" i="28"/>
  <c r="T1728" i="28"/>
  <c r="S1728" i="28"/>
  <c r="Q1728" i="28"/>
  <c r="P1728" i="28"/>
  <c r="O1728" i="28"/>
  <c r="U1727" i="28"/>
  <c r="T1727" i="28"/>
  <c r="S1727" i="28"/>
  <c r="Q1727" i="28"/>
  <c r="P1727" i="28"/>
  <c r="O1727" i="28"/>
  <c r="U1726" i="28"/>
  <c r="T1726" i="28"/>
  <c r="S1726" i="28"/>
  <c r="Q1726" i="28"/>
  <c r="P1726" i="28"/>
  <c r="O1726" i="28"/>
  <c r="U1725" i="28"/>
  <c r="T1725" i="28"/>
  <c r="S1725" i="28"/>
  <c r="Q1725" i="28"/>
  <c r="P1725" i="28"/>
  <c r="O1725" i="28"/>
  <c r="U1724" i="28"/>
  <c r="T1724" i="28"/>
  <c r="S1724" i="28"/>
  <c r="Q1724" i="28"/>
  <c r="P1724" i="28"/>
  <c r="O1724" i="28"/>
  <c r="U1723" i="28"/>
  <c r="T1723" i="28"/>
  <c r="S1723" i="28"/>
  <c r="Q1723" i="28"/>
  <c r="P1723" i="28"/>
  <c r="O1723" i="28"/>
  <c r="U1722" i="28"/>
  <c r="T1722" i="28"/>
  <c r="S1722" i="28"/>
  <c r="Q1722" i="28"/>
  <c r="P1722" i="28"/>
  <c r="O1722" i="28"/>
  <c r="U1721" i="28"/>
  <c r="T1721" i="28"/>
  <c r="S1721" i="28"/>
  <c r="Q1721" i="28"/>
  <c r="P1721" i="28"/>
  <c r="O1721" i="28"/>
  <c r="U1720" i="28"/>
  <c r="T1720" i="28"/>
  <c r="S1720" i="28"/>
  <c r="Q1720" i="28"/>
  <c r="P1720" i="28"/>
  <c r="O1720" i="28"/>
  <c r="U1719" i="28"/>
  <c r="T1719" i="28"/>
  <c r="S1719" i="28"/>
  <c r="Q1719" i="28"/>
  <c r="P1719" i="28"/>
  <c r="O1719" i="28"/>
  <c r="U1718" i="28"/>
  <c r="T1718" i="28"/>
  <c r="S1718" i="28"/>
  <c r="Q1718" i="28"/>
  <c r="P1718" i="28"/>
  <c r="O1718" i="28"/>
  <c r="U1717" i="28"/>
  <c r="T1717" i="28"/>
  <c r="S1717" i="28"/>
  <c r="Q1717" i="28"/>
  <c r="P1717" i="28"/>
  <c r="O1717" i="28"/>
  <c r="U1716" i="28"/>
  <c r="T1716" i="28"/>
  <c r="S1716" i="28"/>
  <c r="Q1716" i="28"/>
  <c r="P1716" i="28"/>
  <c r="O1716" i="28"/>
  <c r="U1715" i="28"/>
  <c r="T1715" i="28"/>
  <c r="S1715" i="28"/>
  <c r="Q1715" i="28"/>
  <c r="P1715" i="28"/>
  <c r="O1715" i="28"/>
  <c r="U1714" i="28"/>
  <c r="T1714" i="28"/>
  <c r="S1714" i="28"/>
  <c r="Q1714" i="28"/>
  <c r="P1714" i="28"/>
  <c r="O1714" i="28"/>
  <c r="U1713" i="28"/>
  <c r="T1713" i="28"/>
  <c r="S1713" i="28"/>
  <c r="Q1713" i="28"/>
  <c r="P1713" i="28"/>
  <c r="O1713" i="28"/>
  <c r="U1712" i="28"/>
  <c r="T1712" i="28"/>
  <c r="S1712" i="28"/>
  <c r="Q1712" i="28"/>
  <c r="P1712" i="28"/>
  <c r="O1712" i="28"/>
  <c r="U1711" i="28"/>
  <c r="T1711" i="28"/>
  <c r="S1711" i="28"/>
  <c r="Q1711" i="28"/>
  <c r="P1711" i="28"/>
  <c r="O1711" i="28"/>
  <c r="U1710" i="28"/>
  <c r="T1710" i="28"/>
  <c r="S1710" i="28"/>
  <c r="Q1710" i="28"/>
  <c r="P1710" i="28"/>
  <c r="O1710" i="28"/>
  <c r="U1709" i="28"/>
  <c r="T1709" i="28"/>
  <c r="S1709" i="28"/>
  <c r="Q1709" i="28"/>
  <c r="P1709" i="28"/>
  <c r="O1709" i="28"/>
  <c r="U1708" i="28"/>
  <c r="T1708" i="28"/>
  <c r="S1708" i="28"/>
  <c r="Q1708" i="28"/>
  <c r="P1708" i="28"/>
  <c r="O1708" i="28"/>
  <c r="U1707" i="28"/>
  <c r="T1707" i="28"/>
  <c r="S1707" i="28"/>
  <c r="Q1707" i="28"/>
  <c r="P1707" i="28"/>
  <c r="O1707" i="28"/>
  <c r="U1706" i="28"/>
  <c r="T1706" i="28"/>
  <c r="S1706" i="28"/>
  <c r="Q1706" i="28"/>
  <c r="P1706" i="28"/>
  <c r="O1706" i="28"/>
  <c r="U1705" i="28"/>
  <c r="T1705" i="28"/>
  <c r="S1705" i="28"/>
  <c r="Q1705" i="28"/>
  <c r="P1705" i="28"/>
  <c r="O1705" i="28"/>
  <c r="U1704" i="28"/>
  <c r="T1704" i="28"/>
  <c r="S1704" i="28"/>
  <c r="Q1704" i="28"/>
  <c r="P1704" i="28"/>
  <c r="O1704" i="28"/>
  <c r="U1703" i="28"/>
  <c r="T1703" i="28"/>
  <c r="S1703" i="28"/>
  <c r="Q1703" i="28"/>
  <c r="P1703" i="28"/>
  <c r="O1703" i="28"/>
  <c r="U1702" i="28"/>
  <c r="T1702" i="28"/>
  <c r="S1702" i="28"/>
  <c r="Q1702" i="28"/>
  <c r="P1702" i="28"/>
  <c r="O1702" i="28"/>
  <c r="U1701" i="28"/>
  <c r="T1701" i="28"/>
  <c r="S1701" i="28"/>
  <c r="Q1701" i="28"/>
  <c r="P1701" i="28"/>
  <c r="O1701" i="28"/>
  <c r="U1700" i="28"/>
  <c r="T1700" i="28"/>
  <c r="S1700" i="28"/>
  <c r="Q1700" i="28"/>
  <c r="P1700" i="28"/>
  <c r="O1700" i="28"/>
  <c r="U1699" i="28"/>
  <c r="T1699" i="28"/>
  <c r="S1699" i="28"/>
  <c r="Q1699" i="28"/>
  <c r="P1699" i="28"/>
  <c r="O1699" i="28"/>
  <c r="U1698" i="28"/>
  <c r="T1698" i="28"/>
  <c r="S1698" i="28"/>
  <c r="Q1698" i="28"/>
  <c r="P1698" i="28"/>
  <c r="O1698" i="28"/>
  <c r="U1697" i="28"/>
  <c r="T1697" i="28"/>
  <c r="S1697" i="28"/>
  <c r="Q1697" i="28"/>
  <c r="P1697" i="28"/>
  <c r="O1697" i="28"/>
  <c r="U1696" i="28"/>
  <c r="T1696" i="28"/>
  <c r="S1696" i="28"/>
  <c r="Q1696" i="28"/>
  <c r="P1696" i="28"/>
  <c r="O1696" i="28"/>
  <c r="U1695" i="28"/>
  <c r="T1695" i="28"/>
  <c r="S1695" i="28"/>
  <c r="Q1695" i="28"/>
  <c r="P1695" i="28"/>
  <c r="O1695" i="28"/>
  <c r="U1694" i="28"/>
  <c r="T1694" i="28"/>
  <c r="S1694" i="28"/>
  <c r="Q1694" i="28"/>
  <c r="P1694" i="28"/>
  <c r="O1694" i="28"/>
  <c r="U1693" i="28"/>
  <c r="T1693" i="28"/>
  <c r="S1693" i="28"/>
  <c r="Q1693" i="28"/>
  <c r="P1693" i="28"/>
  <c r="O1693" i="28"/>
  <c r="U1692" i="28"/>
  <c r="T1692" i="28"/>
  <c r="S1692" i="28"/>
  <c r="Q1692" i="28"/>
  <c r="P1692" i="28"/>
  <c r="O1692" i="28"/>
  <c r="U1691" i="28"/>
  <c r="T1691" i="28"/>
  <c r="S1691" i="28"/>
  <c r="Q1691" i="28"/>
  <c r="P1691" i="28"/>
  <c r="O1691" i="28"/>
  <c r="U1690" i="28"/>
  <c r="T1690" i="28"/>
  <c r="S1690" i="28"/>
  <c r="Q1690" i="28"/>
  <c r="P1690" i="28"/>
  <c r="O1690" i="28"/>
  <c r="U1689" i="28"/>
  <c r="T1689" i="28"/>
  <c r="S1689" i="28"/>
  <c r="Q1689" i="28"/>
  <c r="P1689" i="28"/>
  <c r="O1689" i="28"/>
  <c r="U1688" i="28"/>
  <c r="T1688" i="28"/>
  <c r="S1688" i="28"/>
  <c r="Q1688" i="28"/>
  <c r="P1688" i="28"/>
  <c r="O1688" i="28"/>
  <c r="U1687" i="28"/>
  <c r="T1687" i="28"/>
  <c r="S1687" i="28"/>
  <c r="Q1687" i="28"/>
  <c r="P1687" i="28"/>
  <c r="O1687" i="28"/>
  <c r="U1686" i="28"/>
  <c r="T1686" i="28"/>
  <c r="S1686" i="28"/>
  <c r="Q1686" i="28"/>
  <c r="P1686" i="28"/>
  <c r="O1686" i="28"/>
  <c r="U1685" i="28"/>
  <c r="T1685" i="28"/>
  <c r="S1685" i="28"/>
  <c r="Q1685" i="28"/>
  <c r="P1685" i="28"/>
  <c r="O1685" i="28"/>
  <c r="U1684" i="28"/>
  <c r="T1684" i="28"/>
  <c r="S1684" i="28"/>
  <c r="Q1684" i="28"/>
  <c r="P1684" i="28"/>
  <c r="O1684" i="28"/>
  <c r="U1683" i="28"/>
  <c r="T1683" i="28"/>
  <c r="S1683" i="28"/>
  <c r="Q1683" i="28"/>
  <c r="P1683" i="28"/>
  <c r="O1683" i="28"/>
  <c r="U1682" i="28"/>
  <c r="T1682" i="28"/>
  <c r="S1682" i="28"/>
  <c r="Q1682" i="28"/>
  <c r="P1682" i="28"/>
  <c r="O1682" i="28"/>
  <c r="U1681" i="28"/>
  <c r="T1681" i="28"/>
  <c r="S1681" i="28"/>
  <c r="Q1681" i="28"/>
  <c r="P1681" i="28"/>
  <c r="O1681" i="28"/>
  <c r="U1680" i="28"/>
  <c r="T1680" i="28"/>
  <c r="S1680" i="28"/>
  <c r="Q1680" i="28"/>
  <c r="P1680" i="28"/>
  <c r="O1680" i="28"/>
  <c r="U1679" i="28"/>
  <c r="T1679" i="28"/>
  <c r="S1679" i="28"/>
  <c r="Q1679" i="28"/>
  <c r="P1679" i="28"/>
  <c r="O1679" i="28"/>
  <c r="U1678" i="28"/>
  <c r="T1678" i="28"/>
  <c r="S1678" i="28"/>
  <c r="Q1678" i="28"/>
  <c r="P1678" i="28"/>
  <c r="O1678" i="28"/>
  <c r="U1677" i="28"/>
  <c r="T1677" i="28"/>
  <c r="S1677" i="28"/>
  <c r="Q1677" i="28"/>
  <c r="P1677" i="28"/>
  <c r="O1677" i="28"/>
  <c r="U1676" i="28"/>
  <c r="T1676" i="28"/>
  <c r="S1676" i="28"/>
  <c r="Q1676" i="28"/>
  <c r="P1676" i="28"/>
  <c r="O1676" i="28"/>
  <c r="U1675" i="28"/>
  <c r="T1675" i="28"/>
  <c r="S1675" i="28"/>
  <c r="Q1675" i="28"/>
  <c r="P1675" i="28"/>
  <c r="O1675" i="28"/>
  <c r="U1674" i="28"/>
  <c r="T1674" i="28"/>
  <c r="S1674" i="28"/>
  <c r="Q1674" i="28"/>
  <c r="P1674" i="28"/>
  <c r="O1674" i="28"/>
  <c r="U1673" i="28"/>
  <c r="T1673" i="28"/>
  <c r="S1673" i="28"/>
  <c r="Q1673" i="28"/>
  <c r="P1673" i="28"/>
  <c r="O1673" i="28"/>
  <c r="U1672" i="28"/>
  <c r="T1672" i="28"/>
  <c r="S1672" i="28"/>
  <c r="Q1672" i="28"/>
  <c r="P1672" i="28"/>
  <c r="O1672" i="28"/>
  <c r="U1671" i="28"/>
  <c r="T1671" i="28"/>
  <c r="S1671" i="28"/>
  <c r="Q1671" i="28"/>
  <c r="P1671" i="28"/>
  <c r="O1671" i="28"/>
  <c r="U1670" i="28"/>
  <c r="T1670" i="28"/>
  <c r="S1670" i="28"/>
  <c r="Q1670" i="28"/>
  <c r="P1670" i="28"/>
  <c r="O1670" i="28"/>
  <c r="U1669" i="28"/>
  <c r="T1669" i="28"/>
  <c r="S1669" i="28"/>
  <c r="Q1669" i="28"/>
  <c r="P1669" i="28"/>
  <c r="O1669" i="28"/>
  <c r="U1668" i="28"/>
  <c r="T1668" i="28"/>
  <c r="S1668" i="28"/>
  <c r="Q1668" i="28"/>
  <c r="P1668" i="28"/>
  <c r="O1668" i="28"/>
  <c r="U1667" i="28"/>
  <c r="T1667" i="28"/>
  <c r="S1667" i="28"/>
  <c r="Q1667" i="28"/>
  <c r="P1667" i="28"/>
  <c r="O1667" i="28"/>
  <c r="U1666" i="28"/>
  <c r="T1666" i="28"/>
  <c r="S1666" i="28"/>
  <c r="Q1666" i="28"/>
  <c r="P1666" i="28"/>
  <c r="O1666" i="28"/>
  <c r="U1665" i="28"/>
  <c r="T1665" i="28"/>
  <c r="S1665" i="28"/>
  <c r="Q1665" i="28"/>
  <c r="P1665" i="28"/>
  <c r="O1665" i="28"/>
  <c r="U1664" i="28"/>
  <c r="T1664" i="28"/>
  <c r="S1664" i="28"/>
  <c r="Q1664" i="28"/>
  <c r="P1664" i="28"/>
  <c r="O1664" i="28"/>
  <c r="U1663" i="28"/>
  <c r="T1663" i="28"/>
  <c r="S1663" i="28"/>
  <c r="Q1663" i="28"/>
  <c r="P1663" i="28"/>
  <c r="O1663" i="28"/>
  <c r="U1662" i="28"/>
  <c r="T1662" i="28"/>
  <c r="S1662" i="28"/>
  <c r="Q1662" i="28"/>
  <c r="P1662" i="28"/>
  <c r="O1662" i="28"/>
  <c r="U1661" i="28"/>
  <c r="T1661" i="28"/>
  <c r="S1661" i="28"/>
  <c r="Q1661" i="28"/>
  <c r="P1661" i="28"/>
  <c r="O1661" i="28"/>
  <c r="U1660" i="28"/>
  <c r="T1660" i="28"/>
  <c r="S1660" i="28"/>
  <c r="Q1660" i="28"/>
  <c r="P1660" i="28"/>
  <c r="O1660" i="28"/>
  <c r="U1659" i="28"/>
  <c r="T1659" i="28"/>
  <c r="S1659" i="28"/>
  <c r="Q1659" i="28"/>
  <c r="P1659" i="28"/>
  <c r="O1659" i="28"/>
  <c r="U1658" i="28"/>
  <c r="T1658" i="28"/>
  <c r="S1658" i="28"/>
  <c r="Q1658" i="28"/>
  <c r="P1658" i="28"/>
  <c r="O1658" i="28"/>
  <c r="U1657" i="28"/>
  <c r="T1657" i="28"/>
  <c r="S1657" i="28"/>
  <c r="Q1657" i="28"/>
  <c r="P1657" i="28"/>
  <c r="O1657" i="28"/>
  <c r="U1656" i="28"/>
  <c r="T1656" i="28"/>
  <c r="S1656" i="28"/>
  <c r="Q1656" i="28"/>
  <c r="P1656" i="28"/>
  <c r="O1656" i="28"/>
  <c r="U1655" i="28"/>
  <c r="T1655" i="28"/>
  <c r="S1655" i="28"/>
  <c r="Q1655" i="28"/>
  <c r="P1655" i="28"/>
  <c r="O1655" i="28"/>
  <c r="U1654" i="28"/>
  <c r="T1654" i="28"/>
  <c r="S1654" i="28"/>
  <c r="Q1654" i="28"/>
  <c r="P1654" i="28"/>
  <c r="O1654" i="28"/>
  <c r="U1653" i="28"/>
  <c r="T1653" i="28"/>
  <c r="S1653" i="28"/>
  <c r="Q1653" i="28"/>
  <c r="P1653" i="28"/>
  <c r="O1653" i="28"/>
  <c r="U1652" i="28"/>
  <c r="T1652" i="28"/>
  <c r="S1652" i="28"/>
  <c r="Q1652" i="28"/>
  <c r="P1652" i="28"/>
  <c r="O1652" i="28"/>
  <c r="U1651" i="28"/>
  <c r="T1651" i="28"/>
  <c r="S1651" i="28"/>
  <c r="Q1651" i="28"/>
  <c r="P1651" i="28"/>
  <c r="O1651" i="28"/>
  <c r="U1650" i="28"/>
  <c r="T1650" i="28"/>
  <c r="S1650" i="28"/>
  <c r="Q1650" i="28"/>
  <c r="P1650" i="28"/>
  <c r="O1650" i="28"/>
  <c r="U1649" i="28"/>
  <c r="T1649" i="28"/>
  <c r="S1649" i="28"/>
  <c r="Q1649" i="28"/>
  <c r="P1649" i="28"/>
  <c r="O1649" i="28"/>
  <c r="U1648" i="28"/>
  <c r="T1648" i="28"/>
  <c r="S1648" i="28"/>
  <c r="Q1648" i="28"/>
  <c r="P1648" i="28"/>
  <c r="O1648" i="28"/>
  <c r="U1647" i="28"/>
  <c r="T1647" i="28"/>
  <c r="S1647" i="28"/>
  <c r="Q1647" i="28"/>
  <c r="P1647" i="28"/>
  <c r="O1647" i="28"/>
  <c r="U1646" i="28"/>
  <c r="T1646" i="28"/>
  <c r="S1646" i="28"/>
  <c r="Q1646" i="28"/>
  <c r="P1646" i="28"/>
  <c r="O1646" i="28"/>
  <c r="U1645" i="28"/>
  <c r="T1645" i="28"/>
  <c r="S1645" i="28"/>
  <c r="Q1645" i="28"/>
  <c r="P1645" i="28"/>
  <c r="O1645" i="28"/>
  <c r="U1644" i="28"/>
  <c r="T1644" i="28"/>
  <c r="S1644" i="28"/>
  <c r="Q1644" i="28"/>
  <c r="P1644" i="28"/>
  <c r="O1644" i="28"/>
  <c r="U1643" i="28"/>
  <c r="T1643" i="28"/>
  <c r="S1643" i="28"/>
  <c r="Q1643" i="28"/>
  <c r="P1643" i="28"/>
  <c r="O1643" i="28"/>
  <c r="U1642" i="28"/>
  <c r="T1642" i="28"/>
  <c r="S1642" i="28"/>
  <c r="Q1642" i="28"/>
  <c r="P1642" i="28"/>
  <c r="O1642" i="28"/>
  <c r="U1641" i="28"/>
  <c r="T1641" i="28"/>
  <c r="S1641" i="28"/>
  <c r="Q1641" i="28"/>
  <c r="P1641" i="28"/>
  <c r="O1641" i="28"/>
  <c r="U1640" i="28"/>
  <c r="T1640" i="28"/>
  <c r="S1640" i="28"/>
  <c r="Q1640" i="28"/>
  <c r="P1640" i="28"/>
  <c r="O1640" i="28"/>
  <c r="U1639" i="28"/>
  <c r="T1639" i="28"/>
  <c r="S1639" i="28"/>
  <c r="Q1639" i="28"/>
  <c r="P1639" i="28"/>
  <c r="O1639" i="28"/>
  <c r="U1638" i="28"/>
  <c r="T1638" i="28"/>
  <c r="S1638" i="28"/>
  <c r="Q1638" i="28"/>
  <c r="P1638" i="28"/>
  <c r="O1638" i="28"/>
  <c r="U1637" i="28"/>
  <c r="T1637" i="28"/>
  <c r="S1637" i="28"/>
  <c r="Q1637" i="28"/>
  <c r="P1637" i="28"/>
  <c r="O1637" i="28"/>
  <c r="U1636" i="28"/>
  <c r="T1636" i="28"/>
  <c r="S1636" i="28"/>
  <c r="Q1636" i="28"/>
  <c r="P1636" i="28"/>
  <c r="O1636" i="28"/>
  <c r="U1635" i="28"/>
  <c r="T1635" i="28"/>
  <c r="S1635" i="28"/>
  <c r="Q1635" i="28"/>
  <c r="P1635" i="28"/>
  <c r="O1635" i="28"/>
  <c r="U1634" i="28"/>
  <c r="T1634" i="28"/>
  <c r="S1634" i="28"/>
  <c r="Q1634" i="28"/>
  <c r="P1634" i="28"/>
  <c r="O1634" i="28"/>
  <c r="U1633" i="28"/>
  <c r="T1633" i="28"/>
  <c r="S1633" i="28"/>
  <c r="Q1633" i="28"/>
  <c r="P1633" i="28"/>
  <c r="O1633" i="28"/>
  <c r="U1632" i="28"/>
  <c r="T1632" i="28"/>
  <c r="S1632" i="28"/>
  <c r="Q1632" i="28"/>
  <c r="P1632" i="28"/>
  <c r="O1632" i="28"/>
  <c r="U1631" i="28"/>
  <c r="T1631" i="28"/>
  <c r="S1631" i="28"/>
  <c r="Q1631" i="28"/>
  <c r="P1631" i="28"/>
  <c r="O1631" i="28"/>
  <c r="U1630" i="28"/>
  <c r="T1630" i="28"/>
  <c r="S1630" i="28"/>
  <c r="Q1630" i="28"/>
  <c r="P1630" i="28"/>
  <c r="O1630" i="28"/>
  <c r="U1629" i="28"/>
  <c r="T1629" i="28"/>
  <c r="S1629" i="28"/>
  <c r="Q1629" i="28"/>
  <c r="P1629" i="28"/>
  <c r="O1629" i="28"/>
  <c r="U1628" i="28"/>
  <c r="T1628" i="28"/>
  <c r="S1628" i="28"/>
  <c r="Q1628" i="28"/>
  <c r="P1628" i="28"/>
  <c r="O1628" i="28"/>
  <c r="U1627" i="28"/>
  <c r="T1627" i="28"/>
  <c r="S1627" i="28"/>
  <c r="Q1627" i="28"/>
  <c r="P1627" i="28"/>
  <c r="O1627" i="28"/>
  <c r="U1626" i="28"/>
  <c r="T1626" i="28"/>
  <c r="S1626" i="28"/>
  <c r="Q1626" i="28"/>
  <c r="P1626" i="28"/>
  <c r="O1626" i="28"/>
  <c r="U1625" i="28"/>
  <c r="T1625" i="28"/>
  <c r="S1625" i="28"/>
  <c r="Q1625" i="28"/>
  <c r="P1625" i="28"/>
  <c r="O1625" i="28"/>
  <c r="U1624" i="28"/>
  <c r="T1624" i="28"/>
  <c r="S1624" i="28"/>
  <c r="Q1624" i="28"/>
  <c r="P1624" i="28"/>
  <c r="O1624" i="28"/>
  <c r="U1623" i="28"/>
  <c r="T1623" i="28"/>
  <c r="S1623" i="28"/>
  <c r="Q1623" i="28"/>
  <c r="P1623" i="28"/>
  <c r="O1623" i="28"/>
  <c r="U1622" i="28"/>
  <c r="T1622" i="28"/>
  <c r="S1622" i="28"/>
  <c r="Q1622" i="28"/>
  <c r="P1622" i="28"/>
  <c r="O1622" i="28"/>
  <c r="U1621" i="28"/>
  <c r="T1621" i="28"/>
  <c r="S1621" i="28"/>
  <c r="Q1621" i="28"/>
  <c r="P1621" i="28"/>
  <c r="O1621" i="28"/>
  <c r="U1620" i="28"/>
  <c r="T1620" i="28"/>
  <c r="S1620" i="28"/>
  <c r="Q1620" i="28"/>
  <c r="P1620" i="28"/>
  <c r="O1620" i="28"/>
  <c r="U1619" i="28"/>
  <c r="T1619" i="28"/>
  <c r="S1619" i="28"/>
  <c r="Q1619" i="28"/>
  <c r="P1619" i="28"/>
  <c r="O1619" i="28"/>
  <c r="U1618" i="28"/>
  <c r="T1618" i="28"/>
  <c r="S1618" i="28"/>
  <c r="Q1618" i="28"/>
  <c r="P1618" i="28"/>
  <c r="O1618" i="28"/>
  <c r="U1617" i="28"/>
  <c r="T1617" i="28"/>
  <c r="S1617" i="28"/>
  <c r="Q1617" i="28"/>
  <c r="P1617" i="28"/>
  <c r="O1617" i="28"/>
  <c r="U1616" i="28"/>
  <c r="T1616" i="28"/>
  <c r="S1616" i="28"/>
  <c r="Q1616" i="28"/>
  <c r="P1616" i="28"/>
  <c r="O1616" i="28"/>
  <c r="U1615" i="28"/>
  <c r="T1615" i="28"/>
  <c r="S1615" i="28"/>
  <c r="Q1615" i="28"/>
  <c r="P1615" i="28"/>
  <c r="O1615" i="28"/>
  <c r="U1614" i="28"/>
  <c r="T1614" i="28"/>
  <c r="S1614" i="28"/>
  <c r="Q1614" i="28"/>
  <c r="P1614" i="28"/>
  <c r="O1614" i="28"/>
  <c r="U1613" i="28"/>
  <c r="T1613" i="28"/>
  <c r="S1613" i="28"/>
  <c r="Q1613" i="28"/>
  <c r="P1613" i="28"/>
  <c r="O1613" i="28"/>
  <c r="U1612" i="28"/>
  <c r="T1612" i="28"/>
  <c r="S1612" i="28"/>
  <c r="Q1612" i="28"/>
  <c r="P1612" i="28"/>
  <c r="O1612" i="28"/>
  <c r="U1611" i="28"/>
  <c r="T1611" i="28"/>
  <c r="S1611" i="28"/>
  <c r="Q1611" i="28"/>
  <c r="P1611" i="28"/>
  <c r="O1611" i="28"/>
  <c r="U1610" i="28"/>
  <c r="T1610" i="28"/>
  <c r="S1610" i="28"/>
  <c r="Q1610" i="28"/>
  <c r="P1610" i="28"/>
  <c r="O1610" i="28"/>
  <c r="U1609" i="28"/>
  <c r="T1609" i="28"/>
  <c r="S1609" i="28"/>
  <c r="Q1609" i="28"/>
  <c r="P1609" i="28"/>
  <c r="O1609" i="28"/>
  <c r="U1608" i="28"/>
  <c r="T1608" i="28"/>
  <c r="S1608" i="28"/>
  <c r="Q1608" i="28"/>
  <c r="P1608" i="28"/>
  <c r="O1608" i="28"/>
  <c r="U1607" i="28"/>
  <c r="T1607" i="28"/>
  <c r="S1607" i="28"/>
  <c r="Q1607" i="28"/>
  <c r="P1607" i="28"/>
  <c r="O1607" i="28"/>
  <c r="U1606" i="28"/>
  <c r="T1606" i="28"/>
  <c r="S1606" i="28"/>
  <c r="Q1606" i="28"/>
  <c r="P1606" i="28"/>
  <c r="O1606" i="28"/>
  <c r="U1605" i="28"/>
  <c r="T1605" i="28"/>
  <c r="S1605" i="28"/>
  <c r="Q1605" i="28"/>
  <c r="P1605" i="28"/>
  <c r="O1605" i="28"/>
  <c r="U1604" i="28"/>
  <c r="T1604" i="28"/>
  <c r="S1604" i="28"/>
  <c r="Q1604" i="28"/>
  <c r="P1604" i="28"/>
  <c r="O1604" i="28"/>
  <c r="U1603" i="28"/>
  <c r="T1603" i="28"/>
  <c r="S1603" i="28"/>
  <c r="Q1603" i="28"/>
  <c r="P1603" i="28"/>
  <c r="O1603" i="28"/>
  <c r="U1602" i="28"/>
  <c r="T1602" i="28"/>
  <c r="S1602" i="28"/>
  <c r="Q1602" i="28"/>
  <c r="P1602" i="28"/>
  <c r="O1602" i="28"/>
  <c r="U1601" i="28"/>
  <c r="T1601" i="28"/>
  <c r="S1601" i="28"/>
  <c r="Q1601" i="28"/>
  <c r="P1601" i="28"/>
  <c r="O1601" i="28"/>
  <c r="U1600" i="28"/>
  <c r="T1600" i="28"/>
  <c r="S1600" i="28"/>
  <c r="Q1600" i="28"/>
  <c r="P1600" i="28"/>
  <c r="O1600" i="28"/>
  <c r="U1599" i="28"/>
  <c r="T1599" i="28"/>
  <c r="S1599" i="28"/>
  <c r="Q1599" i="28"/>
  <c r="P1599" i="28"/>
  <c r="O1599" i="28"/>
  <c r="U1598" i="28"/>
  <c r="T1598" i="28"/>
  <c r="S1598" i="28"/>
  <c r="Q1598" i="28"/>
  <c r="P1598" i="28"/>
  <c r="O1598" i="28"/>
  <c r="U1597" i="28"/>
  <c r="T1597" i="28"/>
  <c r="S1597" i="28"/>
  <c r="Q1597" i="28"/>
  <c r="P1597" i="28"/>
  <c r="O1597" i="28"/>
  <c r="U1596" i="28"/>
  <c r="T1596" i="28"/>
  <c r="S1596" i="28"/>
  <c r="Q1596" i="28"/>
  <c r="P1596" i="28"/>
  <c r="O1596" i="28"/>
  <c r="U1595" i="28"/>
  <c r="T1595" i="28"/>
  <c r="S1595" i="28"/>
  <c r="Q1595" i="28"/>
  <c r="P1595" i="28"/>
  <c r="O1595" i="28"/>
  <c r="U1594" i="28"/>
  <c r="T1594" i="28"/>
  <c r="S1594" i="28"/>
  <c r="Q1594" i="28"/>
  <c r="P1594" i="28"/>
  <c r="O1594" i="28"/>
  <c r="U1593" i="28"/>
  <c r="T1593" i="28"/>
  <c r="S1593" i="28"/>
  <c r="Q1593" i="28"/>
  <c r="P1593" i="28"/>
  <c r="O1593" i="28"/>
  <c r="U1592" i="28"/>
  <c r="T1592" i="28"/>
  <c r="S1592" i="28"/>
  <c r="Q1592" i="28"/>
  <c r="P1592" i="28"/>
  <c r="O1592" i="28"/>
  <c r="U1591" i="28"/>
  <c r="T1591" i="28"/>
  <c r="S1591" i="28"/>
  <c r="Q1591" i="28"/>
  <c r="P1591" i="28"/>
  <c r="O1591" i="28"/>
  <c r="U1590" i="28"/>
  <c r="T1590" i="28"/>
  <c r="S1590" i="28"/>
  <c r="Q1590" i="28"/>
  <c r="P1590" i="28"/>
  <c r="O1590" i="28"/>
  <c r="U1589" i="28"/>
  <c r="T1589" i="28"/>
  <c r="S1589" i="28"/>
  <c r="Q1589" i="28"/>
  <c r="P1589" i="28"/>
  <c r="O1589" i="28"/>
  <c r="U1588" i="28"/>
  <c r="T1588" i="28"/>
  <c r="S1588" i="28"/>
  <c r="Q1588" i="28"/>
  <c r="P1588" i="28"/>
  <c r="O1588" i="28"/>
  <c r="U1587" i="28"/>
  <c r="T1587" i="28"/>
  <c r="S1587" i="28"/>
  <c r="Q1587" i="28"/>
  <c r="P1587" i="28"/>
  <c r="O1587" i="28"/>
  <c r="U1586" i="28"/>
  <c r="T1586" i="28"/>
  <c r="S1586" i="28"/>
  <c r="Q1586" i="28"/>
  <c r="P1586" i="28"/>
  <c r="O1586" i="28"/>
  <c r="U1585" i="28"/>
  <c r="T1585" i="28"/>
  <c r="S1585" i="28"/>
  <c r="Q1585" i="28"/>
  <c r="P1585" i="28"/>
  <c r="O1585" i="28"/>
  <c r="U1584" i="28"/>
  <c r="T1584" i="28"/>
  <c r="S1584" i="28"/>
  <c r="Q1584" i="28"/>
  <c r="P1584" i="28"/>
  <c r="O1584" i="28"/>
  <c r="U1583" i="28"/>
  <c r="T1583" i="28"/>
  <c r="S1583" i="28"/>
  <c r="Q1583" i="28"/>
  <c r="P1583" i="28"/>
  <c r="O1583" i="28"/>
  <c r="U1582" i="28"/>
  <c r="T1582" i="28"/>
  <c r="S1582" i="28"/>
  <c r="Q1582" i="28"/>
  <c r="P1582" i="28"/>
  <c r="O1582" i="28"/>
  <c r="U1581" i="28"/>
  <c r="T1581" i="28"/>
  <c r="S1581" i="28"/>
  <c r="Q1581" i="28"/>
  <c r="P1581" i="28"/>
  <c r="O1581" i="28"/>
  <c r="U1580" i="28"/>
  <c r="T1580" i="28"/>
  <c r="S1580" i="28"/>
  <c r="Q1580" i="28"/>
  <c r="P1580" i="28"/>
  <c r="O1580" i="28"/>
  <c r="U1579" i="28"/>
  <c r="T1579" i="28"/>
  <c r="S1579" i="28"/>
  <c r="Q1579" i="28"/>
  <c r="P1579" i="28"/>
  <c r="O1579" i="28"/>
  <c r="U1578" i="28"/>
  <c r="T1578" i="28"/>
  <c r="S1578" i="28"/>
  <c r="Q1578" i="28"/>
  <c r="P1578" i="28"/>
  <c r="O1578" i="28"/>
  <c r="U1577" i="28"/>
  <c r="T1577" i="28"/>
  <c r="S1577" i="28"/>
  <c r="Q1577" i="28"/>
  <c r="P1577" i="28"/>
  <c r="O1577" i="28"/>
  <c r="U1576" i="28"/>
  <c r="T1576" i="28"/>
  <c r="S1576" i="28"/>
  <c r="Q1576" i="28"/>
  <c r="P1576" i="28"/>
  <c r="O1576" i="28"/>
  <c r="U1575" i="28"/>
  <c r="T1575" i="28"/>
  <c r="S1575" i="28"/>
  <c r="Q1575" i="28"/>
  <c r="P1575" i="28"/>
  <c r="O1575" i="28"/>
  <c r="U1574" i="28"/>
  <c r="T1574" i="28"/>
  <c r="S1574" i="28"/>
  <c r="Q1574" i="28"/>
  <c r="P1574" i="28"/>
  <c r="O1574" i="28"/>
  <c r="U1573" i="28"/>
  <c r="T1573" i="28"/>
  <c r="S1573" i="28"/>
  <c r="Q1573" i="28"/>
  <c r="P1573" i="28"/>
  <c r="O1573" i="28"/>
  <c r="U1572" i="28"/>
  <c r="T1572" i="28"/>
  <c r="S1572" i="28"/>
  <c r="Q1572" i="28"/>
  <c r="P1572" i="28"/>
  <c r="O1572" i="28"/>
  <c r="U1571" i="28"/>
  <c r="T1571" i="28"/>
  <c r="S1571" i="28"/>
  <c r="Q1571" i="28"/>
  <c r="P1571" i="28"/>
  <c r="O1571" i="28"/>
  <c r="U1570" i="28"/>
  <c r="T1570" i="28"/>
  <c r="S1570" i="28"/>
  <c r="Q1570" i="28"/>
  <c r="P1570" i="28"/>
  <c r="O1570" i="28"/>
  <c r="U1569" i="28"/>
  <c r="T1569" i="28"/>
  <c r="S1569" i="28"/>
  <c r="Q1569" i="28"/>
  <c r="P1569" i="28"/>
  <c r="O1569" i="28"/>
  <c r="U1568" i="28"/>
  <c r="T1568" i="28"/>
  <c r="S1568" i="28"/>
  <c r="Q1568" i="28"/>
  <c r="P1568" i="28"/>
  <c r="O1568" i="28"/>
  <c r="U1567" i="28"/>
  <c r="T1567" i="28"/>
  <c r="S1567" i="28"/>
  <c r="Q1567" i="28"/>
  <c r="P1567" i="28"/>
  <c r="O1567" i="28"/>
  <c r="U1566" i="28"/>
  <c r="T1566" i="28"/>
  <c r="S1566" i="28"/>
  <c r="Q1566" i="28"/>
  <c r="P1566" i="28"/>
  <c r="O1566" i="28"/>
  <c r="U1565" i="28"/>
  <c r="T1565" i="28"/>
  <c r="S1565" i="28"/>
  <c r="Q1565" i="28"/>
  <c r="P1565" i="28"/>
  <c r="O1565" i="28"/>
  <c r="U1564" i="28"/>
  <c r="T1564" i="28"/>
  <c r="S1564" i="28"/>
  <c r="Q1564" i="28"/>
  <c r="P1564" i="28"/>
  <c r="O1564" i="28"/>
  <c r="U1563" i="28"/>
  <c r="T1563" i="28"/>
  <c r="S1563" i="28"/>
  <c r="Q1563" i="28"/>
  <c r="P1563" i="28"/>
  <c r="O1563" i="28"/>
  <c r="U1562" i="28"/>
  <c r="T1562" i="28"/>
  <c r="S1562" i="28"/>
  <c r="Q1562" i="28"/>
  <c r="P1562" i="28"/>
  <c r="O1562" i="28"/>
  <c r="U1561" i="28"/>
  <c r="T1561" i="28"/>
  <c r="S1561" i="28"/>
  <c r="Q1561" i="28"/>
  <c r="P1561" i="28"/>
  <c r="O1561" i="28"/>
  <c r="U1560" i="28"/>
  <c r="T1560" i="28"/>
  <c r="S1560" i="28"/>
  <c r="Q1560" i="28"/>
  <c r="P1560" i="28"/>
  <c r="O1560" i="28"/>
  <c r="U1559" i="28"/>
  <c r="T1559" i="28"/>
  <c r="S1559" i="28"/>
  <c r="Q1559" i="28"/>
  <c r="P1559" i="28"/>
  <c r="O1559" i="28"/>
  <c r="U1558" i="28"/>
  <c r="T1558" i="28"/>
  <c r="S1558" i="28"/>
  <c r="Q1558" i="28"/>
  <c r="P1558" i="28"/>
  <c r="O1558" i="28"/>
  <c r="U1557" i="28"/>
  <c r="T1557" i="28"/>
  <c r="S1557" i="28"/>
  <c r="Q1557" i="28"/>
  <c r="P1557" i="28"/>
  <c r="O1557" i="28"/>
  <c r="U1556" i="28"/>
  <c r="T1556" i="28"/>
  <c r="S1556" i="28"/>
  <c r="Q1556" i="28"/>
  <c r="P1556" i="28"/>
  <c r="O1556" i="28"/>
  <c r="U1555" i="28"/>
  <c r="T1555" i="28"/>
  <c r="S1555" i="28"/>
  <c r="Q1555" i="28"/>
  <c r="P1555" i="28"/>
  <c r="O1555" i="28"/>
  <c r="U1554" i="28"/>
  <c r="T1554" i="28"/>
  <c r="S1554" i="28"/>
  <c r="Q1554" i="28"/>
  <c r="P1554" i="28"/>
  <c r="O1554" i="28"/>
  <c r="U1553" i="28"/>
  <c r="T1553" i="28"/>
  <c r="S1553" i="28"/>
  <c r="Q1553" i="28"/>
  <c r="P1553" i="28"/>
  <c r="O1553" i="28"/>
  <c r="U1552" i="28"/>
  <c r="T1552" i="28"/>
  <c r="S1552" i="28"/>
  <c r="Q1552" i="28"/>
  <c r="P1552" i="28"/>
  <c r="O1552" i="28"/>
  <c r="U1551" i="28"/>
  <c r="T1551" i="28"/>
  <c r="S1551" i="28"/>
  <c r="Q1551" i="28"/>
  <c r="P1551" i="28"/>
  <c r="O1551" i="28"/>
  <c r="U1550" i="28"/>
  <c r="T1550" i="28"/>
  <c r="S1550" i="28"/>
  <c r="Q1550" i="28"/>
  <c r="P1550" i="28"/>
  <c r="O1550" i="28"/>
  <c r="U1549" i="28"/>
  <c r="T1549" i="28"/>
  <c r="S1549" i="28"/>
  <c r="Q1549" i="28"/>
  <c r="P1549" i="28"/>
  <c r="O1549" i="28"/>
  <c r="U1548" i="28"/>
  <c r="T1548" i="28"/>
  <c r="S1548" i="28"/>
  <c r="Q1548" i="28"/>
  <c r="P1548" i="28"/>
  <c r="O1548" i="28"/>
  <c r="U1547" i="28"/>
  <c r="T1547" i="28"/>
  <c r="S1547" i="28"/>
  <c r="Q1547" i="28"/>
  <c r="P1547" i="28"/>
  <c r="O1547" i="28"/>
  <c r="U1546" i="28"/>
  <c r="T1546" i="28"/>
  <c r="S1546" i="28"/>
  <c r="Q1546" i="28"/>
  <c r="P1546" i="28"/>
  <c r="O1546" i="28"/>
  <c r="U1545" i="28"/>
  <c r="T1545" i="28"/>
  <c r="S1545" i="28"/>
  <c r="Q1545" i="28"/>
  <c r="P1545" i="28"/>
  <c r="O1545" i="28"/>
  <c r="U1544" i="28"/>
  <c r="T1544" i="28"/>
  <c r="S1544" i="28"/>
  <c r="Q1544" i="28"/>
  <c r="P1544" i="28"/>
  <c r="O1544" i="28"/>
  <c r="U1543" i="28"/>
  <c r="T1543" i="28"/>
  <c r="S1543" i="28"/>
  <c r="Q1543" i="28"/>
  <c r="P1543" i="28"/>
  <c r="O1543" i="28"/>
  <c r="U1542" i="28"/>
  <c r="T1542" i="28"/>
  <c r="S1542" i="28"/>
  <c r="Q1542" i="28"/>
  <c r="P1542" i="28"/>
  <c r="O1542" i="28"/>
  <c r="U1541" i="28"/>
  <c r="T1541" i="28"/>
  <c r="S1541" i="28"/>
  <c r="Q1541" i="28"/>
  <c r="P1541" i="28"/>
  <c r="O1541" i="28"/>
  <c r="U1540" i="28"/>
  <c r="T1540" i="28"/>
  <c r="S1540" i="28"/>
  <c r="Q1540" i="28"/>
  <c r="P1540" i="28"/>
  <c r="O1540" i="28"/>
  <c r="U1539" i="28"/>
  <c r="T1539" i="28"/>
  <c r="S1539" i="28"/>
  <c r="Q1539" i="28"/>
  <c r="P1539" i="28"/>
  <c r="O1539" i="28"/>
  <c r="U1538" i="28"/>
  <c r="T1538" i="28"/>
  <c r="S1538" i="28"/>
  <c r="Q1538" i="28"/>
  <c r="P1538" i="28"/>
  <c r="O1538" i="28"/>
  <c r="U1537" i="28"/>
  <c r="T1537" i="28"/>
  <c r="S1537" i="28"/>
  <c r="Q1537" i="28"/>
  <c r="P1537" i="28"/>
  <c r="O1537" i="28"/>
  <c r="U1536" i="28"/>
  <c r="T1536" i="28"/>
  <c r="S1536" i="28"/>
  <c r="Q1536" i="28"/>
  <c r="P1536" i="28"/>
  <c r="O1536" i="28"/>
  <c r="U1535" i="28"/>
  <c r="T1535" i="28"/>
  <c r="S1535" i="28"/>
  <c r="Q1535" i="28"/>
  <c r="P1535" i="28"/>
  <c r="O1535" i="28"/>
  <c r="U1534" i="28"/>
  <c r="T1534" i="28"/>
  <c r="S1534" i="28"/>
  <c r="Q1534" i="28"/>
  <c r="P1534" i="28"/>
  <c r="O1534" i="28"/>
  <c r="U1533" i="28"/>
  <c r="T1533" i="28"/>
  <c r="S1533" i="28"/>
  <c r="Q1533" i="28"/>
  <c r="P1533" i="28"/>
  <c r="O1533" i="28"/>
  <c r="U1532" i="28"/>
  <c r="T1532" i="28"/>
  <c r="S1532" i="28"/>
  <c r="Q1532" i="28"/>
  <c r="P1532" i="28"/>
  <c r="O1532" i="28"/>
  <c r="U1531" i="28"/>
  <c r="T1531" i="28"/>
  <c r="S1531" i="28"/>
  <c r="Q1531" i="28"/>
  <c r="P1531" i="28"/>
  <c r="O1531" i="28"/>
  <c r="U1530" i="28"/>
  <c r="T1530" i="28"/>
  <c r="S1530" i="28"/>
  <c r="Q1530" i="28"/>
  <c r="P1530" i="28"/>
  <c r="O1530" i="28"/>
  <c r="U1529" i="28"/>
  <c r="T1529" i="28"/>
  <c r="S1529" i="28"/>
  <c r="Q1529" i="28"/>
  <c r="P1529" i="28"/>
  <c r="O1529" i="28"/>
  <c r="U1528" i="28"/>
  <c r="T1528" i="28"/>
  <c r="S1528" i="28"/>
  <c r="Q1528" i="28"/>
  <c r="P1528" i="28"/>
  <c r="O1528" i="28"/>
  <c r="U1527" i="28"/>
  <c r="T1527" i="28"/>
  <c r="S1527" i="28"/>
  <c r="Q1527" i="28"/>
  <c r="P1527" i="28"/>
  <c r="O1527" i="28"/>
  <c r="U1526" i="28"/>
  <c r="T1526" i="28"/>
  <c r="S1526" i="28"/>
  <c r="Q1526" i="28"/>
  <c r="P1526" i="28"/>
  <c r="O1526" i="28"/>
  <c r="U1525" i="28"/>
  <c r="T1525" i="28"/>
  <c r="S1525" i="28"/>
  <c r="Q1525" i="28"/>
  <c r="P1525" i="28"/>
  <c r="O1525" i="28"/>
  <c r="U1524" i="28"/>
  <c r="T1524" i="28"/>
  <c r="S1524" i="28"/>
  <c r="Q1524" i="28"/>
  <c r="P1524" i="28"/>
  <c r="O1524" i="28"/>
  <c r="U1523" i="28"/>
  <c r="T1523" i="28"/>
  <c r="S1523" i="28"/>
  <c r="Q1523" i="28"/>
  <c r="P1523" i="28"/>
  <c r="O1523" i="28"/>
  <c r="U1522" i="28"/>
  <c r="T1522" i="28"/>
  <c r="S1522" i="28"/>
  <c r="Q1522" i="28"/>
  <c r="P1522" i="28"/>
  <c r="O1522" i="28"/>
  <c r="U1521" i="28"/>
  <c r="T1521" i="28"/>
  <c r="S1521" i="28"/>
  <c r="Q1521" i="28"/>
  <c r="P1521" i="28"/>
  <c r="O1521" i="28"/>
  <c r="U1520" i="28"/>
  <c r="T1520" i="28"/>
  <c r="S1520" i="28"/>
  <c r="Q1520" i="28"/>
  <c r="P1520" i="28"/>
  <c r="O1520" i="28"/>
  <c r="U1519" i="28"/>
  <c r="T1519" i="28"/>
  <c r="S1519" i="28"/>
  <c r="Q1519" i="28"/>
  <c r="P1519" i="28"/>
  <c r="O1519" i="28"/>
  <c r="U1518" i="28"/>
  <c r="T1518" i="28"/>
  <c r="S1518" i="28"/>
  <c r="Q1518" i="28"/>
  <c r="P1518" i="28"/>
  <c r="O1518" i="28"/>
  <c r="U1517" i="28"/>
  <c r="T1517" i="28"/>
  <c r="S1517" i="28"/>
  <c r="Q1517" i="28"/>
  <c r="P1517" i="28"/>
  <c r="O1517" i="28"/>
  <c r="U1516" i="28"/>
  <c r="T1516" i="28"/>
  <c r="S1516" i="28"/>
  <c r="Q1516" i="28"/>
  <c r="P1516" i="28"/>
  <c r="O1516" i="28"/>
  <c r="U1515" i="28"/>
  <c r="T1515" i="28"/>
  <c r="S1515" i="28"/>
  <c r="Q1515" i="28"/>
  <c r="P1515" i="28"/>
  <c r="O1515" i="28"/>
  <c r="U1514" i="28"/>
  <c r="T1514" i="28"/>
  <c r="S1514" i="28"/>
  <c r="Q1514" i="28"/>
  <c r="P1514" i="28"/>
  <c r="O1514" i="28"/>
  <c r="U1513" i="28"/>
  <c r="T1513" i="28"/>
  <c r="S1513" i="28"/>
  <c r="Q1513" i="28"/>
  <c r="P1513" i="28"/>
  <c r="O1513" i="28"/>
  <c r="U1512" i="28"/>
  <c r="T1512" i="28"/>
  <c r="S1512" i="28"/>
  <c r="Q1512" i="28"/>
  <c r="P1512" i="28"/>
  <c r="O1512" i="28"/>
  <c r="U1511" i="28"/>
  <c r="T1511" i="28"/>
  <c r="S1511" i="28"/>
  <c r="Q1511" i="28"/>
  <c r="P1511" i="28"/>
  <c r="O1511" i="28"/>
  <c r="U1510" i="28"/>
  <c r="T1510" i="28"/>
  <c r="S1510" i="28"/>
  <c r="Q1510" i="28"/>
  <c r="P1510" i="28"/>
  <c r="O1510" i="28"/>
  <c r="U1509" i="28"/>
  <c r="T1509" i="28"/>
  <c r="S1509" i="28"/>
  <c r="Q1509" i="28"/>
  <c r="P1509" i="28"/>
  <c r="O1509" i="28"/>
  <c r="U1508" i="28"/>
  <c r="T1508" i="28"/>
  <c r="S1508" i="28"/>
  <c r="Q1508" i="28"/>
  <c r="P1508" i="28"/>
  <c r="O1508" i="28"/>
  <c r="U1507" i="28"/>
  <c r="T1507" i="28"/>
  <c r="S1507" i="28"/>
  <c r="Q1507" i="28"/>
  <c r="P1507" i="28"/>
  <c r="O1507" i="28"/>
  <c r="U1506" i="28"/>
  <c r="T1506" i="28"/>
  <c r="S1506" i="28"/>
  <c r="Q1506" i="28"/>
  <c r="P1506" i="28"/>
  <c r="O1506" i="28"/>
  <c r="U1505" i="28"/>
  <c r="T1505" i="28"/>
  <c r="S1505" i="28"/>
  <c r="Q1505" i="28"/>
  <c r="P1505" i="28"/>
  <c r="O1505" i="28"/>
  <c r="U1504" i="28"/>
  <c r="T1504" i="28"/>
  <c r="S1504" i="28"/>
  <c r="Q1504" i="28"/>
  <c r="P1504" i="28"/>
  <c r="O1504" i="28"/>
  <c r="U1503" i="28"/>
  <c r="T1503" i="28"/>
  <c r="S1503" i="28"/>
  <c r="Q1503" i="28"/>
  <c r="P1503" i="28"/>
  <c r="O1503" i="28"/>
  <c r="U1502" i="28"/>
  <c r="T1502" i="28"/>
  <c r="S1502" i="28"/>
  <c r="Q1502" i="28"/>
  <c r="P1502" i="28"/>
  <c r="O1502" i="28"/>
  <c r="U1501" i="28"/>
  <c r="T1501" i="28"/>
  <c r="S1501" i="28"/>
  <c r="Q1501" i="28"/>
  <c r="P1501" i="28"/>
  <c r="O1501" i="28"/>
  <c r="U1500" i="28"/>
  <c r="T1500" i="28"/>
  <c r="S1500" i="28"/>
  <c r="Q1500" i="28"/>
  <c r="P1500" i="28"/>
  <c r="O1500" i="28"/>
  <c r="U1499" i="28"/>
  <c r="T1499" i="28"/>
  <c r="S1499" i="28"/>
  <c r="Q1499" i="28"/>
  <c r="P1499" i="28"/>
  <c r="O1499" i="28"/>
  <c r="U1498" i="28"/>
  <c r="T1498" i="28"/>
  <c r="S1498" i="28"/>
  <c r="Q1498" i="28"/>
  <c r="P1498" i="28"/>
  <c r="O1498" i="28"/>
  <c r="U1497" i="28"/>
  <c r="T1497" i="28"/>
  <c r="S1497" i="28"/>
  <c r="Q1497" i="28"/>
  <c r="P1497" i="28"/>
  <c r="O1497" i="28"/>
  <c r="U1496" i="28"/>
  <c r="T1496" i="28"/>
  <c r="S1496" i="28"/>
  <c r="Q1496" i="28"/>
  <c r="P1496" i="28"/>
  <c r="O1496" i="28"/>
  <c r="U1495" i="28"/>
  <c r="T1495" i="28"/>
  <c r="S1495" i="28"/>
  <c r="Q1495" i="28"/>
  <c r="P1495" i="28"/>
  <c r="O1495" i="28"/>
  <c r="U1494" i="28"/>
  <c r="T1494" i="28"/>
  <c r="S1494" i="28"/>
  <c r="Q1494" i="28"/>
  <c r="P1494" i="28"/>
  <c r="O1494" i="28"/>
  <c r="U1493" i="28"/>
  <c r="T1493" i="28"/>
  <c r="S1493" i="28"/>
  <c r="Q1493" i="28"/>
  <c r="P1493" i="28"/>
  <c r="O1493" i="28"/>
  <c r="U1492" i="28"/>
  <c r="T1492" i="28"/>
  <c r="S1492" i="28"/>
  <c r="Q1492" i="28"/>
  <c r="P1492" i="28"/>
  <c r="O1492" i="28"/>
  <c r="U1491" i="28"/>
  <c r="T1491" i="28"/>
  <c r="S1491" i="28"/>
  <c r="Q1491" i="28"/>
  <c r="P1491" i="28"/>
  <c r="O1491" i="28"/>
  <c r="U1490" i="28"/>
  <c r="T1490" i="28"/>
  <c r="S1490" i="28"/>
  <c r="Q1490" i="28"/>
  <c r="P1490" i="28"/>
  <c r="O1490" i="28"/>
  <c r="U1489" i="28"/>
  <c r="T1489" i="28"/>
  <c r="S1489" i="28"/>
  <c r="Q1489" i="28"/>
  <c r="P1489" i="28"/>
  <c r="O1489" i="28"/>
  <c r="U1488" i="28"/>
  <c r="T1488" i="28"/>
  <c r="S1488" i="28"/>
  <c r="Q1488" i="28"/>
  <c r="P1488" i="28"/>
  <c r="O1488" i="28"/>
  <c r="U1487" i="28"/>
  <c r="T1487" i="28"/>
  <c r="S1487" i="28"/>
  <c r="Q1487" i="28"/>
  <c r="P1487" i="28"/>
  <c r="O1487" i="28"/>
  <c r="U1486" i="28"/>
  <c r="T1486" i="28"/>
  <c r="S1486" i="28"/>
  <c r="Q1486" i="28"/>
  <c r="P1486" i="28"/>
  <c r="O1486" i="28"/>
  <c r="U1485" i="28"/>
  <c r="T1485" i="28"/>
  <c r="S1485" i="28"/>
  <c r="Q1485" i="28"/>
  <c r="P1485" i="28"/>
  <c r="O1485" i="28"/>
  <c r="U1484" i="28"/>
  <c r="T1484" i="28"/>
  <c r="S1484" i="28"/>
  <c r="Q1484" i="28"/>
  <c r="P1484" i="28"/>
  <c r="O1484" i="28"/>
  <c r="U1483" i="28"/>
  <c r="T1483" i="28"/>
  <c r="S1483" i="28"/>
  <c r="Q1483" i="28"/>
  <c r="P1483" i="28"/>
  <c r="O1483" i="28"/>
  <c r="U1482" i="28"/>
  <c r="T1482" i="28"/>
  <c r="S1482" i="28"/>
  <c r="Q1482" i="28"/>
  <c r="P1482" i="28"/>
  <c r="O1482" i="28"/>
  <c r="U1481" i="28"/>
  <c r="T1481" i="28"/>
  <c r="S1481" i="28"/>
  <c r="Q1481" i="28"/>
  <c r="P1481" i="28"/>
  <c r="O1481" i="28"/>
  <c r="U1480" i="28"/>
  <c r="T1480" i="28"/>
  <c r="S1480" i="28"/>
  <c r="Q1480" i="28"/>
  <c r="P1480" i="28"/>
  <c r="O1480" i="28"/>
  <c r="U1479" i="28"/>
  <c r="T1479" i="28"/>
  <c r="S1479" i="28"/>
  <c r="Q1479" i="28"/>
  <c r="P1479" i="28"/>
  <c r="O1479" i="28"/>
  <c r="U1478" i="28"/>
  <c r="T1478" i="28"/>
  <c r="S1478" i="28"/>
  <c r="Q1478" i="28"/>
  <c r="P1478" i="28"/>
  <c r="O1478" i="28"/>
  <c r="U1477" i="28"/>
  <c r="T1477" i="28"/>
  <c r="S1477" i="28"/>
  <c r="Q1477" i="28"/>
  <c r="P1477" i="28"/>
  <c r="O1477" i="28"/>
  <c r="U1476" i="28"/>
  <c r="T1476" i="28"/>
  <c r="S1476" i="28"/>
  <c r="Q1476" i="28"/>
  <c r="P1476" i="28"/>
  <c r="O1476" i="28"/>
  <c r="U1475" i="28"/>
  <c r="T1475" i="28"/>
  <c r="S1475" i="28"/>
  <c r="Q1475" i="28"/>
  <c r="P1475" i="28"/>
  <c r="O1475" i="28"/>
  <c r="U1474" i="28"/>
  <c r="T1474" i="28"/>
  <c r="S1474" i="28"/>
  <c r="Q1474" i="28"/>
  <c r="P1474" i="28"/>
  <c r="O1474" i="28"/>
  <c r="U1473" i="28"/>
  <c r="T1473" i="28"/>
  <c r="S1473" i="28"/>
  <c r="Q1473" i="28"/>
  <c r="P1473" i="28"/>
  <c r="O1473" i="28"/>
  <c r="U1472" i="28"/>
  <c r="T1472" i="28"/>
  <c r="S1472" i="28"/>
  <c r="Q1472" i="28"/>
  <c r="P1472" i="28"/>
  <c r="O1472" i="28"/>
  <c r="U1471" i="28"/>
  <c r="T1471" i="28"/>
  <c r="S1471" i="28"/>
  <c r="Q1471" i="28"/>
  <c r="P1471" i="28"/>
  <c r="O1471" i="28"/>
  <c r="U1470" i="28"/>
  <c r="T1470" i="28"/>
  <c r="S1470" i="28"/>
  <c r="Q1470" i="28"/>
  <c r="P1470" i="28"/>
  <c r="O1470" i="28"/>
  <c r="U1469" i="28"/>
  <c r="T1469" i="28"/>
  <c r="S1469" i="28"/>
  <c r="Q1469" i="28"/>
  <c r="P1469" i="28"/>
  <c r="O1469" i="28"/>
  <c r="U1468" i="28"/>
  <c r="T1468" i="28"/>
  <c r="S1468" i="28"/>
  <c r="Q1468" i="28"/>
  <c r="P1468" i="28"/>
  <c r="O1468" i="28"/>
  <c r="U1467" i="28"/>
  <c r="T1467" i="28"/>
  <c r="S1467" i="28"/>
  <c r="Q1467" i="28"/>
  <c r="P1467" i="28"/>
  <c r="O1467" i="28"/>
  <c r="U1466" i="28"/>
  <c r="T1466" i="28"/>
  <c r="S1466" i="28"/>
  <c r="Q1466" i="28"/>
  <c r="P1466" i="28"/>
  <c r="O1466" i="28"/>
  <c r="U1465" i="28"/>
  <c r="T1465" i="28"/>
  <c r="S1465" i="28"/>
  <c r="Q1465" i="28"/>
  <c r="P1465" i="28"/>
  <c r="O1465" i="28"/>
  <c r="U1464" i="28"/>
  <c r="T1464" i="28"/>
  <c r="S1464" i="28"/>
  <c r="Q1464" i="28"/>
  <c r="P1464" i="28"/>
  <c r="O1464" i="28"/>
  <c r="U1463" i="28"/>
  <c r="T1463" i="28"/>
  <c r="S1463" i="28"/>
  <c r="Q1463" i="28"/>
  <c r="P1463" i="28"/>
  <c r="O1463" i="28"/>
  <c r="U1462" i="28"/>
  <c r="T1462" i="28"/>
  <c r="S1462" i="28"/>
  <c r="Q1462" i="28"/>
  <c r="P1462" i="28"/>
  <c r="O1462" i="28"/>
  <c r="U1461" i="28"/>
  <c r="T1461" i="28"/>
  <c r="S1461" i="28"/>
  <c r="Q1461" i="28"/>
  <c r="P1461" i="28"/>
  <c r="O1461" i="28"/>
  <c r="U1460" i="28"/>
  <c r="T1460" i="28"/>
  <c r="S1460" i="28"/>
  <c r="Q1460" i="28"/>
  <c r="P1460" i="28"/>
  <c r="O1460" i="28"/>
  <c r="U1459" i="28"/>
  <c r="T1459" i="28"/>
  <c r="S1459" i="28"/>
  <c r="Q1459" i="28"/>
  <c r="P1459" i="28"/>
  <c r="O1459" i="28"/>
  <c r="U1458" i="28"/>
  <c r="T1458" i="28"/>
  <c r="S1458" i="28"/>
  <c r="Q1458" i="28"/>
  <c r="P1458" i="28"/>
  <c r="O1458" i="28"/>
  <c r="U1457" i="28"/>
  <c r="T1457" i="28"/>
  <c r="S1457" i="28"/>
  <c r="Q1457" i="28"/>
  <c r="P1457" i="28"/>
  <c r="O1457" i="28"/>
  <c r="U1456" i="28"/>
  <c r="T1456" i="28"/>
  <c r="S1456" i="28"/>
  <c r="Q1456" i="28"/>
  <c r="P1456" i="28"/>
  <c r="O1456" i="28"/>
  <c r="U1455" i="28"/>
  <c r="T1455" i="28"/>
  <c r="S1455" i="28"/>
  <c r="Q1455" i="28"/>
  <c r="P1455" i="28"/>
  <c r="O1455" i="28"/>
  <c r="U1454" i="28"/>
  <c r="T1454" i="28"/>
  <c r="S1454" i="28"/>
  <c r="Q1454" i="28"/>
  <c r="P1454" i="28"/>
  <c r="O1454" i="28"/>
  <c r="U1453" i="28"/>
  <c r="T1453" i="28"/>
  <c r="S1453" i="28"/>
  <c r="Q1453" i="28"/>
  <c r="P1453" i="28"/>
  <c r="O1453" i="28"/>
  <c r="U1452" i="28"/>
  <c r="T1452" i="28"/>
  <c r="S1452" i="28"/>
  <c r="Q1452" i="28"/>
  <c r="P1452" i="28"/>
  <c r="O1452" i="28"/>
  <c r="U1451" i="28"/>
  <c r="T1451" i="28"/>
  <c r="S1451" i="28"/>
  <c r="Q1451" i="28"/>
  <c r="P1451" i="28"/>
  <c r="O1451" i="28"/>
  <c r="U1450" i="28"/>
  <c r="T1450" i="28"/>
  <c r="S1450" i="28"/>
  <c r="Q1450" i="28"/>
  <c r="P1450" i="28"/>
  <c r="O1450" i="28"/>
  <c r="U1449" i="28"/>
  <c r="T1449" i="28"/>
  <c r="S1449" i="28"/>
  <c r="Q1449" i="28"/>
  <c r="P1449" i="28"/>
  <c r="O1449" i="28"/>
  <c r="U1448" i="28"/>
  <c r="T1448" i="28"/>
  <c r="S1448" i="28"/>
  <c r="Q1448" i="28"/>
  <c r="P1448" i="28"/>
  <c r="O1448" i="28"/>
  <c r="U1447" i="28"/>
  <c r="T1447" i="28"/>
  <c r="S1447" i="28"/>
  <c r="Q1447" i="28"/>
  <c r="P1447" i="28"/>
  <c r="O1447" i="28"/>
  <c r="U1446" i="28"/>
  <c r="T1446" i="28"/>
  <c r="S1446" i="28"/>
  <c r="Q1446" i="28"/>
  <c r="P1446" i="28"/>
  <c r="O1446" i="28"/>
  <c r="U1445" i="28"/>
  <c r="T1445" i="28"/>
  <c r="S1445" i="28"/>
  <c r="Q1445" i="28"/>
  <c r="P1445" i="28"/>
  <c r="O1445" i="28"/>
  <c r="U1444" i="28"/>
  <c r="T1444" i="28"/>
  <c r="S1444" i="28"/>
  <c r="Q1444" i="28"/>
  <c r="P1444" i="28"/>
  <c r="O1444" i="28"/>
  <c r="U1443" i="28"/>
  <c r="T1443" i="28"/>
  <c r="S1443" i="28"/>
  <c r="Q1443" i="28"/>
  <c r="P1443" i="28"/>
  <c r="O1443" i="28"/>
  <c r="U1442" i="28"/>
  <c r="T1442" i="28"/>
  <c r="S1442" i="28"/>
  <c r="Q1442" i="28"/>
  <c r="P1442" i="28"/>
  <c r="O1442" i="28"/>
  <c r="U1441" i="28"/>
  <c r="T1441" i="28"/>
  <c r="S1441" i="28"/>
  <c r="Q1441" i="28"/>
  <c r="P1441" i="28"/>
  <c r="O1441" i="28"/>
  <c r="U1440" i="28"/>
  <c r="T1440" i="28"/>
  <c r="S1440" i="28"/>
  <c r="Q1440" i="28"/>
  <c r="P1440" i="28"/>
  <c r="O1440" i="28"/>
  <c r="U1439" i="28"/>
  <c r="T1439" i="28"/>
  <c r="S1439" i="28"/>
  <c r="Q1439" i="28"/>
  <c r="P1439" i="28"/>
  <c r="O1439" i="28"/>
  <c r="U1438" i="28"/>
  <c r="T1438" i="28"/>
  <c r="S1438" i="28"/>
  <c r="Q1438" i="28"/>
  <c r="P1438" i="28"/>
  <c r="O1438" i="28"/>
  <c r="U1437" i="28"/>
  <c r="T1437" i="28"/>
  <c r="S1437" i="28"/>
  <c r="Q1437" i="28"/>
  <c r="P1437" i="28"/>
  <c r="O1437" i="28"/>
  <c r="U1436" i="28"/>
  <c r="T1436" i="28"/>
  <c r="S1436" i="28"/>
  <c r="Q1436" i="28"/>
  <c r="P1436" i="28"/>
  <c r="O1436" i="28"/>
  <c r="U1435" i="28"/>
  <c r="T1435" i="28"/>
  <c r="S1435" i="28"/>
  <c r="Q1435" i="28"/>
  <c r="P1435" i="28"/>
  <c r="O1435" i="28"/>
  <c r="U1434" i="28"/>
  <c r="T1434" i="28"/>
  <c r="S1434" i="28"/>
  <c r="Q1434" i="28"/>
  <c r="P1434" i="28"/>
  <c r="O1434" i="28"/>
  <c r="U1433" i="28"/>
  <c r="T1433" i="28"/>
  <c r="S1433" i="28"/>
  <c r="Q1433" i="28"/>
  <c r="P1433" i="28"/>
  <c r="O1433" i="28"/>
  <c r="U1432" i="28"/>
  <c r="T1432" i="28"/>
  <c r="S1432" i="28"/>
  <c r="Q1432" i="28"/>
  <c r="P1432" i="28"/>
  <c r="O1432" i="28"/>
  <c r="U1431" i="28"/>
  <c r="T1431" i="28"/>
  <c r="S1431" i="28"/>
  <c r="Q1431" i="28"/>
  <c r="P1431" i="28"/>
  <c r="O1431" i="28"/>
  <c r="U1430" i="28"/>
  <c r="T1430" i="28"/>
  <c r="S1430" i="28"/>
  <c r="Q1430" i="28"/>
  <c r="P1430" i="28"/>
  <c r="O1430" i="28"/>
  <c r="U1429" i="28"/>
  <c r="T1429" i="28"/>
  <c r="S1429" i="28"/>
  <c r="Q1429" i="28"/>
  <c r="P1429" i="28"/>
  <c r="O1429" i="28"/>
  <c r="U1428" i="28"/>
  <c r="T1428" i="28"/>
  <c r="S1428" i="28"/>
  <c r="Q1428" i="28"/>
  <c r="P1428" i="28"/>
  <c r="O1428" i="28"/>
  <c r="U1427" i="28"/>
  <c r="T1427" i="28"/>
  <c r="S1427" i="28"/>
  <c r="Q1427" i="28"/>
  <c r="P1427" i="28"/>
  <c r="O1427" i="28"/>
  <c r="U1426" i="28"/>
  <c r="T1426" i="28"/>
  <c r="S1426" i="28"/>
  <c r="Q1426" i="28"/>
  <c r="P1426" i="28"/>
  <c r="O1426" i="28"/>
  <c r="U1425" i="28"/>
  <c r="T1425" i="28"/>
  <c r="S1425" i="28"/>
  <c r="Q1425" i="28"/>
  <c r="P1425" i="28"/>
  <c r="O1425" i="28"/>
  <c r="U1424" i="28"/>
  <c r="T1424" i="28"/>
  <c r="S1424" i="28"/>
  <c r="Q1424" i="28"/>
  <c r="P1424" i="28"/>
  <c r="O1424" i="28"/>
  <c r="U1423" i="28"/>
  <c r="T1423" i="28"/>
  <c r="S1423" i="28"/>
  <c r="Q1423" i="28"/>
  <c r="P1423" i="28"/>
  <c r="O1423" i="28"/>
  <c r="U1422" i="28"/>
  <c r="T1422" i="28"/>
  <c r="S1422" i="28"/>
  <c r="Q1422" i="28"/>
  <c r="P1422" i="28"/>
  <c r="O1422" i="28"/>
  <c r="U1421" i="28"/>
  <c r="T1421" i="28"/>
  <c r="S1421" i="28"/>
  <c r="Q1421" i="28"/>
  <c r="P1421" i="28"/>
  <c r="O1421" i="28"/>
  <c r="U1420" i="28"/>
  <c r="T1420" i="28"/>
  <c r="S1420" i="28"/>
  <c r="Q1420" i="28"/>
  <c r="P1420" i="28"/>
  <c r="O1420" i="28"/>
  <c r="U1419" i="28"/>
  <c r="T1419" i="28"/>
  <c r="S1419" i="28"/>
  <c r="Q1419" i="28"/>
  <c r="P1419" i="28"/>
  <c r="O1419" i="28"/>
  <c r="U1418" i="28"/>
  <c r="T1418" i="28"/>
  <c r="S1418" i="28"/>
  <c r="Q1418" i="28"/>
  <c r="P1418" i="28"/>
  <c r="O1418" i="28"/>
  <c r="U1417" i="28"/>
  <c r="T1417" i="28"/>
  <c r="S1417" i="28"/>
  <c r="Q1417" i="28"/>
  <c r="P1417" i="28"/>
  <c r="O1417" i="28"/>
  <c r="U1416" i="28"/>
  <c r="T1416" i="28"/>
  <c r="S1416" i="28"/>
  <c r="Q1416" i="28"/>
  <c r="P1416" i="28"/>
  <c r="O1416" i="28"/>
  <c r="U1415" i="28"/>
  <c r="T1415" i="28"/>
  <c r="S1415" i="28"/>
  <c r="Q1415" i="28"/>
  <c r="P1415" i="28"/>
  <c r="O1415" i="28"/>
  <c r="U1414" i="28"/>
  <c r="T1414" i="28"/>
  <c r="S1414" i="28"/>
  <c r="Q1414" i="28"/>
  <c r="P1414" i="28"/>
  <c r="O1414" i="28"/>
  <c r="U1413" i="28"/>
  <c r="T1413" i="28"/>
  <c r="S1413" i="28"/>
  <c r="Q1413" i="28"/>
  <c r="P1413" i="28"/>
  <c r="O1413" i="28"/>
  <c r="U1412" i="28"/>
  <c r="T1412" i="28"/>
  <c r="S1412" i="28"/>
  <c r="Q1412" i="28"/>
  <c r="P1412" i="28"/>
  <c r="O1412" i="28"/>
  <c r="U1411" i="28"/>
  <c r="T1411" i="28"/>
  <c r="S1411" i="28"/>
  <c r="Q1411" i="28"/>
  <c r="P1411" i="28"/>
  <c r="O1411" i="28"/>
  <c r="U1410" i="28"/>
  <c r="T1410" i="28"/>
  <c r="S1410" i="28"/>
  <c r="Q1410" i="28"/>
  <c r="P1410" i="28"/>
  <c r="O1410" i="28"/>
  <c r="U1409" i="28"/>
  <c r="T1409" i="28"/>
  <c r="S1409" i="28"/>
  <c r="Q1409" i="28"/>
  <c r="P1409" i="28"/>
  <c r="O1409" i="28"/>
  <c r="U1408" i="28"/>
  <c r="T1408" i="28"/>
  <c r="S1408" i="28"/>
  <c r="Q1408" i="28"/>
  <c r="P1408" i="28"/>
  <c r="O1408" i="28"/>
  <c r="U1407" i="28"/>
  <c r="T1407" i="28"/>
  <c r="S1407" i="28"/>
  <c r="Q1407" i="28"/>
  <c r="P1407" i="28"/>
  <c r="O1407" i="28"/>
  <c r="U1406" i="28"/>
  <c r="T1406" i="28"/>
  <c r="S1406" i="28"/>
  <c r="Q1406" i="28"/>
  <c r="P1406" i="28"/>
  <c r="O1406" i="28"/>
  <c r="U1405" i="28"/>
  <c r="T1405" i="28"/>
  <c r="S1405" i="28"/>
  <c r="Q1405" i="28"/>
  <c r="P1405" i="28"/>
  <c r="O1405" i="28"/>
  <c r="U1404" i="28"/>
  <c r="T1404" i="28"/>
  <c r="S1404" i="28"/>
  <c r="Q1404" i="28"/>
  <c r="P1404" i="28"/>
  <c r="O1404" i="28"/>
  <c r="U1403" i="28"/>
  <c r="T1403" i="28"/>
  <c r="S1403" i="28"/>
  <c r="Q1403" i="28"/>
  <c r="P1403" i="28"/>
  <c r="O1403" i="28"/>
  <c r="U1402" i="28"/>
  <c r="T1402" i="28"/>
  <c r="S1402" i="28"/>
  <c r="Q1402" i="28"/>
  <c r="P1402" i="28"/>
  <c r="O1402" i="28"/>
  <c r="U1401" i="28"/>
  <c r="T1401" i="28"/>
  <c r="S1401" i="28"/>
  <c r="Q1401" i="28"/>
  <c r="P1401" i="28"/>
  <c r="O1401" i="28"/>
  <c r="U1400" i="28"/>
  <c r="T1400" i="28"/>
  <c r="S1400" i="28"/>
  <c r="Q1400" i="28"/>
  <c r="P1400" i="28"/>
  <c r="O1400" i="28"/>
  <c r="U1399" i="28"/>
  <c r="T1399" i="28"/>
  <c r="S1399" i="28"/>
  <c r="Q1399" i="28"/>
  <c r="P1399" i="28"/>
  <c r="O1399" i="28"/>
  <c r="U1398" i="28"/>
  <c r="T1398" i="28"/>
  <c r="S1398" i="28"/>
  <c r="Q1398" i="28"/>
  <c r="P1398" i="28"/>
  <c r="O1398" i="28"/>
  <c r="U1397" i="28"/>
  <c r="T1397" i="28"/>
  <c r="S1397" i="28"/>
  <c r="Q1397" i="28"/>
  <c r="P1397" i="28"/>
  <c r="O1397" i="28"/>
  <c r="U1396" i="28"/>
  <c r="T1396" i="28"/>
  <c r="S1396" i="28"/>
  <c r="Q1396" i="28"/>
  <c r="P1396" i="28"/>
  <c r="O1396" i="28"/>
  <c r="U1395" i="28"/>
  <c r="T1395" i="28"/>
  <c r="S1395" i="28"/>
  <c r="Q1395" i="28"/>
  <c r="P1395" i="28"/>
  <c r="O1395" i="28"/>
  <c r="U1394" i="28"/>
  <c r="T1394" i="28"/>
  <c r="S1394" i="28"/>
  <c r="Q1394" i="28"/>
  <c r="P1394" i="28"/>
  <c r="O1394" i="28"/>
  <c r="U1393" i="28"/>
  <c r="T1393" i="28"/>
  <c r="S1393" i="28"/>
  <c r="Q1393" i="28"/>
  <c r="P1393" i="28"/>
  <c r="O1393" i="28"/>
  <c r="U1392" i="28"/>
  <c r="T1392" i="28"/>
  <c r="S1392" i="28"/>
  <c r="Q1392" i="28"/>
  <c r="P1392" i="28"/>
  <c r="O1392" i="28"/>
  <c r="U1391" i="28"/>
  <c r="T1391" i="28"/>
  <c r="S1391" i="28"/>
  <c r="Q1391" i="28"/>
  <c r="P1391" i="28"/>
  <c r="O1391" i="28"/>
  <c r="U1390" i="28"/>
  <c r="T1390" i="28"/>
  <c r="S1390" i="28"/>
  <c r="Q1390" i="28"/>
  <c r="P1390" i="28"/>
  <c r="O1390" i="28"/>
  <c r="U1389" i="28"/>
  <c r="T1389" i="28"/>
  <c r="S1389" i="28"/>
  <c r="Q1389" i="28"/>
  <c r="P1389" i="28"/>
  <c r="O1389" i="28"/>
  <c r="U1388" i="28"/>
  <c r="T1388" i="28"/>
  <c r="S1388" i="28"/>
  <c r="Q1388" i="28"/>
  <c r="P1388" i="28"/>
  <c r="O1388" i="28"/>
  <c r="U1387" i="28"/>
  <c r="T1387" i="28"/>
  <c r="S1387" i="28"/>
  <c r="Q1387" i="28"/>
  <c r="P1387" i="28"/>
  <c r="O1387" i="28"/>
  <c r="U1386" i="28"/>
  <c r="T1386" i="28"/>
  <c r="S1386" i="28"/>
  <c r="Q1386" i="28"/>
  <c r="P1386" i="28"/>
  <c r="O1386" i="28"/>
  <c r="U1385" i="28"/>
  <c r="T1385" i="28"/>
  <c r="S1385" i="28"/>
  <c r="Q1385" i="28"/>
  <c r="P1385" i="28"/>
  <c r="O1385" i="28"/>
  <c r="U1384" i="28"/>
  <c r="T1384" i="28"/>
  <c r="S1384" i="28"/>
  <c r="Q1384" i="28"/>
  <c r="P1384" i="28"/>
  <c r="O1384" i="28"/>
  <c r="U1383" i="28"/>
  <c r="T1383" i="28"/>
  <c r="S1383" i="28"/>
  <c r="Q1383" i="28"/>
  <c r="P1383" i="28"/>
  <c r="O1383" i="28"/>
  <c r="U1382" i="28"/>
  <c r="T1382" i="28"/>
  <c r="S1382" i="28"/>
  <c r="Q1382" i="28"/>
  <c r="P1382" i="28"/>
  <c r="O1382" i="28"/>
  <c r="U1381" i="28"/>
  <c r="T1381" i="28"/>
  <c r="S1381" i="28"/>
  <c r="Q1381" i="28"/>
  <c r="P1381" i="28"/>
  <c r="O1381" i="28"/>
  <c r="U1380" i="28"/>
  <c r="T1380" i="28"/>
  <c r="S1380" i="28"/>
  <c r="Q1380" i="28"/>
  <c r="P1380" i="28"/>
  <c r="O1380" i="28"/>
  <c r="U1379" i="28"/>
  <c r="T1379" i="28"/>
  <c r="S1379" i="28"/>
  <c r="Q1379" i="28"/>
  <c r="P1379" i="28"/>
  <c r="O1379" i="28"/>
  <c r="U1378" i="28"/>
  <c r="T1378" i="28"/>
  <c r="S1378" i="28"/>
  <c r="Q1378" i="28"/>
  <c r="P1378" i="28"/>
  <c r="O1378" i="28"/>
  <c r="U1377" i="28"/>
  <c r="T1377" i="28"/>
  <c r="S1377" i="28"/>
  <c r="Q1377" i="28"/>
  <c r="P1377" i="28"/>
  <c r="O1377" i="28"/>
  <c r="U1376" i="28"/>
  <c r="T1376" i="28"/>
  <c r="S1376" i="28"/>
  <c r="Q1376" i="28"/>
  <c r="P1376" i="28"/>
  <c r="O1376" i="28"/>
  <c r="U1375" i="28"/>
  <c r="T1375" i="28"/>
  <c r="S1375" i="28"/>
  <c r="Q1375" i="28"/>
  <c r="P1375" i="28"/>
  <c r="O1375" i="28"/>
  <c r="U1374" i="28"/>
  <c r="T1374" i="28"/>
  <c r="S1374" i="28"/>
  <c r="Q1374" i="28"/>
  <c r="P1374" i="28"/>
  <c r="O1374" i="28"/>
  <c r="U1373" i="28"/>
  <c r="T1373" i="28"/>
  <c r="S1373" i="28"/>
  <c r="Q1373" i="28"/>
  <c r="P1373" i="28"/>
  <c r="O1373" i="28"/>
  <c r="U1372" i="28"/>
  <c r="T1372" i="28"/>
  <c r="S1372" i="28"/>
  <c r="Q1372" i="28"/>
  <c r="P1372" i="28"/>
  <c r="O1372" i="28"/>
  <c r="U1371" i="28"/>
  <c r="T1371" i="28"/>
  <c r="S1371" i="28"/>
  <c r="Q1371" i="28"/>
  <c r="P1371" i="28"/>
  <c r="O1371" i="28"/>
  <c r="U1370" i="28"/>
  <c r="T1370" i="28"/>
  <c r="S1370" i="28"/>
  <c r="Q1370" i="28"/>
  <c r="P1370" i="28"/>
  <c r="O1370" i="28"/>
  <c r="U1369" i="28"/>
  <c r="T1369" i="28"/>
  <c r="S1369" i="28"/>
  <c r="Q1369" i="28"/>
  <c r="P1369" i="28"/>
  <c r="O1369" i="28"/>
  <c r="U1368" i="28"/>
  <c r="T1368" i="28"/>
  <c r="S1368" i="28"/>
  <c r="Q1368" i="28"/>
  <c r="P1368" i="28"/>
  <c r="O1368" i="28"/>
  <c r="U1367" i="28"/>
  <c r="T1367" i="28"/>
  <c r="S1367" i="28"/>
  <c r="Q1367" i="28"/>
  <c r="P1367" i="28"/>
  <c r="O1367" i="28"/>
  <c r="U1366" i="28"/>
  <c r="T1366" i="28"/>
  <c r="S1366" i="28"/>
  <c r="Q1366" i="28"/>
  <c r="P1366" i="28"/>
  <c r="O1366" i="28"/>
  <c r="U1365" i="28"/>
  <c r="T1365" i="28"/>
  <c r="S1365" i="28"/>
  <c r="Q1365" i="28"/>
  <c r="P1365" i="28"/>
  <c r="O1365" i="28"/>
  <c r="U1364" i="28"/>
  <c r="T1364" i="28"/>
  <c r="S1364" i="28"/>
  <c r="Q1364" i="28"/>
  <c r="P1364" i="28"/>
  <c r="O1364" i="28"/>
  <c r="U1363" i="28"/>
  <c r="T1363" i="28"/>
  <c r="S1363" i="28"/>
  <c r="Q1363" i="28"/>
  <c r="P1363" i="28"/>
  <c r="O1363" i="28"/>
  <c r="U1362" i="28"/>
  <c r="T1362" i="28"/>
  <c r="S1362" i="28"/>
  <c r="Q1362" i="28"/>
  <c r="P1362" i="28"/>
  <c r="O1362" i="28"/>
  <c r="U1361" i="28"/>
  <c r="T1361" i="28"/>
  <c r="S1361" i="28"/>
  <c r="Q1361" i="28"/>
  <c r="P1361" i="28"/>
  <c r="O1361" i="28"/>
  <c r="U1360" i="28"/>
  <c r="T1360" i="28"/>
  <c r="S1360" i="28"/>
  <c r="Q1360" i="28"/>
  <c r="P1360" i="28"/>
  <c r="O1360" i="28"/>
  <c r="U1359" i="28"/>
  <c r="T1359" i="28"/>
  <c r="S1359" i="28"/>
  <c r="Q1359" i="28"/>
  <c r="P1359" i="28"/>
  <c r="O1359" i="28"/>
  <c r="U1358" i="28"/>
  <c r="T1358" i="28"/>
  <c r="S1358" i="28"/>
  <c r="Q1358" i="28"/>
  <c r="P1358" i="28"/>
  <c r="O1358" i="28"/>
  <c r="U1357" i="28"/>
  <c r="T1357" i="28"/>
  <c r="S1357" i="28"/>
  <c r="Q1357" i="28"/>
  <c r="P1357" i="28"/>
  <c r="O1357" i="28"/>
  <c r="U1356" i="28"/>
  <c r="T1356" i="28"/>
  <c r="S1356" i="28"/>
  <c r="Q1356" i="28"/>
  <c r="P1356" i="28"/>
  <c r="O1356" i="28"/>
  <c r="U1355" i="28"/>
  <c r="T1355" i="28"/>
  <c r="S1355" i="28"/>
  <c r="Q1355" i="28"/>
  <c r="P1355" i="28"/>
  <c r="O1355" i="28"/>
  <c r="U1354" i="28"/>
  <c r="T1354" i="28"/>
  <c r="S1354" i="28"/>
  <c r="Q1354" i="28"/>
  <c r="P1354" i="28"/>
  <c r="O1354" i="28"/>
  <c r="U1353" i="28"/>
  <c r="T1353" i="28"/>
  <c r="S1353" i="28"/>
  <c r="Q1353" i="28"/>
  <c r="P1353" i="28"/>
  <c r="O1353" i="28"/>
  <c r="U1352" i="28"/>
  <c r="T1352" i="28"/>
  <c r="S1352" i="28"/>
  <c r="Q1352" i="28"/>
  <c r="P1352" i="28"/>
  <c r="O1352" i="28"/>
  <c r="U1351" i="28"/>
  <c r="T1351" i="28"/>
  <c r="S1351" i="28"/>
  <c r="Q1351" i="28"/>
  <c r="P1351" i="28"/>
  <c r="O1351" i="28"/>
  <c r="U1350" i="28"/>
  <c r="T1350" i="28"/>
  <c r="S1350" i="28"/>
  <c r="Q1350" i="28"/>
  <c r="P1350" i="28"/>
  <c r="O1350" i="28"/>
  <c r="U1349" i="28"/>
  <c r="T1349" i="28"/>
  <c r="S1349" i="28"/>
  <c r="Q1349" i="28"/>
  <c r="P1349" i="28"/>
  <c r="O1349" i="28"/>
  <c r="U1348" i="28"/>
  <c r="T1348" i="28"/>
  <c r="S1348" i="28"/>
  <c r="Q1348" i="28"/>
  <c r="P1348" i="28"/>
  <c r="O1348" i="28"/>
  <c r="U1347" i="28"/>
  <c r="T1347" i="28"/>
  <c r="S1347" i="28"/>
  <c r="Q1347" i="28"/>
  <c r="P1347" i="28"/>
  <c r="O1347" i="28"/>
  <c r="U1346" i="28"/>
  <c r="T1346" i="28"/>
  <c r="S1346" i="28"/>
  <c r="Q1346" i="28"/>
  <c r="P1346" i="28"/>
  <c r="O1346" i="28"/>
  <c r="U1345" i="28"/>
  <c r="T1345" i="28"/>
  <c r="S1345" i="28"/>
  <c r="Q1345" i="28"/>
  <c r="P1345" i="28"/>
  <c r="O1345" i="28"/>
  <c r="U1344" i="28"/>
  <c r="T1344" i="28"/>
  <c r="S1344" i="28"/>
  <c r="Q1344" i="28"/>
  <c r="P1344" i="28"/>
  <c r="O1344" i="28"/>
  <c r="U1343" i="28"/>
  <c r="T1343" i="28"/>
  <c r="S1343" i="28"/>
  <c r="Q1343" i="28"/>
  <c r="P1343" i="28"/>
  <c r="O1343" i="28"/>
  <c r="U1342" i="28"/>
  <c r="T1342" i="28"/>
  <c r="S1342" i="28"/>
  <c r="Q1342" i="28"/>
  <c r="P1342" i="28"/>
  <c r="O1342" i="28"/>
  <c r="U1341" i="28"/>
  <c r="T1341" i="28"/>
  <c r="S1341" i="28"/>
  <c r="Q1341" i="28"/>
  <c r="P1341" i="28"/>
  <c r="O1341" i="28"/>
  <c r="U1340" i="28"/>
  <c r="T1340" i="28"/>
  <c r="S1340" i="28"/>
  <c r="Q1340" i="28"/>
  <c r="P1340" i="28"/>
  <c r="O1340" i="28"/>
  <c r="U1339" i="28"/>
  <c r="T1339" i="28"/>
  <c r="S1339" i="28"/>
  <c r="Q1339" i="28"/>
  <c r="P1339" i="28"/>
  <c r="O1339" i="28"/>
  <c r="U1338" i="28"/>
  <c r="T1338" i="28"/>
  <c r="S1338" i="28"/>
  <c r="Q1338" i="28"/>
  <c r="P1338" i="28"/>
  <c r="O1338" i="28"/>
  <c r="U1337" i="28"/>
  <c r="T1337" i="28"/>
  <c r="S1337" i="28"/>
  <c r="Q1337" i="28"/>
  <c r="P1337" i="28"/>
  <c r="O1337" i="28"/>
  <c r="U1336" i="28"/>
  <c r="T1336" i="28"/>
  <c r="S1336" i="28"/>
  <c r="Q1336" i="28"/>
  <c r="P1336" i="28"/>
  <c r="O1336" i="28"/>
  <c r="U1335" i="28"/>
  <c r="T1335" i="28"/>
  <c r="S1335" i="28"/>
  <c r="Q1335" i="28"/>
  <c r="P1335" i="28"/>
  <c r="O1335" i="28"/>
  <c r="U1334" i="28"/>
  <c r="T1334" i="28"/>
  <c r="S1334" i="28"/>
  <c r="Q1334" i="28"/>
  <c r="P1334" i="28"/>
  <c r="O1334" i="28"/>
  <c r="U1333" i="28"/>
  <c r="T1333" i="28"/>
  <c r="S1333" i="28"/>
  <c r="Q1333" i="28"/>
  <c r="P1333" i="28"/>
  <c r="O1333" i="28"/>
  <c r="U1332" i="28"/>
  <c r="T1332" i="28"/>
  <c r="S1332" i="28"/>
  <c r="Q1332" i="28"/>
  <c r="P1332" i="28"/>
  <c r="O1332" i="28"/>
  <c r="U1331" i="28"/>
  <c r="T1331" i="28"/>
  <c r="S1331" i="28"/>
  <c r="Q1331" i="28"/>
  <c r="P1331" i="28"/>
  <c r="O1331" i="28"/>
  <c r="U1330" i="28"/>
  <c r="T1330" i="28"/>
  <c r="S1330" i="28"/>
  <c r="Q1330" i="28"/>
  <c r="P1330" i="28"/>
  <c r="O1330" i="28"/>
  <c r="U1329" i="28"/>
  <c r="T1329" i="28"/>
  <c r="S1329" i="28"/>
  <c r="Q1329" i="28"/>
  <c r="P1329" i="28"/>
  <c r="O1329" i="28"/>
  <c r="U1328" i="28"/>
  <c r="T1328" i="28"/>
  <c r="S1328" i="28"/>
  <c r="Q1328" i="28"/>
  <c r="P1328" i="28"/>
  <c r="O1328" i="28"/>
  <c r="U1327" i="28"/>
  <c r="T1327" i="28"/>
  <c r="S1327" i="28"/>
  <c r="Q1327" i="28"/>
  <c r="P1327" i="28"/>
  <c r="O1327" i="28"/>
  <c r="U1326" i="28"/>
  <c r="T1326" i="28"/>
  <c r="S1326" i="28"/>
  <c r="Q1326" i="28"/>
  <c r="P1326" i="28"/>
  <c r="O1326" i="28"/>
  <c r="U1325" i="28"/>
  <c r="T1325" i="28"/>
  <c r="S1325" i="28"/>
  <c r="Q1325" i="28"/>
  <c r="P1325" i="28"/>
  <c r="O1325" i="28"/>
  <c r="U1324" i="28"/>
  <c r="T1324" i="28"/>
  <c r="S1324" i="28"/>
  <c r="Q1324" i="28"/>
  <c r="P1324" i="28"/>
  <c r="O1324" i="28"/>
  <c r="U1323" i="28"/>
  <c r="T1323" i="28"/>
  <c r="S1323" i="28"/>
  <c r="Q1323" i="28"/>
  <c r="P1323" i="28"/>
  <c r="O1323" i="28"/>
  <c r="U1322" i="28"/>
  <c r="T1322" i="28"/>
  <c r="S1322" i="28"/>
  <c r="Q1322" i="28"/>
  <c r="P1322" i="28"/>
  <c r="O1322" i="28"/>
  <c r="U1321" i="28"/>
  <c r="T1321" i="28"/>
  <c r="S1321" i="28"/>
  <c r="Q1321" i="28"/>
  <c r="P1321" i="28"/>
  <c r="O1321" i="28"/>
  <c r="U1320" i="28"/>
  <c r="T1320" i="28"/>
  <c r="S1320" i="28"/>
  <c r="Q1320" i="28"/>
  <c r="P1320" i="28"/>
  <c r="O1320" i="28"/>
  <c r="U1319" i="28"/>
  <c r="T1319" i="28"/>
  <c r="S1319" i="28"/>
  <c r="Q1319" i="28"/>
  <c r="P1319" i="28"/>
  <c r="O1319" i="28"/>
  <c r="U1318" i="28"/>
  <c r="T1318" i="28"/>
  <c r="S1318" i="28"/>
  <c r="Q1318" i="28"/>
  <c r="P1318" i="28"/>
  <c r="O1318" i="28"/>
  <c r="U1317" i="28"/>
  <c r="T1317" i="28"/>
  <c r="S1317" i="28"/>
  <c r="Q1317" i="28"/>
  <c r="P1317" i="28"/>
  <c r="O1317" i="28"/>
  <c r="U1316" i="28"/>
  <c r="T1316" i="28"/>
  <c r="S1316" i="28"/>
  <c r="Q1316" i="28"/>
  <c r="P1316" i="28"/>
  <c r="O1316" i="28"/>
  <c r="U1315" i="28"/>
  <c r="T1315" i="28"/>
  <c r="S1315" i="28"/>
  <c r="Q1315" i="28"/>
  <c r="P1315" i="28"/>
  <c r="O1315" i="28"/>
  <c r="U1314" i="28"/>
  <c r="T1314" i="28"/>
  <c r="S1314" i="28"/>
  <c r="Q1314" i="28"/>
  <c r="P1314" i="28"/>
  <c r="O1314" i="28"/>
  <c r="U1313" i="28"/>
  <c r="T1313" i="28"/>
  <c r="S1313" i="28"/>
  <c r="Q1313" i="28"/>
  <c r="P1313" i="28"/>
  <c r="O1313" i="28"/>
  <c r="U1312" i="28"/>
  <c r="T1312" i="28"/>
  <c r="S1312" i="28"/>
  <c r="Q1312" i="28"/>
  <c r="P1312" i="28"/>
  <c r="O1312" i="28"/>
  <c r="U1311" i="28"/>
  <c r="T1311" i="28"/>
  <c r="S1311" i="28"/>
  <c r="Q1311" i="28"/>
  <c r="P1311" i="28"/>
  <c r="O1311" i="28"/>
  <c r="U1310" i="28"/>
  <c r="T1310" i="28"/>
  <c r="S1310" i="28"/>
  <c r="Q1310" i="28"/>
  <c r="P1310" i="28"/>
  <c r="O1310" i="28"/>
  <c r="U1309" i="28"/>
  <c r="T1309" i="28"/>
  <c r="S1309" i="28"/>
  <c r="Q1309" i="28"/>
  <c r="P1309" i="28"/>
  <c r="O1309" i="28"/>
  <c r="U1308" i="28"/>
  <c r="T1308" i="28"/>
  <c r="S1308" i="28"/>
  <c r="Q1308" i="28"/>
  <c r="P1308" i="28"/>
  <c r="O1308" i="28"/>
  <c r="U1307" i="28"/>
  <c r="T1307" i="28"/>
  <c r="S1307" i="28"/>
  <c r="Q1307" i="28"/>
  <c r="P1307" i="28"/>
  <c r="O1307" i="28"/>
  <c r="U1306" i="28"/>
  <c r="T1306" i="28"/>
  <c r="S1306" i="28"/>
  <c r="Q1306" i="28"/>
  <c r="P1306" i="28"/>
  <c r="O1306" i="28"/>
  <c r="U1305" i="28"/>
  <c r="T1305" i="28"/>
  <c r="S1305" i="28"/>
  <c r="Q1305" i="28"/>
  <c r="P1305" i="28"/>
  <c r="O1305" i="28"/>
  <c r="U1304" i="28"/>
  <c r="T1304" i="28"/>
  <c r="S1304" i="28"/>
  <c r="Q1304" i="28"/>
  <c r="P1304" i="28"/>
  <c r="O1304" i="28"/>
  <c r="U1303" i="28"/>
  <c r="T1303" i="28"/>
  <c r="S1303" i="28"/>
  <c r="Q1303" i="28"/>
  <c r="P1303" i="28"/>
  <c r="O1303" i="28"/>
  <c r="U1302" i="28"/>
  <c r="T1302" i="28"/>
  <c r="S1302" i="28"/>
  <c r="Q1302" i="28"/>
  <c r="P1302" i="28"/>
  <c r="O1302" i="28"/>
  <c r="U1301" i="28"/>
  <c r="T1301" i="28"/>
  <c r="S1301" i="28"/>
  <c r="Q1301" i="28"/>
  <c r="P1301" i="28"/>
  <c r="O1301" i="28"/>
  <c r="U1300" i="28"/>
  <c r="T1300" i="28"/>
  <c r="S1300" i="28"/>
  <c r="Q1300" i="28"/>
  <c r="P1300" i="28"/>
  <c r="O1300" i="28"/>
  <c r="U1299" i="28"/>
  <c r="T1299" i="28"/>
  <c r="S1299" i="28"/>
  <c r="Q1299" i="28"/>
  <c r="P1299" i="28"/>
  <c r="O1299" i="28"/>
  <c r="U1298" i="28"/>
  <c r="T1298" i="28"/>
  <c r="S1298" i="28"/>
  <c r="Q1298" i="28"/>
  <c r="P1298" i="28"/>
  <c r="O1298" i="28"/>
  <c r="U1297" i="28"/>
  <c r="T1297" i="28"/>
  <c r="S1297" i="28"/>
  <c r="Q1297" i="28"/>
  <c r="P1297" i="28"/>
  <c r="O1297" i="28"/>
  <c r="U1296" i="28"/>
  <c r="T1296" i="28"/>
  <c r="S1296" i="28"/>
  <c r="Q1296" i="28"/>
  <c r="P1296" i="28"/>
  <c r="O1296" i="28"/>
  <c r="U1295" i="28"/>
  <c r="T1295" i="28"/>
  <c r="S1295" i="28"/>
  <c r="Q1295" i="28"/>
  <c r="P1295" i="28"/>
  <c r="O1295" i="28"/>
  <c r="U1294" i="28"/>
  <c r="T1294" i="28"/>
  <c r="S1294" i="28"/>
  <c r="Q1294" i="28"/>
  <c r="P1294" i="28"/>
  <c r="O1294" i="28"/>
  <c r="U1293" i="28"/>
  <c r="T1293" i="28"/>
  <c r="S1293" i="28"/>
  <c r="Q1293" i="28"/>
  <c r="P1293" i="28"/>
  <c r="O1293" i="28"/>
  <c r="U1292" i="28"/>
  <c r="T1292" i="28"/>
  <c r="S1292" i="28"/>
  <c r="Q1292" i="28"/>
  <c r="P1292" i="28"/>
  <c r="O1292" i="28"/>
  <c r="U1291" i="28"/>
  <c r="T1291" i="28"/>
  <c r="S1291" i="28"/>
  <c r="Q1291" i="28"/>
  <c r="P1291" i="28"/>
  <c r="O1291" i="28"/>
  <c r="U1290" i="28"/>
  <c r="T1290" i="28"/>
  <c r="S1290" i="28"/>
  <c r="Q1290" i="28"/>
  <c r="P1290" i="28"/>
  <c r="O1290" i="28"/>
  <c r="U1289" i="28"/>
  <c r="T1289" i="28"/>
  <c r="S1289" i="28"/>
  <c r="Q1289" i="28"/>
  <c r="P1289" i="28"/>
  <c r="O1289" i="28"/>
  <c r="U1288" i="28"/>
  <c r="T1288" i="28"/>
  <c r="S1288" i="28"/>
  <c r="Q1288" i="28"/>
  <c r="P1288" i="28"/>
  <c r="O1288" i="28"/>
  <c r="U1287" i="28"/>
  <c r="T1287" i="28"/>
  <c r="S1287" i="28"/>
  <c r="Q1287" i="28"/>
  <c r="P1287" i="28"/>
  <c r="O1287" i="28"/>
  <c r="U1286" i="28"/>
  <c r="T1286" i="28"/>
  <c r="S1286" i="28"/>
  <c r="Q1286" i="28"/>
  <c r="P1286" i="28"/>
  <c r="O1286" i="28"/>
  <c r="U1285" i="28"/>
  <c r="T1285" i="28"/>
  <c r="S1285" i="28"/>
  <c r="Q1285" i="28"/>
  <c r="P1285" i="28"/>
  <c r="O1285" i="28"/>
  <c r="U1284" i="28"/>
  <c r="T1284" i="28"/>
  <c r="S1284" i="28"/>
  <c r="Q1284" i="28"/>
  <c r="P1284" i="28"/>
  <c r="O1284" i="28"/>
  <c r="U1283" i="28"/>
  <c r="T1283" i="28"/>
  <c r="S1283" i="28"/>
  <c r="Q1283" i="28"/>
  <c r="P1283" i="28"/>
  <c r="O1283" i="28"/>
  <c r="U1282" i="28"/>
  <c r="T1282" i="28"/>
  <c r="S1282" i="28"/>
  <c r="Q1282" i="28"/>
  <c r="P1282" i="28"/>
  <c r="O1282" i="28"/>
  <c r="U1281" i="28"/>
  <c r="T1281" i="28"/>
  <c r="S1281" i="28"/>
  <c r="Q1281" i="28"/>
  <c r="P1281" i="28"/>
  <c r="O1281" i="28"/>
  <c r="U1280" i="28"/>
  <c r="T1280" i="28"/>
  <c r="S1280" i="28"/>
  <c r="Q1280" i="28"/>
  <c r="P1280" i="28"/>
  <c r="O1280" i="28"/>
  <c r="U1279" i="28"/>
  <c r="T1279" i="28"/>
  <c r="S1279" i="28"/>
  <c r="Q1279" i="28"/>
  <c r="P1279" i="28"/>
  <c r="O1279" i="28"/>
  <c r="U1278" i="28"/>
  <c r="T1278" i="28"/>
  <c r="S1278" i="28"/>
  <c r="Q1278" i="28"/>
  <c r="P1278" i="28"/>
  <c r="O1278" i="28"/>
  <c r="U1277" i="28"/>
  <c r="T1277" i="28"/>
  <c r="S1277" i="28"/>
  <c r="Q1277" i="28"/>
  <c r="P1277" i="28"/>
  <c r="O1277" i="28"/>
  <c r="U1276" i="28"/>
  <c r="T1276" i="28"/>
  <c r="S1276" i="28"/>
  <c r="Q1276" i="28"/>
  <c r="P1276" i="28"/>
  <c r="O1276" i="28"/>
  <c r="U1275" i="28"/>
  <c r="T1275" i="28"/>
  <c r="S1275" i="28"/>
  <c r="Q1275" i="28"/>
  <c r="P1275" i="28"/>
  <c r="O1275" i="28"/>
  <c r="U1274" i="28"/>
  <c r="T1274" i="28"/>
  <c r="S1274" i="28"/>
  <c r="Q1274" i="28"/>
  <c r="P1274" i="28"/>
  <c r="O1274" i="28"/>
  <c r="U1273" i="28"/>
  <c r="T1273" i="28"/>
  <c r="S1273" i="28"/>
  <c r="Q1273" i="28"/>
  <c r="P1273" i="28"/>
  <c r="O1273" i="28"/>
  <c r="U1272" i="28"/>
  <c r="T1272" i="28"/>
  <c r="S1272" i="28"/>
  <c r="Q1272" i="28"/>
  <c r="P1272" i="28"/>
  <c r="O1272" i="28"/>
  <c r="U1271" i="28"/>
  <c r="T1271" i="28"/>
  <c r="S1271" i="28"/>
  <c r="Q1271" i="28"/>
  <c r="P1271" i="28"/>
  <c r="O1271" i="28"/>
  <c r="U1270" i="28"/>
  <c r="T1270" i="28"/>
  <c r="S1270" i="28"/>
  <c r="Q1270" i="28"/>
  <c r="P1270" i="28"/>
  <c r="O1270" i="28"/>
  <c r="U1269" i="28"/>
  <c r="T1269" i="28"/>
  <c r="S1269" i="28"/>
  <c r="Q1269" i="28"/>
  <c r="P1269" i="28"/>
  <c r="O1269" i="28"/>
  <c r="U1268" i="28"/>
  <c r="T1268" i="28"/>
  <c r="S1268" i="28"/>
  <c r="Q1268" i="28"/>
  <c r="P1268" i="28"/>
  <c r="O1268" i="28"/>
  <c r="U1267" i="28"/>
  <c r="T1267" i="28"/>
  <c r="S1267" i="28"/>
  <c r="Q1267" i="28"/>
  <c r="P1267" i="28"/>
  <c r="O1267" i="28"/>
  <c r="U1266" i="28"/>
  <c r="T1266" i="28"/>
  <c r="S1266" i="28"/>
  <c r="Q1266" i="28"/>
  <c r="P1266" i="28"/>
  <c r="O1266" i="28"/>
  <c r="U1265" i="28"/>
  <c r="T1265" i="28"/>
  <c r="S1265" i="28"/>
  <c r="Q1265" i="28"/>
  <c r="P1265" i="28"/>
  <c r="O1265" i="28"/>
  <c r="U1264" i="28"/>
  <c r="T1264" i="28"/>
  <c r="S1264" i="28"/>
  <c r="Q1264" i="28"/>
  <c r="P1264" i="28"/>
  <c r="O1264" i="28"/>
  <c r="U1263" i="28"/>
  <c r="T1263" i="28"/>
  <c r="S1263" i="28"/>
  <c r="Q1263" i="28"/>
  <c r="P1263" i="28"/>
  <c r="O1263" i="28"/>
  <c r="U1262" i="28"/>
  <c r="T1262" i="28"/>
  <c r="S1262" i="28"/>
  <c r="Q1262" i="28"/>
  <c r="P1262" i="28"/>
  <c r="O1262" i="28"/>
  <c r="U1261" i="28"/>
  <c r="T1261" i="28"/>
  <c r="S1261" i="28"/>
  <c r="Q1261" i="28"/>
  <c r="P1261" i="28"/>
  <c r="O1261" i="28"/>
  <c r="U1260" i="28"/>
  <c r="T1260" i="28"/>
  <c r="S1260" i="28"/>
  <c r="Q1260" i="28"/>
  <c r="P1260" i="28"/>
  <c r="O1260" i="28"/>
  <c r="U1259" i="28"/>
  <c r="T1259" i="28"/>
  <c r="S1259" i="28"/>
  <c r="Q1259" i="28"/>
  <c r="P1259" i="28"/>
  <c r="O1259" i="28"/>
  <c r="U1258" i="28"/>
  <c r="T1258" i="28"/>
  <c r="S1258" i="28"/>
  <c r="Q1258" i="28"/>
  <c r="P1258" i="28"/>
  <c r="O1258" i="28"/>
  <c r="U1257" i="28"/>
  <c r="T1257" i="28"/>
  <c r="S1257" i="28"/>
  <c r="Q1257" i="28"/>
  <c r="P1257" i="28"/>
  <c r="O1257" i="28"/>
  <c r="U1256" i="28"/>
  <c r="T1256" i="28"/>
  <c r="S1256" i="28"/>
  <c r="Q1256" i="28"/>
  <c r="P1256" i="28"/>
  <c r="O1256" i="28"/>
  <c r="U1255" i="28"/>
  <c r="T1255" i="28"/>
  <c r="S1255" i="28"/>
  <c r="Q1255" i="28"/>
  <c r="P1255" i="28"/>
  <c r="O1255" i="28"/>
  <c r="U1254" i="28"/>
  <c r="T1254" i="28"/>
  <c r="S1254" i="28"/>
  <c r="Q1254" i="28"/>
  <c r="P1254" i="28"/>
  <c r="O1254" i="28"/>
  <c r="U1253" i="28"/>
  <c r="T1253" i="28"/>
  <c r="S1253" i="28"/>
  <c r="Q1253" i="28"/>
  <c r="P1253" i="28"/>
  <c r="O1253" i="28"/>
  <c r="U1252" i="28"/>
  <c r="T1252" i="28"/>
  <c r="S1252" i="28"/>
  <c r="Q1252" i="28"/>
  <c r="P1252" i="28"/>
  <c r="O1252" i="28"/>
  <c r="U1251" i="28"/>
  <c r="T1251" i="28"/>
  <c r="S1251" i="28"/>
  <c r="Q1251" i="28"/>
  <c r="P1251" i="28"/>
  <c r="O1251" i="28"/>
  <c r="U1250" i="28"/>
  <c r="T1250" i="28"/>
  <c r="S1250" i="28"/>
  <c r="Q1250" i="28"/>
  <c r="P1250" i="28"/>
  <c r="O1250" i="28"/>
  <c r="U1249" i="28"/>
  <c r="T1249" i="28"/>
  <c r="S1249" i="28"/>
  <c r="Q1249" i="28"/>
  <c r="P1249" i="28"/>
  <c r="O1249" i="28"/>
  <c r="U1248" i="28"/>
  <c r="T1248" i="28"/>
  <c r="S1248" i="28"/>
  <c r="Q1248" i="28"/>
  <c r="P1248" i="28"/>
  <c r="O1248" i="28"/>
  <c r="U1247" i="28"/>
  <c r="T1247" i="28"/>
  <c r="S1247" i="28"/>
  <c r="Q1247" i="28"/>
  <c r="P1247" i="28"/>
  <c r="O1247" i="28"/>
  <c r="U1246" i="28"/>
  <c r="T1246" i="28"/>
  <c r="S1246" i="28"/>
  <c r="Q1246" i="28"/>
  <c r="P1246" i="28"/>
  <c r="O1246" i="28"/>
  <c r="U1245" i="28"/>
  <c r="T1245" i="28"/>
  <c r="S1245" i="28"/>
  <c r="Q1245" i="28"/>
  <c r="P1245" i="28"/>
  <c r="O1245" i="28"/>
  <c r="U1244" i="28"/>
  <c r="T1244" i="28"/>
  <c r="S1244" i="28"/>
  <c r="Q1244" i="28"/>
  <c r="P1244" i="28"/>
  <c r="O1244" i="28"/>
  <c r="U1243" i="28"/>
  <c r="T1243" i="28"/>
  <c r="S1243" i="28"/>
  <c r="Q1243" i="28"/>
  <c r="P1243" i="28"/>
  <c r="O1243" i="28"/>
  <c r="U1242" i="28"/>
  <c r="T1242" i="28"/>
  <c r="S1242" i="28"/>
  <c r="Q1242" i="28"/>
  <c r="P1242" i="28"/>
  <c r="O1242" i="28"/>
  <c r="U1241" i="28"/>
  <c r="T1241" i="28"/>
  <c r="S1241" i="28"/>
  <c r="Q1241" i="28"/>
  <c r="P1241" i="28"/>
  <c r="O1241" i="28"/>
  <c r="U1240" i="28"/>
  <c r="T1240" i="28"/>
  <c r="S1240" i="28"/>
  <c r="Q1240" i="28"/>
  <c r="P1240" i="28"/>
  <c r="O1240" i="28"/>
  <c r="U1239" i="28"/>
  <c r="T1239" i="28"/>
  <c r="S1239" i="28"/>
  <c r="Q1239" i="28"/>
  <c r="P1239" i="28"/>
  <c r="O1239" i="28"/>
  <c r="U1238" i="28"/>
  <c r="T1238" i="28"/>
  <c r="S1238" i="28"/>
  <c r="Q1238" i="28"/>
  <c r="P1238" i="28"/>
  <c r="O1238" i="28"/>
  <c r="U1237" i="28"/>
  <c r="T1237" i="28"/>
  <c r="S1237" i="28"/>
  <c r="Q1237" i="28"/>
  <c r="P1237" i="28"/>
  <c r="O1237" i="28"/>
  <c r="U1236" i="28"/>
  <c r="T1236" i="28"/>
  <c r="S1236" i="28"/>
  <c r="Q1236" i="28"/>
  <c r="P1236" i="28"/>
  <c r="O1236" i="28"/>
  <c r="U1235" i="28"/>
  <c r="T1235" i="28"/>
  <c r="S1235" i="28"/>
  <c r="Q1235" i="28"/>
  <c r="P1235" i="28"/>
  <c r="O1235" i="28"/>
  <c r="U1234" i="28"/>
  <c r="T1234" i="28"/>
  <c r="S1234" i="28"/>
  <c r="Q1234" i="28"/>
  <c r="P1234" i="28"/>
  <c r="O1234" i="28"/>
  <c r="U1233" i="28"/>
  <c r="T1233" i="28"/>
  <c r="S1233" i="28"/>
  <c r="Q1233" i="28"/>
  <c r="P1233" i="28"/>
  <c r="O1233" i="28"/>
  <c r="U1232" i="28"/>
  <c r="T1232" i="28"/>
  <c r="S1232" i="28"/>
  <c r="Q1232" i="28"/>
  <c r="P1232" i="28"/>
  <c r="O1232" i="28"/>
  <c r="U1231" i="28"/>
  <c r="T1231" i="28"/>
  <c r="S1231" i="28"/>
  <c r="Q1231" i="28"/>
  <c r="P1231" i="28"/>
  <c r="O1231" i="28"/>
  <c r="U1230" i="28"/>
  <c r="T1230" i="28"/>
  <c r="S1230" i="28"/>
  <c r="Q1230" i="28"/>
  <c r="P1230" i="28"/>
  <c r="O1230" i="28"/>
  <c r="U1229" i="28"/>
  <c r="T1229" i="28"/>
  <c r="S1229" i="28"/>
  <c r="Q1229" i="28"/>
  <c r="P1229" i="28"/>
  <c r="O1229" i="28"/>
  <c r="U1228" i="28"/>
  <c r="T1228" i="28"/>
  <c r="S1228" i="28"/>
  <c r="Q1228" i="28"/>
  <c r="P1228" i="28"/>
  <c r="O1228" i="28"/>
  <c r="U1227" i="28"/>
  <c r="T1227" i="28"/>
  <c r="S1227" i="28"/>
  <c r="Q1227" i="28"/>
  <c r="P1227" i="28"/>
  <c r="O1227" i="28"/>
  <c r="U1226" i="28"/>
  <c r="T1226" i="28"/>
  <c r="S1226" i="28"/>
  <c r="Q1226" i="28"/>
  <c r="P1226" i="28"/>
  <c r="O1226" i="28"/>
  <c r="U1225" i="28"/>
  <c r="T1225" i="28"/>
  <c r="S1225" i="28"/>
  <c r="Q1225" i="28"/>
  <c r="P1225" i="28"/>
  <c r="O1225" i="28"/>
  <c r="U1224" i="28"/>
  <c r="T1224" i="28"/>
  <c r="S1224" i="28"/>
  <c r="Q1224" i="28"/>
  <c r="P1224" i="28"/>
  <c r="O1224" i="28"/>
  <c r="U1223" i="28"/>
  <c r="T1223" i="28"/>
  <c r="S1223" i="28"/>
  <c r="Q1223" i="28"/>
  <c r="P1223" i="28"/>
  <c r="O1223" i="28"/>
  <c r="U1222" i="28"/>
  <c r="T1222" i="28"/>
  <c r="S1222" i="28"/>
  <c r="Q1222" i="28"/>
  <c r="P1222" i="28"/>
  <c r="O1222" i="28"/>
  <c r="U1221" i="28"/>
  <c r="T1221" i="28"/>
  <c r="S1221" i="28"/>
  <c r="Q1221" i="28"/>
  <c r="P1221" i="28"/>
  <c r="O1221" i="28"/>
  <c r="U1220" i="28"/>
  <c r="T1220" i="28"/>
  <c r="S1220" i="28"/>
  <c r="Q1220" i="28"/>
  <c r="P1220" i="28"/>
  <c r="O1220" i="28"/>
  <c r="U1219" i="28"/>
  <c r="T1219" i="28"/>
  <c r="S1219" i="28"/>
  <c r="Q1219" i="28"/>
  <c r="P1219" i="28"/>
  <c r="O1219" i="28"/>
  <c r="U1218" i="28"/>
  <c r="T1218" i="28"/>
  <c r="S1218" i="28"/>
  <c r="Q1218" i="28"/>
  <c r="P1218" i="28"/>
  <c r="O1218" i="28"/>
  <c r="U1217" i="28"/>
  <c r="T1217" i="28"/>
  <c r="S1217" i="28"/>
  <c r="Q1217" i="28"/>
  <c r="P1217" i="28"/>
  <c r="O1217" i="28"/>
  <c r="U1216" i="28"/>
  <c r="T1216" i="28"/>
  <c r="S1216" i="28"/>
  <c r="Q1216" i="28"/>
  <c r="P1216" i="28"/>
  <c r="O1216" i="28"/>
  <c r="U1215" i="28"/>
  <c r="T1215" i="28"/>
  <c r="S1215" i="28"/>
  <c r="Q1215" i="28"/>
  <c r="P1215" i="28"/>
  <c r="O1215" i="28"/>
  <c r="U1214" i="28"/>
  <c r="T1214" i="28"/>
  <c r="S1214" i="28"/>
  <c r="Q1214" i="28"/>
  <c r="P1214" i="28"/>
  <c r="O1214" i="28"/>
  <c r="U1213" i="28"/>
  <c r="T1213" i="28"/>
  <c r="S1213" i="28"/>
  <c r="Q1213" i="28"/>
  <c r="P1213" i="28"/>
  <c r="O1213" i="28"/>
  <c r="U1212" i="28"/>
  <c r="T1212" i="28"/>
  <c r="S1212" i="28"/>
  <c r="Q1212" i="28"/>
  <c r="P1212" i="28"/>
  <c r="O1212" i="28"/>
  <c r="U1211" i="28"/>
  <c r="T1211" i="28"/>
  <c r="S1211" i="28"/>
  <c r="Q1211" i="28"/>
  <c r="P1211" i="28"/>
  <c r="O1211" i="28"/>
  <c r="U1210" i="28"/>
  <c r="T1210" i="28"/>
  <c r="S1210" i="28"/>
  <c r="Q1210" i="28"/>
  <c r="P1210" i="28"/>
  <c r="O1210" i="28"/>
  <c r="U1209" i="28"/>
  <c r="T1209" i="28"/>
  <c r="S1209" i="28"/>
  <c r="Q1209" i="28"/>
  <c r="P1209" i="28"/>
  <c r="O1209" i="28"/>
  <c r="U1208" i="28"/>
  <c r="T1208" i="28"/>
  <c r="S1208" i="28"/>
  <c r="Q1208" i="28"/>
  <c r="P1208" i="28"/>
  <c r="O1208" i="28"/>
  <c r="U1207" i="28"/>
  <c r="T1207" i="28"/>
  <c r="S1207" i="28"/>
  <c r="Q1207" i="28"/>
  <c r="P1207" i="28"/>
  <c r="O1207" i="28"/>
  <c r="U1206" i="28"/>
  <c r="T1206" i="28"/>
  <c r="S1206" i="28"/>
  <c r="Q1206" i="28"/>
  <c r="P1206" i="28"/>
  <c r="O1206" i="28"/>
  <c r="U1205" i="28"/>
  <c r="T1205" i="28"/>
  <c r="S1205" i="28"/>
  <c r="Q1205" i="28"/>
  <c r="P1205" i="28"/>
  <c r="O1205" i="28"/>
  <c r="U1204" i="28"/>
  <c r="T1204" i="28"/>
  <c r="S1204" i="28"/>
  <c r="Q1204" i="28"/>
  <c r="P1204" i="28"/>
  <c r="O1204" i="28"/>
  <c r="U1203" i="28"/>
  <c r="T1203" i="28"/>
  <c r="S1203" i="28"/>
  <c r="Q1203" i="28"/>
  <c r="P1203" i="28"/>
  <c r="O1203" i="28"/>
  <c r="U1202" i="28"/>
  <c r="T1202" i="28"/>
  <c r="S1202" i="28"/>
  <c r="Q1202" i="28"/>
  <c r="P1202" i="28"/>
  <c r="O1202" i="28"/>
  <c r="U1201" i="28"/>
  <c r="T1201" i="28"/>
  <c r="S1201" i="28"/>
  <c r="Q1201" i="28"/>
  <c r="P1201" i="28"/>
  <c r="O1201" i="28"/>
  <c r="U1200" i="28"/>
  <c r="T1200" i="28"/>
  <c r="S1200" i="28"/>
  <c r="Q1200" i="28"/>
  <c r="P1200" i="28"/>
  <c r="O1200" i="28"/>
  <c r="U1199" i="28"/>
  <c r="T1199" i="28"/>
  <c r="S1199" i="28"/>
  <c r="Q1199" i="28"/>
  <c r="P1199" i="28"/>
  <c r="O1199" i="28"/>
  <c r="U1198" i="28"/>
  <c r="T1198" i="28"/>
  <c r="S1198" i="28"/>
  <c r="Q1198" i="28"/>
  <c r="P1198" i="28"/>
  <c r="O1198" i="28"/>
  <c r="U1197" i="28"/>
  <c r="T1197" i="28"/>
  <c r="S1197" i="28"/>
  <c r="Q1197" i="28"/>
  <c r="P1197" i="28"/>
  <c r="O1197" i="28"/>
  <c r="U1196" i="28"/>
  <c r="T1196" i="28"/>
  <c r="S1196" i="28"/>
  <c r="Q1196" i="28"/>
  <c r="P1196" i="28"/>
  <c r="O1196" i="28"/>
  <c r="U1195" i="28"/>
  <c r="T1195" i="28"/>
  <c r="S1195" i="28"/>
  <c r="Q1195" i="28"/>
  <c r="P1195" i="28"/>
  <c r="O1195" i="28"/>
  <c r="U1194" i="28"/>
  <c r="T1194" i="28"/>
  <c r="S1194" i="28"/>
  <c r="Q1194" i="28"/>
  <c r="P1194" i="28"/>
  <c r="O1194" i="28"/>
  <c r="U1193" i="28"/>
  <c r="T1193" i="28"/>
  <c r="S1193" i="28"/>
  <c r="Q1193" i="28"/>
  <c r="P1193" i="28"/>
  <c r="O1193" i="28"/>
  <c r="U1192" i="28"/>
  <c r="T1192" i="28"/>
  <c r="S1192" i="28"/>
  <c r="Q1192" i="28"/>
  <c r="P1192" i="28"/>
  <c r="O1192" i="28"/>
  <c r="U1191" i="28"/>
  <c r="T1191" i="28"/>
  <c r="S1191" i="28"/>
  <c r="Q1191" i="28"/>
  <c r="P1191" i="28"/>
  <c r="O1191" i="28"/>
  <c r="U1190" i="28"/>
  <c r="T1190" i="28"/>
  <c r="S1190" i="28"/>
  <c r="Q1190" i="28"/>
  <c r="P1190" i="28"/>
  <c r="O1190" i="28"/>
  <c r="U1189" i="28"/>
  <c r="T1189" i="28"/>
  <c r="S1189" i="28"/>
  <c r="Q1189" i="28"/>
  <c r="P1189" i="28"/>
  <c r="O1189" i="28"/>
  <c r="U1188" i="28"/>
  <c r="T1188" i="28"/>
  <c r="S1188" i="28"/>
  <c r="Q1188" i="28"/>
  <c r="P1188" i="28"/>
  <c r="O1188" i="28"/>
  <c r="U1187" i="28"/>
  <c r="T1187" i="28"/>
  <c r="S1187" i="28"/>
  <c r="Q1187" i="28"/>
  <c r="P1187" i="28"/>
  <c r="O1187" i="28"/>
  <c r="U1186" i="28"/>
  <c r="T1186" i="28"/>
  <c r="S1186" i="28"/>
  <c r="Q1186" i="28"/>
  <c r="P1186" i="28"/>
  <c r="O1186" i="28"/>
  <c r="U1185" i="28"/>
  <c r="T1185" i="28"/>
  <c r="S1185" i="28"/>
  <c r="Q1185" i="28"/>
  <c r="P1185" i="28"/>
  <c r="O1185" i="28"/>
  <c r="U1184" i="28"/>
  <c r="T1184" i="28"/>
  <c r="S1184" i="28"/>
  <c r="Q1184" i="28"/>
  <c r="P1184" i="28"/>
  <c r="O1184" i="28"/>
  <c r="U1183" i="28"/>
  <c r="T1183" i="28"/>
  <c r="S1183" i="28"/>
  <c r="Q1183" i="28"/>
  <c r="P1183" i="28"/>
  <c r="O1183" i="28"/>
  <c r="U1182" i="28"/>
  <c r="T1182" i="28"/>
  <c r="S1182" i="28"/>
  <c r="Q1182" i="28"/>
  <c r="P1182" i="28"/>
  <c r="O1182" i="28"/>
  <c r="U1181" i="28"/>
  <c r="T1181" i="28"/>
  <c r="S1181" i="28"/>
  <c r="Q1181" i="28"/>
  <c r="P1181" i="28"/>
  <c r="O1181" i="28"/>
  <c r="U1180" i="28"/>
  <c r="T1180" i="28"/>
  <c r="S1180" i="28"/>
  <c r="Q1180" i="28"/>
  <c r="P1180" i="28"/>
  <c r="O1180" i="28"/>
  <c r="U1179" i="28"/>
  <c r="T1179" i="28"/>
  <c r="S1179" i="28"/>
  <c r="Q1179" i="28"/>
  <c r="P1179" i="28"/>
  <c r="O1179" i="28"/>
  <c r="U1178" i="28"/>
  <c r="T1178" i="28"/>
  <c r="S1178" i="28"/>
  <c r="Q1178" i="28"/>
  <c r="P1178" i="28"/>
  <c r="O1178" i="28"/>
  <c r="U1177" i="28"/>
  <c r="T1177" i="28"/>
  <c r="S1177" i="28"/>
  <c r="Q1177" i="28"/>
  <c r="P1177" i="28"/>
  <c r="O1177" i="28"/>
  <c r="U1176" i="28"/>
  <c r="T1176" i="28"/>
  <c r="S1176" i="28"/>
  <c r="Q1176" i="28"/>
  <c r="P1176" i="28"/>
  <c r="O1176" i="28"/>
  <c r="U1175" i="28"/>
  <c r="T1175" i="28"/>
  <c r="S1175" i="28"/>
  <c r="Q1175" i="28"/>
  <c r="P1175" i="28"/>
  <c r="O1175" i="28"/>
  <c r="U1174" i="28"/>
  <c r="T1174" i="28"/>
  <c r="S1174" i="28"/>
  <c r="Q1174" i="28"/>
  <c r="P1174" i="28"/>
  <c r="O1174" i="28"/>
  <c r="U1173" i="28"/>
  <c r="T1173" i="28"/>
  <c r="S1173" i="28"/>
  <c r="Q1173" i="28"/>
  <c r="P1173" i="28"/>
  <c r="O1173" i="28"/>
  <c r="U1172" i="28"/>
  <c r="T1172" i="28"/>
  <c r="S1172" i="28"/>
  <c r="Q1172" i="28"/>
  <c r="P1172" i="28"/>
  <c r="O1172" i="28"/>
  <c r="U1171" i="28"/>
  <c r="T1171" i="28"/>
  <c r="S1171" i="28"/>
  <c r="Q1171" i="28"/>
  <c r="P1171" i="28"/>
  <c r="O1171" i="28"/>
  <c r="U1170" i="28"/>
  <c r="T1170" i="28"/>
  <c r="S1170" i="28"/>
  <c r="Q1170" i="28"/>
  <c r="P1170" i="28"/>
  <c r="O1170" i="28"/>
  <c r="U1169" i="28"/>
  <c r="T1169" i="28"/>
  <c r="S1169" i="28"/>
  <c r="Q1169" i="28"/>
  <c r="P1169" i="28"/>
  <c r="O1169" i="28"/>
  <c r="U1168" i="28"/>
  <c r="T1168" i="28"/>
  <c r="S1168" i="28"/>
  <c r="Q1168" i="28"/>
  <c r="P1168" i="28"/>
  <c r="O1168" i="28"/>
  <c r="U1167" i="28"/>
  <c r="T1167" i="28"/>
  <c r="S1167" i="28"/>
  <c r="Q1167" i="28"/>
  <c r="P1167" i="28"/>
  <c r="O1167" i="28"/>
  <c r="U1166" i="28"/>
  <c r="T1166" i="28"/>
  <c r="S1166" i="28"/>
  <c r="Q1166" i="28"/>
  <c r="P1166" i="28"/>
  <c r="O1166" i="28"/>
  <c r="U1165" i="28"/>
  <c r="T1165" i="28"/>
  <c r="S1165" i="28"/>
  <c r="Q1165" i="28"/>
  <c r="P1165" i="28"/>
  <c r="O1165" i="28"/>
  <c r="U1164" i="28"/>
  <c r="T1164" i="28"/>
  <c r="S1164" i="28"/>
  <c r="Q1164" i="28"/>
  <c r="P1164" i="28"/>
  <c r="O1164" i="28"/>
  <c r="U1163" i="28"/>
  <c r="T1163" i="28"/>
  <c r="S1163" i="28"/>
  <c r="Q1163" i="28"/>
  <c r="P1163" i="28"/>
  <c r="O1163" i="28"/>
  <c r="U1162" i="28"/>
  <c r="T1162" i="28"/>
  <c r="S1162" i="28"/>
  <c r="Q1162" i="28"/>
  <c r="P1162" i="28"/>
  <c r="O1162" i="28"/>
  <c r="U1161" i="28"/>
  <c r="T1161" i="28"/>
  <c r="S1161" i="28"/>
  <c r="Q1161" i="28"/>
  <c r="P1161" i="28"/>
  <c r="O1161" i="28"/>
  <c r="U1160" i="28"/>
  <c r="T1160" i="28"/>
  <c r="S1160" i="28"/>
  <c r="Q1160" i="28"/>
  <c r="P1160" i="28"/>
  <c r="O1160" i="28"/>
  <c r="U1159" i="28"/>
  <c r="T1159" i="28"/>
  <c r="S1159" i="28"/>
  <c r="Q1159" i="28"/>
  <c r="P1159" i="28"/>
  <c r="O1159" i="28"/>
  <c r="U1158" i="28"/>
  <c r="T1158" i="28"/>
  <c r="S1158" i="28"/>
  <c r="Q1158" i="28"/>
  <c r="P1158" i="28"/>
  <c r="O1158" i="28"/>
  <c r="U1157" i="28"/>
  <c r="T1157" i="28"/>
  <c r="S1157" i="28"/>
  <c r="Q1157" i="28"/>
  <c r="P1157" i="28"/>
  <c r="O1157" i="28"/>
  <c r="U1156" i="28"/>
  <c r="T1156" i="28"/>
  <c r="S1156" i="28"/>
  <c r="Q1156" i="28"/>
  <c r="P1156" i="28"/>
  <c r="O1156" i="28"/>
  <c r="U1155" i="28"/>
  <c r="T1155" i="28"/>
  <c r="S1155" i="28"/>
  <c r="Q1155" i="28"/>
  <c r="P1155" i="28"/>
  <c r="O1155" i="28"/>
  <c r="U1154" i="28"/>
  <c r="T1154" i="28"/>
  <c r="S1154" i="28"/>
  <c r="Q1154" i="28"/>
  <c r="P1154" i="28"/>
  <c r="O1154" i="28"/>
  <c r="U1153" i="28"/>
  <c r="T1153" i="28"/>
  <c r="S1153" i="28"/>
  <c r="Q1153" i="28"/>
  <c r="P1153" i="28"/>
  <c r="O1153" i="28"/>
  <c r="U1152" i="28"/>
  <c r="T1152" i="28"/>
  <c r="S1152" i="28"/>
  <c r="Q1152" i="28"/>
  <c r="P1152" i="28"/>
  <c r="O1152" i="28"/>
  <c r="U1151" i="28"/>
  <c r="T1151" i="28"/>
  <c r="S1151" i="28"/>
  <c r="Q1151" i="28"/>
  <c r="P1151" i="28"/>
  <c r="O1151" i="28"/>
  <c r="U1150" i="28"/>
  <c r="T1150" i="28"/>
  <c r="S1150" i="28"/>
  <c r="Q1150" i="28"/>
  <c r="P1150" i="28"/>
  <c r="O1150" i="28"/>
  <c r="U1149" i="28"/>
  <c r="T1149" i="28"/>
  <c r="S1149" i="28"/>
  <c r="Q1149" i="28"/>
  <c r="P1149" i="28"/>
  <c r="O1149" i="28"/>
  <c r="U1148" i="28"/>
  <c r="T1148" i="28"/>
  <c r="S1148" i="28"/>
  <c r="Q1148" i="28"/>
  <c r="P1148" i="28"/>
  <c r="O1148" i="28"/>
  <c r="U1147" i="28"/>
  <c r="T1147" i="28"/>
  <c r="S1147" i="28"/>
  <c r="Q1147" i="28"/>
  <c r="P1147" i="28"/>
  <c r="O1147" i="28"/>
  <c r="U1146" i="28"/>
  <c r="T1146" i="28"/>
  <c r="S1146" i="28"/>
  <c r="Q1146" i="28"/>
  <c r="P1146" i="28"/>
  <c r="O1146" i="28"/>
  <c r="U1145" i="28"/>
  <c r="T1145" i="28"/>
  <c r="S1145" i="28"/>
  <c r="Q1145" i="28"/>
  <c r="P1145" i="28"/>
  <c r="O1145" i="28"/>
  <c r="U1144" i="28"/>
  <c r="T1144" i="28"/>
  <c r="S1144" i="28"/>
  <c r="Q1144" i="28"/>
  <c r="P1144" i="28"/>
  <c r="O1144" i="28"/>
  <c r="U1143" i="28"/>
  <c r="T1143" i="28"/>
  <c r="S1143" i="28"/>
  <c r="Q1143" i="28"/>
  <c r="P1143" i="28"/>
  <c r="O1143" i="28"/>
  <c r="U1142" i="28"/>
  <c r="T1142" i="28"/>
  <c r="S1142" i="28"/>
  <c r="Q1142" i="28"/>
  <c r="P1142" i="28"/>
  <c r="O1142" i="28"/>
  <c r="U1141" i="28"/>
  <c r="T1141" i="28"/>
  <c r="S1141" i="28"/>
  <c r="Q1141" i="28"/>
  <c r="P1141" i="28"/>
  <c r="O1141" i="28"/>
  <c r="U1140" i="28"/>
  <c r="T1140" i="28"/>
  <c r="S1140" i="28"/>
  <c r="Q1140" i="28"/>
  <c r="P1140" i="28"/>
  <c r="O1140" i="28"/>
  <c r="U1139" i="28"/>
  <c r="T1139" i="28"/>
  <c r="S1139" i="28"/>
  <c r="Q1139" i="28"/>
  <c r="P1139" i="28"/>
  <c r="O1139" i="28"/>
  <c r="U1138" i="28"/>
  <c r="T1138" i="28"/>
  <c r="S1138" i="28"/>
  <c r="Q1138" i="28"/>
  <c r="P1138" i="28"/>
  <c r="O1138" i="28"/>
  <c r="U1137" i="28"/>
  <c r="T1137" i="28"/>
  <c r="S1137" i="28"/>
  <c r="Q1137" i="28"/>
  <c r="P1137" i="28"/>
  <c r="O1137" i="28"/>
  <c r="U1136" i="28"/>
  <c r="T1136" i="28"/>
  <c r="S1136" i="28"/>
  <c r="Q1136" i="28"/>
  <c r="P1136" i="28"/>
  <c r="O1136" i="28"/>
  <c r="U1135" i="28"/>
  <c r="T1135" i="28"/>
  <c r="S1135" i="28"/>
  <c r="Q1135" i="28"/>
  <c r="P1135" i="28"/>
  <c r="O1135" i="28"/>
  <c r="U1134" i="28"/>
  <c r="T1134" i="28"/>
  <c r="S1134" i="28"/>
  <c r="Q1134" i="28"/>
  <c r="P1134" i="28"/>
  <c r="O1134" i="28"/>
  <c r="U1133" i="28"/>
  <c r="T1133" i="28"/>
  <c r="S1133" i="28"/>
  <c r="Q1133" i="28"/>
  <c r="P1133" i="28"/>
  <c r="O1133" i="28"/>
  <c r="U1132" i="28"/>
  <c r="T1132" i="28"/>
  <c r="S1132" i="28"/>
  <c r="Q1132" i="28"/>
  <c r="P1132" i="28"/>
  <c r="O1132" i="28"/>
  <c r="U1131" i="28"/>
  <c r="T1131" i="28"/>
  <c r="S1131" i="28"/>
  <c r="Q1131" i="28"/>
  <c r="P1131" i="28"/>
  <c r="O1131" i="28"/>
  <c r="U1130" i="28"/>
  <c r="T1130" i="28"/>
  <c r="S1130" i="28"/>
  <c r="Q1130" i="28"/>
  <c r="P1130" i="28"/>
  <c r="O1130" i="28"/>
  <c r="U1129" i="28"/>
  <c r="T1129" i="28"/>
  <c r="S1129" i="28"/>
  <c r="Q1129" i="28"/>
  <c r="P1129" i="28"/>
  <c r="O1129" i="28"/>
  <c r="U1128" i="28"/>
  <c r="T1128" i="28"/>
  <c r="S1128" i="28"/>
  <c r="Q1128" i="28"/>
  <c r="P1128" i="28"/>
  <c r="O1128" i="28"/>
  <c r="U1127" i="28"/>
  <c r="T1127" i="28"/>
  <c r="S1127" i="28"/>
  <c r="Q1127" i="28"/>
  <c r="P1127" i="28"/>
  <c r="O1127" i="28"/>
  <c r="U1126" i="28"/>
  <c r="T1126" i="28"/>
  <c r="S1126" i="28"/>
  <c r="Q1126" i="28"/>
  <c r="P1126" i="28"/>
  <c r="O1126" i="28"/>
  <c r="U1125" i="28"/>
  <c r="T1125" i="28"/>
  <c r="S1125" i="28"/>
  <c r="Q1125" i="28"/>
  <c r="P1125" i="28"/>
  <c r="O1125" i="28"/>
  <c r="U1124" i="28"/>
  <c r="T1124" i="28"/>
  <c r="S1124" i="28"/>
  <c r="Q1124" i="28"/>
  <c r="P1124" i="28"/>
  <c r="O1124" i="28"/>
  <c r="U1123" i="28"/>
  <c r="T1123" i="28"/>
  <c r="S1123" i="28"/>
  <c r="Q1123" i="28"/>
  <c r="P1123" i="28"/>
  <c r="O1123" i="28"/>
  <c r="U1122" i="28"/>
  <c r="T1122" i="28"/>
  <c r="S1122" i="28"/>
  <c r="Q1122" i="28"/>
  <c r="P1122" i="28"/>
  <c r="O1122" i="28"/>
  <c r="U1121" i="28"/>
  <c r="T1121" i="28"/>
  <c r="S1121" i="28"/>
  <c r="Q1121" i="28"/>
  <c r="P1121" i="28"/>
  <c r="O1121" i="28"/>
  <c r="U1120" i="28"/>
  <c r="T1120" i="28"/>
  <c r="S1120" i="28"/>
  <c r="Q1120" i="28"/>
  <c r="P1120" i="28"/>
  <c r="O1120" i="28"/>
  <c r="U1119" i="28"/>
  <c r="T1119" i="28"/>
  <c r="S1119" i="28"/>
  <c r="Q1119" i="28"/>
  <c r="P1119" i="28"/>
  <c r="O1119" i="28"/>
  <c r="U1118" i="28"/>
  <c r="T1118" i="28"/>
  <c r="S1118" i="28"/>
  <c r="Q1118" i="28"/>
  <c r="P1118" i="28"/>
  <c r="O1118" i="28"/>
  <c r="U1117" i="28"/>
  <c r="T1117" i="28"/>
  <c r="S1117" i="28"/>
  <c r="Q1117" i="28"/>
  <c r="P1117" i="28"/>
  <c r="O1117" i="28"/>
  <c r="U1116" i="28"/>
  <c r="T1116" i="28"/>
  <c r="S1116" i="28"/>
  <c r="Q1116" i="28"/>
  <c r="P1116" i="28"/>
  <c r="O1116" i="28"/>
  <c r="U1115" i="28"/>
  <c r="T1115" i="28"/>
  <c r="S1115" i="28"/>
  <c r="Q1115" i="28"/>
  <c r="P1115" i="28"/>
  <c r="O1115" i="28"/>
  <c r="U1114" i="28"/>
  <c r="T1114" i="28"/>
  <c r="S1114" i="28"/>
  <c r="Q1114" i="28"/>
  <c r="P1114" i="28"/>
  <c r="O1114" i="28"/>
  <c r="U1113" i="28"/>
  <c r="T1113" i="28"/>
  <c r="S1113" i="28"/>
  <c r="Q1113" i="28"/>
  <c r="P1113" i="28"/>
  <c r="O1113" i="28"/>
  <c r="U1112" i="28"/>
  <c r="T1112" i="28"/>
  <c r="S1112" i="28"/>
  <c r="Q1112" i="28"/>
  <c r="P1112" i="28"/>
  <c r="O1112" i="28"/>
  <c r="U1111" i="28"/>
  <c r="T1111" i="28"/>
  <c r="S1111" i="28"/>
  <c r="Q1111" i="28"/>
  <c r="P1111" i="28"/>
  <c r="O1111" i="28"/>
  <c r="U1110" i="28"/>
  <c r="T1110" i="28"/>
  <c r="S1110" i="28"/>
  <c r="Q1110" i="28"/>
  <c r="P1110" i="28"/>
  <c r="O1110" i="28"/>
  <c r="U1109" i="28"/>
  <c r="T1109" i="28"/>
  <c r="S1109" i="28"/>
  <c r="Q1109" i="28"/>
  <c r="P1109" i="28"/>
  <c r="O1109" i="28"/>
  <c r="U1108" i="28"/>
  <c r="T1108" i="28"/>
  <c r="S1108" i="28"/>
  <c r="Q1108" i="28"/>
  <c r="P1108" i="28"/>
  <c r="O1108" i="28"/>
  <c r="U1107" i="28"/>
  <c r="T1107" i="28"/>
  <c r="S1107" i="28"/>
  <c r="Q1107" i="28"/>
  <c r="P1107" i="28"/>
  <c r="O1107" i="28"/>
  <c r="U1106" i="28"/>
  <c r="T1106" i="28"/>
  <c r="S1106" i="28"/>
  <c r="Q1106" i="28"/>
  <c r="P1106" i="28"/>
  <c r="O1106" i="28"/>
  <c r="U1105" i="28"/>
  <c r="T1105" i="28"/>
  <c r="S1105" i="28"/>
  <c r="Q1105" i="28"/>
  <c r="P1105" i="28"/>
  <c r="O1105" i="28"/>
  <c r="U1104" i="28"/>
  <c r="T1104" i="28"/>
  <c r="S1104" i="28"/>
  <c r="Q1104" i="28"/>
  <c r="P1104" i="28"/>
  <c r="O1104" i="28"/>
  <c r="U1103" i="28"/>
  <c r="T1103" i="28"/>
  <c r="S1103" i="28"/>
  <c r="Q1103" i="28"/>
  <c r="P1103" i="28"/>
  <c r="O1103" i="28"/>
  <c r="U1102" i="28"/>
  <c r="T1102" i="28"/>
  <c r="S1102" i="28"/>
  <c r="Q1102" i="28"/>
  <c r="P1102" i="28"/>
  <c r="O1102" i="28"/>
  <c r="U1101" i="28"/>
  <c r="T1101" i="28"/>
  <c r="S1101" i="28"/>
  <c r="Q1101" i="28"/>
  <c r="P1101" i="28"/>
  <c r="O1101" i="28"/>
  <c r="U1100" i="28"/>
  <c r="T1100" i="28"/>
  <c r="S1100" i="28"/>
  <c r="Q1100" i="28"/>
  <c r="P1100" i="28"/>
  <c r="O1100" i="28"/>
  <c r="U1099" i="28"/>
  <c r="T1099" i="28"/>
  <c r="S1099" i="28"/>
  <c r="Q1099" i="28"/>
  <c r="P1099" i="28"/>
  <c r="O1099" i="28"/>
  <c r="U1098" i="28"/>
  <c r="T1098" i="28"/>
  <c r="S1098" i="28"/>
  <c r="Q1098" i="28"/>
  <c r="P1098" i="28"/>
  <c r="O1098" i="28"/>
  <c r="U1097" i="28"/>
  <c r="T1097" i="28"/>
  <c r="S1097" i="28"/>
  <c r="Q1097" i="28"/>
  <c r="P1097" i="28"/>
  <c r="O1097" i="28"/>
  <c r="U1096" i="28"/>
  <c r="T1096" i="28"/>
  <c r="S1096" i="28"/>
  <c r="Q1096" i="28"/>
  <c r="P1096" i="28"/>
  <c r="O1096" i="28"/>
  <c r="U1095" i="28"/>
  <c r="T1095" i="28"/>
  <c r="S1095" i="28"/>
  <c r="Q1095" i="28"/>
  <c r="P1095" i="28"/>
  <c r="O1095" i="28"/>
  <c r="U1094" i="28"/>
  <c r="T1094" i="28"/>
  <c r="S1094" i="28"/>
  <c r="Q1094" i="28"/>
  <c r="P1094" i="28"/>
  <c r="O1094" i="28"/>
  <c r="U1093" i="28"/>
  <c r="T1093" i="28"/>
  <c r="S1093" i="28"/>
  <c r="Q1093" i="28"/>
  <c r="P1093" i="28"/>
  <c r="O1093" i="28"/>
  <c r="U1092" i="28"/>
  <c r="T1092" i="28"/>
  <c r="S1092" i="28"/>
  <c r="Q1092" i="28"/>
  <c r="P1092" i="28"/>
  <c r="O1092" i="28"/>
  <c r="U1091" i="28"/>
  <c r="T1091" i="28"/>
  <c r="S1091" i="28"/>
  <c r="Q1091" i="28"/>
  <c r="P1091" i="28"/>
  <c r="O1091" i="28"/>
  <c r="U1090" i="28"/>
  <c r="T1090" i="28"/>
  <c r="S1090" i="28"/>
  <c r="Q1090" i="28"/>
  <c r="P1090" i="28"/>
  <c r="O1090" i="28"/>
  <c r="U1089" i="28"/>
  <c r="T1089" i="28"/>
  <c r="S1089" i="28"/>
  <c r="Q1089" i="28"/>
  <c r="P1089" i="28"/>
  <c r="O1089" i="28"/>
  <c r="U1088" i="28"/>
  <c r="T1088" i="28"/>
  <c r="S1088" i="28"/>
  <c r="Q1088" i="28"/>
  <c r="P1088" i="28"/>
  <c r="O1088" i="28"/>
  <c r="U1087" i="28"/>
  <c r="T1087" i="28"/>
  <c r="S1087" i="28"/>
  <c r="Q1087" i="28"/>
  <c r="P1087" i="28"/>
  <c r="O1087" i="28"/>
  <c r="U1086" i="28"/>
  <c r="T1086" i="28"/>
  <c r="S1086" i="28"/>
  <c r="Q1086" i="28"/>
  <c r="P1086" i="28"/>
  <c r="O1086" i="28"/>
  <c r="U1085" i="28"/>
  <c r="T1085" i="28"/>
  <c r="S1085" i="28"/>
  <c r="Q1085" i="28"/>
  <c r="P1085" i="28"/>
  <c r="O1085" i="28"/>
  <c r="U1084" i="28"/>
  <c r="T1084" i="28"/>
  <c r="S1084" i="28"/>
  <c r="Q1084" i="28"/>
  <c r="P1084" i="28"/>
  <c r="O1084" i="28"/>
  <c r="U1083" i="28"/>
  <c r="T1083" i="28"/>
  <c r="S1083" i="28"/>
  <c r="Q1083" i="28"/>
  <c r="P1083" i="28"/>
  <c r="O1083" i="28"/>
  <c r="U1082" i="28"/>
  <c r="T1082" i="28"/>
  <c r="S1082" i="28"/>
  <c r="Q1082" i="28"/>
  <c r="P1082" i="28"/>
  <c r="O1082" i="28"/>
  <c r="U1081" i="28"/>
  <c r="T1081" i="28"/>
  <c r="S1081" i="28"/>
  <c r="Q1081" i="28"/>
  <c r="P1081" i="28"/>
  <c r="O1081" i="28"/>
  <c r="U1080" i="28"/>
  <c r="T1080" i="28"/>
  <c r="S1080" i="28"/>
  <c r="Q1080" i="28"/>
  <c r="P1080" i="28"/>
  <c r="O1080" i="28"/>
  <c r="U1079" i="28"/>
  <c r="T1079" i="28"/>
  <c r="S1079" i="28"/>
  <c r="Q1079" i="28"/>
  <c r="P1079" i="28"/>
  <c r="O1079" i="28"/>
  <c r="U1078" i="28"/>
  <c r="T1078" i="28"/>
  <c r="S1078" i="28"/>
  <c r="Q1078" i="28"/>
  <c r="P1078" i="28"/>
  <c r="O1078" i="28"/>
  <c r="U1077" i="28"/>
  <c r="T1077" i="28"/>
  <c r="S1077" i="28"/>
  <c r="Q1077" i="28"/>
  <c r="P1077" i="28"/>
  <c r="O1077" i="28"/>
  <c r="U1076" i="28"/>
  <c r="T1076" i="28"/>
  <c r="S1076" i="28"/>
  <c r="Q1076" i="28"/>
  <c r="P1076" i="28"/>
  <c r="O1076" i="28"/>
  <c r="U1075" i="28"/>
  <c r="T1075" i="28"/>
  <c r="S1075" i="28"/>
  <c r="Q1075" i="28"/>
  <c r="P1075" i="28"/>
  <c r="O1075" i="28"/>
  <c r="U1074" i="28"/>
  <c r="T1074" i="28"/>
  <c r="S1074" i="28"/>
  <c r="Q1074" i="28"/>
  <c r="P1074" i="28"/>
  <c r="O1074" i="28"/>
  <c r="U1073" i="28"/>
  <c r="T1073" i="28"/>
  <c r="S1073" i="28"/>
  <c r="Q1073" i="28"/>
  <c r="P1073" i="28"/>
  <c r="O1073" i="28"/>
  <c r="U1072" i="28"/>
  <c r="T1072" i="28"/>
  <c r="S1072" i="28"/>
  <c r="Q1072" i="28"/>
  <c r="P1072" i="28"/>
  <c r="O1072" i="28"/>
  <c r="U1071" i="28"/>
  <c r="T1071" i="28"/>
  <c r="S1071" i="28"/>
  <c r="Q1071" i="28"/>
  <c r="P1071" i="28"/>
  <c r="O1071" i="28"/>
  <c r="U1070" i="28"/>
  <c r="T1070" i="28"/>
  <c r="S1070" i="28"/>
  <c r="Q1070" i="28"/>
  <c r="P1070" i="28"/>
  <c r="O1070" i="28"/>
  <c r="U1069" i="28"/>
  <c r="T1069" i="28"/>
  <c r="S1069" i="28"/>
  <c r="Q1069" i="28"/>
  <c r="P1069" i="28"/>
  <c r="O1069" i="28"/>
  <c r="U1068" i="28"/>
  <c r="T1068" i="28"/>
  <c r="S1068" i="28"/>
  <c r="Q1068" i="28"/>
  <c r="P1068" i="28"/>
  <c r="O1068" i="28"/>
  <c r="U1067" i="28"/>
  <c r="T1067" i="28"/>
  <c r="S1067" i="28"/>
  <c r="Q1067" i="28"/>
  <c r="P1067" i="28"/>
  <c r="O1067" i="28"/>
  <c r="U1066" i="28"/>
  <c r="T1066" i="28"/>
  <c r="S1066" i="28"/>
  <c r="Q1066" i="28"/>
  <c r="P1066" i="28"/>
  <c r="O1066" i="28"/>
  <c r="U1065" i="28"/>
  <c r="T1065" i="28"/>
  <c r="S1065" i="28"/>
  <c r="Q1065" i="28"/>
  <c r="P1065" i="28"/>
  <c r="O1065" i="28"/>
  <c r="U1064" i="28"/>
  <c r="T1064" i="28"/>
  <c r="S1064" i="28"/>
  <c r="Q1064" i="28"/>
  <c r="P1064" i="28"/>
  <c r="O1064" i="28"/>
  <c r="U1063" i="28"/>
  <c r="T1063" i="28"/>
  <c r="S1063" i="28"/>
  <c r="Q1063" i="28"/>
  <c r="P1063" i="28"/>
  <c r="O1063" i="28"/>
  <c r="U1062" i="28"/>
  <c r="T1062" i="28"/>
  <c r="S1062" i="28"/>
  <c r="Q1062" i="28"/>
  <c r="P1062" i="28"/>
  <c r="O1062" i="28"/>
  <c r="U1061" i="28"/>
  <c r="T1061" i="28"/>
  <c r="S1061" i="28"/>
  <c r="Q1061" i="28"/>
  <c r="P1061" i="28"/>
  <c r="O1061" i="28"/>
  <c r="U1060" i="28"/>
  <c r="T1060" i="28"/>
  <c r="S1060" i="28"/>
  <c r="Q1060" i="28"/>
  <c r="P1060" i="28"/>
  <c r="O1060" i="28"/>
  <c r="U1059" i="28"/>
  <c r="T1059" i="28"/>
  <c r="S1059" i="28"/>
  <c r="Q1059" i="28"/>
  <c r="P1059" i="28"/>
  <c r="O1059" i="28"/>
  <c r="U1058" i="28"/>
  <c r="T1058" i="28"/>
  <c r="S1058" i="28"/>
  <c r="Q1058" i="28"/>
  <c r="P1058" i="28"/>
  <c r="O1058" i="28"/>
  <c r="U1057" i="28"/>
  <c r="T1057" i="28"/>
  <c r="S1057" i="28"/>
  <c r="Q1057" i="28"/>
  <c r="P1057" i="28"/>
  <c r="O1057" i="28"/>
  <c r="U1056" i="28"/>
  <c r="T1056" i="28"/>
  <c r="S1056" i="28"/>
  <c r="Q1056" i="28"/>
  <c r="P1056" i="28"/>
  <c r="O1056" i="28"/>
  <c r="U1055" i="28"/>
  <c r="T1055" i="28"/>
  <c r="S1055" i="28"/>
  <c r="Q1055" i="28"/>
  <c r="P1055" i="28"/>
  <c r="O1055" i="28"/>
  <c r="U1054" i="28"/>
  <c r="T1054" i="28"/>
  <c r="S1054" i="28"/>
  <c r="Q1054" i="28"/>
  <c r="P1054" i="28"/>
  <c r="O1054" i="28"/>
  <c r="U1053" i="28"/>
  <c r="T1053" i="28"/>
  <c r="S1053" i="28"/>
  <c r="Q1053" i="28"/>
  <c r="P1053" i="28"/>
  <c r="O1053" i="28"/>
  <c r="U1052" i="28"/>
  <c r="T1052" i="28"/>
  <c r="S1052" i="28"/>
  <c r="Q1052" i="28"/>
  <c r="P1052" i="28"/>
  <c r="O1052" i="28"/>
  <c r="U1051" i="28"/>
  <c r="T1051" i="28"/>
  <c r="S1051" i="28"/>
  <c r="Q1051" i="28"/>
  <c r="P1051" i="28"/>
  <c r="O1051" i="28"/>
  <c r="U1050" i="28"/>
  <c r="T1050" i="28"/>
  <c r="S1050" i="28"/>
  <c r="Q1050" i="28"/>
  <c r="P1050" i="28"/>
  <c r="O1050" i="28"/>
  <c r="U1049" i="28"/>
  <c r="T1049" i="28"/>
  <c r="S1049" i="28"/>
  <c r="Q1049" i="28"/>
  <c r="P1049" i="28"/>
  <c r="O1049" i="28"/>
  <c r="U1048" i="28"/>
  <c r="T1048" i="28"/>
  <c r="S1048" i="28"/>
  <c r="Q1048" i="28"/>
  <c r="P1048" i="28"/>
  <c r="O1048" i="28"/>
  <c r="U1047" i="28"/>
  <c r="T1047" i="28"/>
  <c r="S1047" i="28"/>
  <c r="Q1047" i="28"/>
  <c r="P1047" i="28"/>
  <c r="O1047" i="28"/>
  <c r="U1046" i="28"/>
  <c r="T1046" i="28"/>
  <c r="S1046" i="28"/>
  <c r="Q1046" i="28"/>
  <c r="P1046" i="28"/>
  <c r="O1046" i="28"/>
  <c r="U1045" i="28"/>
  <c r="T1045" i="28"/>
  <c r="S1045" i="28"/>
  <c r="Q1045" i="28"/>
  <c r="P1045" i="28"/>
  <c r="O1045" i="28"/>
  <c r="U1044" i="28"/>
  <c r="T1044" i="28"/>
  <c r="S1044" i="28"/>
  <c r="Q1044" i="28"/>
  <c r="P1044" i="28"/>
  <c r="O1044" i="28"/>
  <c r="U1043" i="28"/>
  <c r="T1043" i="28"/>
  <c r="S1043" i="28"/>
  <c r="Q1043" i="28"/>
  <c r="P1043" i="28"/>
  <c r="O1043" i="28"/>
  <c r="U1042" i="28"/>
  <c r="T1042" i="28"/>
  <c r="S1042" i="28"/>
  <c r="Q1042" i="28"/>
  <c r="P1042" i="28"/>
  <c r="O1042" i="28"/>
  <c r="U1041" i="28"/>
  <c r="T1041" i="28"/>
  <c r="S1041" i="28"/>
  <c r="Q1041" i="28"/>
  <c r="P1041" i="28"/>
  <c r="O1041" i="28"/>
  <c r="U1040" i="28"/>
  <c r="T1040" i="28"/>
  <c r="S1040" i="28"/>
  <c r="Q1040" i="28"/>
  <c r="P1040" i="28"/>
  <c r="O1040" i="28"/>
  <c r="U1039" i="28"/>
  <c r="T1039" i="28"/>
  <c r="S1039" i="28"/>
  <c r="Q1039" i="28"/>
  <c r="P1039" i="28"/>
  <c r="O1039" i="28"/>
  <c r="U1038" i="28"/>
  <c r="T1038" i="28"/>
  <c r="S1038" i="28"/>
  <c r="Q1038" i="28"/>
  <c r="P1038" i="28"/>
  <c r="O1038" i="28"/>
  <c r="U1037" i="28"/>
  <c r="T1037" i="28"/>
  <c r="S1037" i="28"/>
  <c r="Q1037" i="28"/>
  <c r="P1037" i="28"/>
  <c r="O1037" i="28"/>
  <c r="U1036" i="28"/>
  <c r="T1036" i="28"/>
  <c r="S1036" i="28"/>
  <c r="Q1036" i="28"/>
  <c r="P1036" i="28"/>
  <c r="O1036" i="28"/>
  <c r="U1035" i="28"/>
  <c r="T1035" i="28"/>
  <c r="S1035" i="28"/>
  <c r="Q1035" i="28"/>
  <c r="P1035" i="28"/>
  <c r="O1035" i="28"/>
  <c r="U1034" i="28"/>
  <c r="T1034" i="28"/>
  <c r="S1034" i="28"/>
  <c r="Q1034" i="28"/>
  <c r="P1034" i="28"/>
  <c r="O1034" i="28"/>
  <c r="U1033" i="28"/>
  <c r="T1033" i="28"/>
  <c r="S1033" i="28"/>
  <c r="Q1033" i="28"/>
  <c r="P1033" i="28"/>
  <c r="O1033" i="28"/>
  <c r="U1032" i="28"/>
  <c r="T1032" i="28"/>
  <c r="S1032" i="28"/>
  <c r="Q1032" i="28"/>
  <c r="P1032" i="28"/>
  <c r="O1032" i="28"/>
  <c r="U1031" i="28"/>
  <c r="T1031" i="28"/>
  <c r="S1031" i="28"/>
  <c r="Q1031" i="28"/>
  <c r="P1031" i="28"/>
  <c r="O1031" i="28"/>
  <c r="U1030" i="28"/>
  <c r="T1030" i="28"/>
  <c r="S1030" i="28"/>
  <c r="Q1030" i="28"/>
  <c r="P1030" i="28"/>
  <c r="O1030" i="28"/>
  <c r="U1029" i="28"/>
  <c r="T1029" i="28"/>
  <c r="S1029" i="28"/>
  <c r="Q1029" i="28"/>
  <c r="P1029" i="28"/>
  <c r="O1029" i="28"/>
  <c r="U1028" i="28"/>
  <c r="T1028" i="28"/>
  <c r="S1028" i="28"/>
  <c r="Q1028" i="28"/>
  <c r="P1028" i="28"/>
  <c r="O1028" i="28"/>
  <c r="U1027" i="28"/>
  <c r="T1027" i="28"/>
  <c r="S1027" i="28"/>
  <c r="Q1027" i="28"/>
  <c r="P1027" i="28"/>
  <c r="O1027" i="28"/>
  <c r="U1026" i="28"/>
  <c r="T1026" i="28"/>
  <c r="S1026" i="28"/>
  <c r="Q1026" i="28"/>
  <c r="P1026" i="28"/>
  <c r="O1026" i="28"/>
  <c r="U1025" i="28"/>
  <c r="T1025" i="28"/>
  <c r="S1025" i="28"/>
  <c r="Q1025" i="28"/>
  <c r="P1025" i="28"/>
  <c r="O1025" i="28"/>
  <c r="U1024" i="28"/>
  <c r="T1024" i="28"/>
  <c r="S1024" i="28"/>
  <c r="Q1024" i="28"/>
  <c r="P1024" i="28"/>
  <c r="O1024" i="28"/>
  <c r="U1023" i="28"/>
  <c r="T1023" i="28"/>
  <c r="S1023" i="28"/>
  <c r="Q1023" i="28"/>
  <c r="P1023" i="28"/>
  <c r="O1023" i="28"/>
  <c r="U1022" i="28"/>
  <c r="T1022" i="28"/>
  <c r="S1022" i="28"/>
  <c r="Q1022" i="28"/>
  <c r="P1022" i="28"/>
  <c r="O1022" i="28"/>
  <c r="U1021" i="28"/>
  <c r="T1021" i="28"/>
  <c r="S1021" i="28"/>
  <c r="Q1021" i="28"/>
  <c r="P1021" i="28"/>
  <c r="O1021" i="28"/>
  <c r="U1020" i="28"/>
  <c r="T1020" i="28"/>
  <c r="S1020" i="28"/>
  <c r="Q1020" i="28"/>
  <c r="P1020" i="28"/>
  <c r="O1020" i="28"/>
  <c r="U1019" i="28"/>
  <c r="T1019" i="28"/>
  <c r="S1019" i="28"/>
  <c r="Q1019" i="28"/>
  <c r="P1019" i="28"/>
  <c r="O1019" i="28"/>
  <c r="U1018" i="28"/>
  <c r="T1018" i="28"/>
  <c r="S1018" i="28"/>
  <c r="Q1018" i="28"/>
  <c r="P1018" i="28"/>
  <c r="O1018" i="28"/>
  <c r="U1017" i="28"/>
  <c r="T1017" i="28"/>
  <c r="S1017" i="28"/>
  <c r="Q1017" i="28"/>
  <c r="P1017" i="28"/>
  <c r="O1017" i="28"/>
  <c r="U1016" i="28"/>
  <c r="T1016" i="28"/>
  <c r="S1016" i="28"/>
  <c r="Q1016" i="28"/>
  <c r="P1016" i="28"/>
  <c r="O1016" i="28"/>
  <c r="U1015" i="28"/>
  <c r="T1015" i="28"/>
  <c r="S1015" i="28"/>
  <c r="Q1015" i="28"/>
  <c r="P1015" i="28"/>
  <c r="O1015" i="28"/>
  <c r="U1014" i="28"/>
  <c r="T1014" i="28"/>
  <c r="S1014" i="28"/>
  <c r="Q1014" i="28"/>
  <c r="P1014" i="28"/>
  <c r="O1014" i="28"/>
  <c r="U1013" i="28"/>
  <c r="T1013" i="28"/>
  <c r="S1013" i="28"/>
  <c r="Q1013" i="28"/>
  <c r="P1013" i="28"/>
  <c r="O1013" i="28"/>
  <c r="U1012" i="28"/>
  <c r="T1012" i="28"/>
  <c r="S1012" i="28"/>
  <c r="Q1012" i="28"/>
  <c r="P1012" i="28"/>
  <c r="O1012" i="28"/>
  <c r="U1011" i="28"/>
  <c r="T1011" i="28"/>
  <c r="S1011" i="28"/>
  <c r="Q1011" i="28"/>
  <c r="P1011" i="28"/>
  <c r="O1011" i="28"/>
  <c r="U1010" i="28"/>
  <c r="T1010" i="28"/>
  <c r="S1010" i="28"/>
  <c r="Q1010" i="28"/>
  <c r="P1010" i="28"/>
  <c r="O1010" i="28"/>
  <c r="U1009" i="28"/>
  <c r="T1009" i="28"/>
  <c r="S1009" i="28"/>
  <c r="Q1009" i="28"/>
  <c r="P1009" i="28"/>
  <c r="O1009" i="28"/>
  <c r="U1008" i="28"/>
  <c r="T1008" i="28"/>
  <c r="S1008" i="28"/>
  <c r="Q1008" i="28"/>
  <c r="P1008" i="28"/>
  <c r="O1008" i="28"/>
  <c r="U1007" i="28"/>
  <c r="T1007" i="28"/>
  <c r="S1007" i="28"/>
  <c r="Q1007" i="28"/>
  <c r="P1007" i="28"/>
  <c r="O1007" i="28"/>
  <c r="U1006" i="28"/>
  <c r="T1006" i="28"/>
  <c r="S1006" i="28"/>
  <c r="Q1006" i="28"/>
  <c r="P1006" i="28"/>
  <c r="O1006" i="28"/>
  <c r="U1005" i="28"/>
  <c r="T1005" i="28"/>
  <c r="S1005" i="28"/>
  <c r="Q1005" i="28"/>
  <c r="P1005" i="28"/>
  <c r="O1005" i="28"/>
  <c r="U1004" i="28"/>
  <c r="T1004" i="28"/>
  <c r="S1004" i="28"/>
  <c r="Q1004" i="28"/>
  <c r="P1004" i="28"/>
  <c r="O1004" i="28"/>
  <c r="U1003" i="28"/>
  <c r="T1003" i="28"/>
  <c r="S1003" i="28"/>
  <c r="Q1003" i="28"/>
  <c r="P1003" i="28"/>
  <c r="O1003" i="28"/>
  <c r="U1002" i="28"/>
  <c r="T1002" i="28"/>
  <c r="S1002" i="28"/>
  <c r="Q1002" i="28"/>
  <c r="P1002" i="28"/>
  <c r="O1002" i="28"/>
  <c r="U1001" i="28"/>
  <c r="T1001" i="28"/>
  <c r="S1001" i="28"/>
  <c r="Q1001" i="28"/>
  <c r="P1001" i="28"/>
  <c r="O1001" i="28"/>
  <c r="U1000" i="28"/>
  <c r="T1000" i="28"/>
  <c r="S1000" i="28"/>
  <c r="Q1000" i="28"/>
  <c r="P1000" i="28"/>
  <c r="O1000" i="28"/>
  <c r="U999" i="28"/>
  <c r="T999" i="28"/>
  <c r="S999" i="28"/>
  <c r="Q999" i="28"/>
  <c r="P999" i="28"/>
  <c r="O999" i="28"/>
  <c r="U998" i="28"/>
  <c r="T998" i="28"/>
  <c r="S998" i="28"/>
  <c r="Q998" i="28"/>
  <c r="P998" i="28"/>
  <c r="O998" i="28"/>
  <c r="U997" i="28"/>
  <c r="T997" i="28"/>
  <c r="S997" i="28"/>
  <c r="Q997" i="28"/>
  <c r="P997" i="28"/>
  <c r="O997" i="28"/>
  <c r="U996" i="28"/>
  <c r="T996" i="28"/>
  <c r="S996" i="28"/>
  <c r="Q996" i="28"/>
  <c r="P996" i="28"/>
  <c r="O996" i="28"/>
  <c r="U995" i="28"/>
  <c r="T995" i="28"/>
  <c r="S995" i="28"/>
  <c r="Q995" i="28"/>
  <c r="P995" i="28"/>
  <c r="O995" i="28"/>
  <c r="U994" i="28"/>
  <c r="T994" i="28"/>
  <c r="S994" i="28"/>
  <c r="Q994" i="28"/>
  <c r="P994" i="28"/>
  <c r="O994" i="28"/>
  <c r="U993" i="28"/>
  <c r="T993" i="28"/>
  <c r="S993" i="28"/>
  <c r="Q993" i="28"/>
  <c r="P993" i="28"/>
  <c r="O993" i="28"/>
  <c r="U992" i="28"/>
  <c r="T992" i="28"/>
  <c r="S992" i="28"/>
  <c r="Q992" i="28"/>
  <c r="P992" i="28"/>
  <c r="O992" i="28"/>
  <c r="U991" i="28"/>
  <c r="T991" i="28"/>
  <c r="S991" i="28"/>
  <c r="Q991" i="28"/>
  <c r="P991" i="28"/>
  <c r="O991" i="28"/>
  <c r="U990" i="28"/>
  <c r="T990" i="28"/>
  <c r="S990" i="28"/>
  <c r="Q990" i="28"/>
  <c r="P990" i="28"/>
  <c r="O990" i="28"/>
  <c r="U989" i="28"/>
  <c r="T989" i="28"/>
  <c r="S989" i="28"/>
  <c r="Q989" i="28"/>
  <c r="P989" i="28"/>
  <c r="O989" i="28"/>
  <c r="U988" i="28"/>
  <c r="T988" i="28"/>
  <c r="S988" i="28"/>
  <c r="Q988" i="28"/>
  <c r="P988" i="28"/>
  <c r="O988" i="28"/>
  <c r="U987" i="28"/>
  <c r="T987" i="28"/>
  <c r="S987" i="28"/>
  <c r="Q987" i="28"/>
  <c r="P987" i="28"/>
  <c r="O987" i="28"/>
  <c r="U986" i="28"/>
  <c r="T986" i="28"/>
  <c r="S986" i="28"/>
  <c r="Q986" i="28"/>
  <c r="P986" i="28"/>
  <c r="O986" i="28"/>
  <c r="U985" i="28"/>
  <c r="T985" i="28"/>
  <c r="S985" i="28"/>
  <c r="Q985" i="28"/>
  <c r="P985" i="28"/>
  <c r="O985" i="28"/>
  <c r="U984" i="28"/>
  <c r="T984" i="28"/>
  <c r="S984" i="28"/>
  <c r="Q984" i="28"/>
  <c r="P984" i="28"/>
  <c r="O984" i="28"/>
  <c r="U983" i="28"/>
  <c r="T983" i="28"/>
  <c r="S983" i="28"/>
  <c r="Q983" i="28"/>
  <c r="P983" i="28"/>
  <c r="O983" i="28"/>
  <c r="U982" i="28"/>
  <c r="T982" i="28"/>
  <c r="S982" i="28"/>
  <c r="Q982" i="28"/>
  <c r="P982" i="28"/>
  <c r="O982" i="28"/>
  <c r="U981" i="28"/>
  <c r="T981" i="28"/>
  <c r="S981" i="28"/>
  <c r="Q981" i="28"/>
  <c r="P981" i="28"/>
  <c r="O981" i="28"/>
  <c r="U980" i="28"/>
  <c r="T980" i="28"/>
  <c r="S980" i="28"/>
  <c r="Q980" i="28"/>
  <c r="P980" i="28"/>
  <c r="O980" i="28"/>
  <c r="U979" i="28"/>
  <c r="T979" i="28"/>
  <c r="S979" i="28"/>
  <c r="Q979" i="28"/>
  <c r="P979" i="28"/>
  <c r="O979" i="28"/>
  <c r="U978" i="28"/>
  <c r="T978" i="28"/>
  <c r="S978" i="28"/>
  <c r="Q978" i="28"/>
  <c r="P978" i="28"/>
  <c r="O978" i="28"/>
  <c r="U977" i="28"/>
  <c r="T977" i="28"/>
  <c r="S977" i="28"/>
  <c r="Q977" i="28"/>
  <c r="P977" i="28"/>
  <c r="O977" i="28"/>
  <c r="U976" i="28"/>
  <c r="T976" i="28"/>
  <c r="S976" i="28"/>
  <c r="Q976" i="28"/>
  <c r="P976" i="28"/>
  <c r="O976" i="28"/>
  <c r="U975" i="28"/>
  <c r="T975" i="28"/>
  <c r="S975" i="28"/>
  <c r="Q975" i="28"/>
  <c r="P975" i="28"/>
  <c r="O975" i="28"/>
  <c r="U974" i="28"/>
  <c r="T974" i="28"/>
  <c r="S974" i="28"/>
  <c r="Q974" i="28"/>
  <c r="P974" i="28"/>
  <c r="O974" i="28"/>
  <c r="U973" i="28"/>
  <c r="T973" i="28"/>
  <c r="S973" i="28"/>
  <c r="Q973" i="28"/>
  <c r="P973" i="28"/>
  <c r="O973" i="28"/>
  <c r="U972" i="28"/>
  <c r="T972" i="28"/>
  <c r="S972" i="28"/>
  <c r="Q972" i="28"/>
  <c r="P972" i="28"/>
  <c r="O972" i="28"/>
  <c r="U971" i="28"/>
  <c r="T971" i="28"/>
  <c r="S971" i="28"/>
  <c r="Q971" i="28"/>
  <c r="P971" i="28"/>
  <c r="O971" i="28"/>
  <c r="U970" i="28"/>
  <c r="T970" i="28"/>
  <c r="S970" i="28"/>
  <c r="Q970" i="28"/>
  <c r="P970" i="28"/>
  <c r="O970" i="28"/>
  <c r="U969" i="28"/>
  <c r="T969" i="28"/>
  <c r="S969" i="28"/>
  <c r="Q969" i="28"/>
  <c r="P969" i="28"/>
  <c r="O969" i="28"/>
  <c r="U968" i="28"/>
  <c r="T968" i="28"/>
  <c r="S968" i="28"/>
  <c r="Q968" i="28"/>
  <c r="P968" i="28"/>
  <c r="O968" i="28"/>
  <c r="U967" i="28"/>
  <c r="T967" i="28"/>
  <c r="S967" i="28"/>
  <c r="Q967" i="28"/>
  <c r="P967" i="28"/>
  <c r="O967" i="28"/>
  <c r="U966" i="28"/>
  <c r="T966" i="28"/>
  <c r="S966" i="28"/>
  <c r="Q966" i="28"/>
  <c r="P966" i="28"/>
  <c r="O966" i="28"/>
  <c r="U965" i="28"/>
  <c r="T965" i="28"/>
  <c r="S965" i="28"/>
  <c r="Q965" i="28"/>
  <c r="P965" i="28"/>
  <c r="O965" i="28"/>
  <c r="U964" i="28"/>
  <c r="T964" i="28"/>
  <c r="S964" i="28"/>
  <c r="Q964" i="28"/>
  <c r="P964" i="28"/>
  <c r="O964" i="28"/>
  <c r="U963" i="28"/>
  <c r="T963" i="28"/>
  <c r="S963" i="28"/>
  <c r="Q963" i="28"/>
  <c r="P963" i="28"/>
  <c r="O963" i="28"/>
  <c r="U962" i="28"/>
  <c r="T962" i="28"/>
  <c r="S962" i="28"/>
  <c r="Q962" i="28"/>
  <c r="P962" i="28"/>
  <c r="O962" i="28"/>
  <c r="U961" i="28"/>
  <c r="T961" i="28"/>
  <c r="S961" i="28"/>
  <c r="Q961" i="28"/>
  <c r="P961" i="28"/>
  <c r="O961" i="28"/>
  <c r="U960" i="28"/>
  <c r="T960" i="28"/>
  <c r="S960" i="28"/>
  <c r="Q960" i="28"/>
  <c r="P960" i="28"/>
  <c r="O960" i="28"/>
  <c r="U959" i="28"/>
  <c r="T959" i="28"/>
  <c r="S959" i="28"/>
  <c r="Q959" i="28"/>
  <c r="P959" i="28"/>
  <c r="O959" i="28"/>
  <c r="U958" i="28"/>
  <c r="T958" i="28"/>
  <c r="S958" i="28"/>
  <c r="Q958" i="28"/>
  <c r="P958" i="28"/>
  <c r="O958" i="28"/>
  <c r="U957" i="28"/>
  <c r="T957" i="28"/>
  <c r="S957" i="28"/>
  <c r="Q957" i="28"/>
  <c r="P957" i="28"/>
  <c r="O957" i="28"/>
  <c r="U956" i="28"/>
  <c r="T956" i="28"/>
  <c r="S956" i="28"/>
  <c r="Q956" i="28"/>
  <c r="P956" i="28"/>
  <c r="O956" i="28"/>
  <c r="U955" i="28"/>
  <c r="T955" i="28"/>
  <c r="S955" i="28"/>
  <c r="Q955" i="28"/>
  <c r="P955" i="28"/>
  <c r="O955" i="28"/>
  <c r="U954" i="28"/>
  <c r="T954" i="28"/>
  <c r="S954" i="28"/>
  <c r="Q954" i="28"/>
  <c r="P954" i="28"/>
  <c r="O954" i="28"/>
  <c r="U953" i="28"/>
  <c r="T953" i="28"/>
  <c r="S953" i="28"/>
  <c r="Q953" i="28"/>
  <c r="P953" i="28"/>
  <c r="O953" i="28"/>
  <c r="U952" i="28"/>
  <c r="T952" i="28"/>
  <c r="S952" i="28"/>
  <c r="Q952" i="28"/>
  <c r="P952" i="28"/>
  <c r="O952" i="28"/>
  <c r="U951" i="28"/>
  <c r="T951" i="28"/>
  <c r="S951" i="28"/>
  <c r="Q951" i="28"/>
  <c r="P951" i="28"/>
  <c r="O951" i="28"/>
  <c r="U950" i="28"/>
  <c r="T950" i="28"/>
  <c r="S950" i="28"/>
  <c r="Q950" i="28"/>
  <c r="P950" i="28"/>
  <c r="O950" i="28"/>
  <c r="U949" i="28"/>
  <c r="T949" i="28"/>
  <c r="S949" i="28"/>
  <c r="Q949" i="28"/>
  <c r="P949" i="28"/>
  <c r="O949" i="28"/>
  <c r="U948" i="28"/>
  <c r="T948" i="28"/>
  <c r="S948" i="28"/>
  <c r="Q948" i="28"/>
  <c r="P948" i="28"/>
  <c r="O948" i="28"/>
  <c r="U947" i="28"/>
  <c r="T947" i="28"/>
  <c r="S947" i="28"/>
  <c r="Q947" i="28"/>
  <c r="P947" i="28"/>
  <c r="O947" i="28"/>
  <c r="U946" i="28"/>
  <c r="T946" i="28"/>
  <c r="S946" i="28"/>
  <c r="Q946" i="28"/>
  <c r="P946" i="28"/>
  <c r="O946" i="28"/>
  <c r="U945" i="28"/>
  <c r="T945" i="28"/>
  <c r="S945" i="28"/>
  <c r="Q945" i="28"/>
  <c r="P945" i="28"/>
  <c r="O945" i="28"/>
  <c r="U944" i="28"/>
  <c r="T944" i="28"/>
  <c r="S944" i="28"/>
  <c r="Q944" i="28"/>
  <c r="P944" i="28"/>
  <c r="O944" i="28"/>
  <c r="U943" i="28"/>
  <c r="T943" i="28"/>
  <c r="S943" i="28"/>
  <c r="Q943" i="28"/>
  <c r="P943" i="28"/>
  <c r="O943" i="28"/>
  <c r="U942" i="28"/>
  <c r="T942" i="28"/>
  <c r="S942" i="28"/>
  <c r="Q942" i="28"/>
  <c r="P942" i="28"/>
  <c r="O942" i="28"/>
  <c r="U941" i="28"/>
  <c r="T941" i="28"/>
  <c r="S941" i="28"/>
  <c r="Q941" i="28"/>
  <c r="P941" i="28"/>
  <c r="O941" i="28"/>
  <c r="U940" i="28"/>
  <c r="T940" i="28"/>
  <c r="S940" i="28"/>
  <c r="Q940" i="28"/>
  <c r="P940" i="28"/>
  <c r="O940" i="28"/>
  <c r="U939" i="28"/>
  <c r="T939" i="28"/>
  <c r="S939" i="28"/>
  <c r="Q939" i="28"/>
  <c r="P939" i="28"/>
  <c r="O939" i="28"/>
  <c r="U938" i="28"/>
  <c r="T938" i="28"/>
  <c r="S938" i="28"/>
  <c r="Q938" i="28"/>
  <c r="P938" i="28"/>
  <c r="O938" i="28"/>
  <c r="U937" i="28"/>
  <c r="T937" i="28"/>
  <c r="S937" i="28"/>
  <c r="Q937" i="28"/>
  <c r="P937" i="28"/>
  <c r="O937" i="28"/>
  <c r="U936" i="28"/>
  <c r="T936" i="28"/>
  <c r="S936" i="28"/>
  <c r="Q936" i="28"/>
  <c r="P936" i="28"/>
  <c r="O936" i="28"/>
  <c r="U935" i="28"/>
  <c r="T935" i="28"/>
  <c r="S935" i="28"/>
  <c r="Q935" i="28"/>
  <c r="P935" i="28"/>
  <c r="O935" i="28"/>
  <c r="U934" i="28"/>
  <c r="T934" i="28"/>
  <c r="S934" i="28"/>
  <c r="Q934" i="28"/>
  <c r="P934" i="28"/>
  <c r="O934" i="28"/>
  <c r="U933" i="28"/>
  <c r="T933" i="28"/>
  <c r="S933" i="28"/>
  <c r="Q933" i="28"/>
  <c r="P933" i="28"/>
  <c r="O933" i="28"/>
  <c r="U932" i="28"/>
  <c r="T932" i="28"/>
  <c r="S932" i="28"/>
  <c r="Q932" i="28"/>
  <c r="P932" i="28"/>
  <c r="O932" i="28"/>
  <c r="U931" i="28"/>
  <c r="T931" i="28"/>
  <c r="S931" i="28"/>
  <c r="Q931" i="28"/>
  <c r="P931" i="28"/>
  <c r="O931" i="28"/>
  <c r="U930" i="28"/>
  <c r="T930" i="28"/>
  <c r="S930" i="28"/>
  <c r="Q930" i="28"/>
  <c r="P930" i="28"/>
  <c r="O930" i="28"/>
  <c r="U929" i="28"/>
  <c r="T929" i="28"/>
  <c r="S929" i="28"/>
  <c r="Q929" i="28"/>
  <c r="P929" i="28"/>
  <c r="O929" i="28"/>
  <c r="U928" i="28"/>
  <c r="T928" i="28"/>
  <c r="S928" i="28"/>
  <c r="Q928" i="28"/>
  <c r="P928" i="28"/>
  <c r="O928" i="28"/>
  <c r="U927" i="28"/>
  <c r="T927" i="28"/>
  <c r="S927" i="28"/>
  <c r="Q927" i="28"/>
  <c r="P927" i="28"/>
  <c r="O927" i="28"/>
  <c r="U926" i="28"/>
  <c r="T926" i="28"/>
  <c r="S926" i="28"/>
  <c r="Q926" i="28"/>
  <c r="P926" i="28"/>
  <c r="O926" i="28"/>
  <c r="U925" i="28"/>
  <c r="T925" i="28"/>
  <c r="S925" i="28"/>
  <c r="Q925" i="28"/>
  <c r="P925" i="28"/>
  <c r="O925" i="28"/>
  <c r="U924" i="28"/>
  <c r="T924" i="28"/>
  <c r="S924" i="28"/>
  <c r="Q924" i="28"/>
  <c r="P924" i="28"/>
  <c r="O924" i="28"/>
  <c r="U923" i="28"/>
  <c r="T923" i="28"/>
  <c r="S923" i="28"/>
  <c r="Q923" i="28"/>
  <c r="P923" i="28"/>
  <c r="O923" i="28"/>
  <c r="U922" i="28"/>
  <c r="T922" i="28"/>
  <c r="S922" i="28"/>
  <c r="Q922" i="28"/>
  <c r="P922" i="28"/>
  <c r="O922" i="28"/>
  <c r="U921" i="28"/>
  <c r="T921" i="28"/>
  <c r="S921" i="28"/>
  <c r="Q921" i="28"/>
  <c r="P921" i="28"/>
  <c r="O921" i="28"/>
  <c r="U920" i="28"/>
  <c r="T920" i="28"/>
  <c r="S920" i="28"/>
  <c r="Q920" i="28"/>
  <c r="P920" i="28"/>
  <c r="O920" i="28"/>
  <c r="U919" i="28"/>
  <c r="T919" i="28"/>
  <c r="S919" i="28"/>
  <c r="Q919" i="28"/>
  <c r="P919" i="28"/>
  <c r="O919" i="28"/>
  <c r="U918" i="28"/>
  <c r="T918" i="28"/>
  <c r="S918" i="28"/>
  <c r="Q918" i="28"/>
  <c r="P918" i="28"/>
  <c r="O918" i="28"/>
  <c r="U917" i="28"/>
  <c r="T917" i="28"/>
  <c r="S917" i="28"/>
  <c r="Q917" i="28"/>
  <c r="P917" i="28"/>
  <c r="O917" i="28"/>
  <c r="U916" i="28"/>
  <c r="T916" i="28"/>
  <c r="S916" i="28"/>
  <c r="Q916" i="28"/>
  <c r="P916" i="28"/>
  <c r="O916" i="28"/>
  <c r="U915" i="28"/>
  <c r="T915" i="28"/>
  <c r="S915" i="28"/>
  <c r="Q915" i="28"/>
  <c r="P915" i="28"/>
  <c r="O915" i="28"/>
  <c r="U914" i="28"/>
  <c r="T914" i="28"/>
  <c r="S914" i="28"/>
  <c r="Q914" i="28"/>
  <c r="P914" i="28"/>
  <c r="O914" i="28"/>
  <c r="U913" i="28"/>
  <c r="T913" i="28"/>
  <c r="S913" i="28"/>
  <c r="Q913" i="28"/>
  <c r="P913" i="28"/>
  <c r="O913" i="28"/>
  <c r="U912" i="28"/>
  <c r="T912" i="28"/>
  <c r="S912" i="28"/>
  <c r="Q912" i="28"/>
  <c r="P912" i="28"/>
  <c r="O912" i="28"/>
  <c r="U911" i="28"/>
  <c r="T911" i="28"/>
  <c r="S911" i="28"/>
  <c r="Q911" i="28"/>
  <c r="P911" i="28"/>
  <c r="O911" i="28"/>
  <c r="U910" i="28"/>
  <c r="T910" i="28"/>
  <c r="S910" i="28"/>
  <c r="Q910" i="28"/>
  <c r="P910" i="28"/>
  <c r="O910" i="28"/>
  <c r="U909" i="28"/>
  <c r="T909" i="28"/>
  <c r="S909" i="28"/>
  <c r="Q909" i="28"/>
  <c r="P909" i="28"/>
  <c r="O909" i="28"/>
  <c r="U908" i="28"/>
  <c r="T908" i="28"/>
  <c r="S908" i="28"/>
  <c r="Q908" i="28"/>
  <c r="P908" i="28"/>
  <c r="O908" i="28"/>
  <c r="U907" i="28"/>
  <c r="T907" i="28"/>
  <c r="S907" i="28"/>
  <c r="Q907" i="28"/>
  <c r="P907" i="28"/>
  <c r="O907" i="28"/>
  <c r="U906" i="28"/>
  <c r="T906" i="28"/>
  <c r="S906" i="28"/>
  <c r="Q906" i="28"/>
  <c r="P906" i="28"/>
  <c r="O906" i="28"/>
  <c r="U905" i="28"/>
  <c r="T905" i="28"/>
  <c r="S905" i="28"/>
  <c r="Q905" i="28"/>
  <c r="P905" i="28"/>
  <c r="O905" i="28"/>
  <c r="U904" i="28"/>
  <c r="T904" i="28"/>
  <c r="S904" i="28"/>
  <c r="Q904" i="28"/>
  <c r="P904" i="28"/>
  <c r="O904" i="28"/>
  <c r="U903" i="28"/>
  <c r="T903" i="28"/>
  <c r="S903" i="28"/>
  <c r="Q903" i="28"/>
  <c r="P903" i="28"/>
  <c r="O903" i="28"/>
  <c r="U902" i="28"/>
  <c r="T902" i="28"/>
  <c r="S902" i="28"/>
  <c r="Q902" i="28"/>
  <c r="P902" i="28"/>
  <c r="O902" i="28"/>
  <c r="U901" i="28"/>
  <c r="T901" i="28"/>
  <c r="S901" i="28"/>
  <c r="Q901" i="28"/>
  <c r="P901" i="28"/>
  <c r="O901" i="28"/>
  <c r="U900" i="28"/>
  <c r="T900" i="28"/>
  <c r="S900" i="28"/>
  <c r="Q900" i="28"/>
  <c r="P900" i="28"/>
  <c r="O900" i="28"/>
  <c r="U899" i="28"/>
  <c r="T899" i="28"/>
  <c r="S899" i="28"/>
  <c r="Q899" i="28"/>
  <c r="P899" i="28"/>
  <c r="O899" i="28"/>
  <c r="U898" i="28"/>
  <c r="T898" i="28"/>
  <c r="S898" i="28"/>
  <c r="Q898" i="28"/>
  <c r="P898" i="28"/>
  <c r="O898" i="28"/>
  <c r="U897" i="28"/>
  <c r="T897" i="28"/>
  <c r="S897" i="28"/>
  <c r="Q897" i="28"/>
  <c r="P897" i="28"/>
  <c r="O897" i="28"/>
  <c r="U896" i="28"/>
  <c r="T896" i="28"/>
  <c r="S896" i="28"/>
  <c r="Q896" i="28"/>
  <c r="P896" i="28"/>
  <c r="O896" i="28"/>
  <c r="U895" i="28"/>
  <c r="T895" i="28"/>
  <c r="S895" i="28"/>
  <c r="Q895" i="28"/>
  <c r="P895" i="28"/>
  <c r="O895" i="28"/>
  <c r="U894" i="28"/>
  <c r="T894" i="28"/>
  <c r="S894" i="28"/>
  <c r="Q894" i="28"/>
  <c r="P894" i="28"/>
  <c r="O894" i="28"/>
  <c r="U893" i="28"/>
  <c r="T893" i="28"/>
  <c r="S893" i="28"/>
  <c r="Q893" i="28"/>
  <c r="P893" i="28"/>
  <c r="O893" i="28"/>
  <c r="U892" i="28"/>
  <c r="T892" i="28"/>
  <c r="S892" i="28"/>
  <c r="Q892" i="28"/>
  <c r="P892" i="28"/>
  <c r="O892" i="28"/>
  <c r="U891" i="28"/>
  <c r="T891" i="28"/>
  <c r="S891" i="28"/>
  <c r="Q891" i="28"/>
  <c r="P891" i="28"/>
  <c r="O891" i="28"/>
  <c r="U890" i="28"/>
  <c r="T890" i="28"/>
  <c r="S890" i="28"/>
  <c r="Q890" i="28"/>
  <c r="P890" i="28"/>
  <c r="O890" i="28"/>
  <c r="U889" i="28"/>
  <c r="T889" i="28"/>
  <c r="S889" i="28"/>
  <c r="Q889" i="28"/>
  <c r="P889" i="28"/>
  <c r="O889" i="28"/>
  <c r="U888" i="28"/>
  <c r="T888" i="28"/>
  <c r="S888" i="28"/>
  <c r="Q888" i="28"/>
  <c r="P888" i="28"/>
  <c r="O888" i="28"/>
  <c r="U887" i="28"/>
  <c r="T887" i="28"/>
  <c r="S887" i="28"/>
  <c r="Q887" i="28"/>
  <c r="P887" i="28"/>
  <c r="O887" i="28"/>
  <c r="U886" i="28"/>
  <c r="T886" i="28"/>
  <c r="S886" i="28"/>
  <c r="Q886" i="28"/>
  <c r="P886" i="28"/>
  <c r="O886" i="28"/>
  <c r="U885" i="28"/>
  <c r="T885" i="28"/>
  <c r="S885" i="28"/>
  <c r="Q885" i="28"/>
  <c r="P885" i="28"/>
  <c r="O885" i="28"/>
  <c r="U884" i="28"/>
  <c r="T884" i="28"/>
  <c r="S884" i="28"/>
  <c r="Q884" i="28"/>
  <c r="P884" i="28"/>
  <c r="O884" i="28"/>
  <c r="U883" i="28"/>
  <c r="T883" i="28"/>
  <c r="S883" i="28"/>
  <c r="Q883" i="28"/>
  <c r="P883" i="28"/>
  <c r="O883" i="28"/>
  <c r="U882" i="28"/>
  <c r="T882" i="28"/>
  <c r="S882" i="28"/>
  <c r="Q882" i="28"/>
  <c r="P882" i="28"/>
  <c r="O882" i="28"/>
  <c r="U881" i="28"/>
  <c r="T881" i="28"/>
  <c r="S881" i="28"/>
  <c r="Q881" i="28"/>
  <c r="P881" i="28"/>
  <c r="O881" i="28"/>
  <c r="U880" i="28"/>
  <c r="T880" i="28"/>
  <c r="S880" i="28"/>
  <c r="Q880" i="28"/>
  <c r="P880" i="28"/>
  <c r="O880" i="28"/>
  <c r="U879" i="28"/>
  <c r="T879" i="28"/>
  <c r="S879" i="28"/>
  <c r="Q879" i="28"/>
  <c r="P879" i="28"/>
  <c r="O879" i="28"/>
  <c r="U878" i="28"/>
  <c r="T878" i="28"/>
  <c r="S878" i="28"/>
  <c r="Q878" i="28"/>
  <c r="P878" i="28"/>
  <c r="O878" i="28"/>
  <c r="U877" i="28"/>
  <c r="T877" i="28"/>
  <c r="S877" i="28"/>
  <c r="Q877" i="28"/>
  <c r="P877" i="28"/>
  <c r="O877" i="28"/>
  <c r="U876" i="28"/>
  <c r="T876" i="28"/>
  <c r="S876" i="28"/>
  <c r="Q876" i="28"/>
  <c r="P876" i="28"/>
  <c r="O876" i="28"/>
  <c r="U875" i="28"/>
  <c r="T875" i="28"/>
  <c r="S875" i="28"/>
  <c r="Q875" i="28"/>
  <c r="P875" i="28"/>
  <c r="O875" i="28"/>
  <c r="U874" i="28"/>
  <c r="T874" i="28"/>
  <c r="S874" i="28"/>
  <c r="Q874" i="28"/>
  <c r="P874" i="28"/>
  <c r="O874" i="28"/>
  <c r="U873" i="28"/>
  <c r="T873" i="28"/>
  <c r="S873" i="28"/>
  <c r="Q873" i="28"/>
  <c r="P873" i="28"/>
  <c r="O873" i="28"/>
  <c r="U872" i="28"/>
  <c r="T872" i="28"/>
  <c r="S872" i="28"/>
  <c r="Q872" i="28"/>
  <c r="P872" i="28"/>
  <c r="O872" i="28"/>
  <c r="U871" i="28"/>
  <c r="T871" i="28"/>
  <c r="S871" i="28"/>
  <c r="Q871" i="28"/>
  <c r="P871" i="28"/>
  <c r="O871" i="28"/>
  <c r="U870" i="28"/>
  <c r="T870" i="28"/>
  <c r="S870" i="28"/>
  <c r="Q870" i="28"/>
  <c r="P870" i="28"/>
  <c r="O870" i="28"/>
  <c r="U869" i="28"/>
  <c r="T869" i="28"/>
  <c r="S869" i="28"/>
  <c r="Q869" i="28"/>
  <c r="P869" i="28"/>
  <c r="O869" i="28"/>
  <c r="U868" i="28"/>
  <c r="T868" i="28"/>
  <c r="S868" i="28"/>
  <c r="Q868" i="28"/>
  <c r="P868" i="28"/>
  <c r="O868" i="28"/>
  <c r="U867" i="28"/>
  <c r="T867" i="28"/>
  <c r="S867" i="28"/>
  <c r="Q867" i="28"/>
  <c r="P867" i="28"/>
  <c r="O867" i="28"/>
  <c r="U866" i="28"/>
  <c r="T866" i="28"/>
  <c r="S866" i="28"/>
  <c r="Q866" i="28"/>
  <c r="P866" i="28"/>
  <c r="O866" i="28"/>
  <c r="U865" i="28"/>
  <c r="T865" i="28"/>
  <c r="S865" i="28"/>
  <c r="Q865" i="28"/>
  <c r="P865" i="28"/>
  <c r="O865" i="28"/>
  <c r="U864" i="28"/>
  <c r="T864" i="28"/>
  <c r="S864" i="28"/>
  <c r="Q864" i="28"/>
  <c r="P864" i="28"/>
  <c r="O864" i="28"/>
  <c r="U863" i="28"/>
  <c r="T863" i="28"/>
  <c r="S863" i="28"/>
  <c r="Q863" i="28"/>
  <c r="P863" i="28"/>
  <c r="O863" i="28"/>
  <c r="U862" i="28"/>
  <c r="T862" i="28"/>
  <c r="S862" i="28"/>
  <c r="Q862" i="28"/>
  <c r="P862" i="28"/>
  <c r="O862" i="28"/>
  <c r="U861" i="28"/>
  <c r="T861" i="28"/>
  <c r="S861" i="28"/>
  <c r="Q861" i="28"/>
  <c r="P861" i="28"/>
  <c r="O861" i="28"/>
  <c r="U860" i="28"/>
  <c r="T860" i="28"/>
  <c r="S860" i="28"/>
  <c r="Q860" i="28"/>
  <c r="P860" i="28"/>
  <c r="O860" i="28"/>
  <c r="U859" i="28"/>
  <c r="T859" i="28"/>
  <c r="S859" i="28"/>
  <c r="Q859" i="28"/>
  <c r="P859" i="28"/>
  <c r="O859" i="28"/>
  <c r="U858" i="28"/>
  <c r="T858" i="28"/>
  <c r="S858" i="28"/>
  <c r="Q858" i="28"/>
  <c r="P858" i="28"/>
  <c r="O858" i="28"/>
  <c r="U857" i="28"/>
  <c r="T857" i="28"/>
  <c r="S857" i="28"/>
  <c r="Q857" i="28"/>
  <c r="P857" i="28"/>
  <c r="O857" i="28"/>
  <c r="U856" i="28"/>
  <c r="T856" i="28"/>
  <c r="S856" i="28"/>
  <c r="Q856" i="28"/>
  <c r="P856" i="28"/>
  <c r="O856" i="28"/>
  <c r="U855" i="28"/>
  <c r="T855" i="28"/>
  <c r="S855" i="28"/>
  <c r="Q855" i="28"/>
  <c r="P855" i="28"/>
  <c r="O855" i="28"/>
  <c r="U854" i="28"/>
  <c r="T854" i="28"/>
  <c r="S854" i="28"/>
  <c r="Q854" i="28"/>
  <c r="P854" i="28"/>
  <c r="O854" i="28"/>
  <c r="U853" i="28"/>
  <c r="T853" i="28"/>
  <c r="S853" i="28"/>
  <c r="Q853" i="28"/>
  <c r="P853" i="28"/>
  <c r="O853" i="28"/>
  <c r="U852" i="28"/>
  <c r="T852" i="28"/>
  <c r="S852" i="28"/>
  <c r="Q852" i="28"/>
  <c r="P852" i="28"/>
  <c r="O852" i="28"/>
  <c r="U851" i="28"/>
  <c r="T851" i="28"/>
  <c r="S851" i="28"/>
  <c r="Q851" i="28"/>
  <c r="P851" i="28"/>
  <c r="O851" i="28"/>
  <c r="U850" i="28"/>
  <c r="T850" i="28"/>
  <c r="S850" i="28"/>
  <c r="Q850" i="28"/>
  <c r="P850" i="28"/>
  <c r="O850" i="28"/>
  <c r="U849" i="28"/>
  <c r="T849" i="28"/>
  <c r="S849" i="28"/>
  <c r="Q849" i="28"/>
  <c r="P849" i="28"/>
  <c r="O849" i="28"/>
  <c r="U848" i="28"/>
  <c r="T848" i="28"/>
  <c r="S848" i="28"/>
  <c r="Q848" i="28"/>
  <c r="P848" i="28"/>
  <c r="O848" i="28"/>
  <c r="U847" i="28"/>
  <c r="T847" i="28"/>
  <c r="S847" i="28"/>
  <c r="Q847" i="28"/>
  <c r="P847" i="28"/>
  <c r="O847" i="28"/>
  <c r="U846" i="28"/>
  <c r="T846" i="28"/>
  <c r="S846" i="28"/>
  <c r="Q846" i="28"/>
  <c r="P846" i="28"/>
  <c r="O846" i="28"/>
  <c r="U845" i="28"/>
  <c r="T845" i="28"/>
  <c r="S845" i="28"/>
  <c r="Q845" i="28"/>
  <c r="P845" i="28"/>
  <c r="O845" i="28"/>
  <c r="U844" i="28"/>
  <c r="T844" i="28"/>
  <c r="S844" i="28"/>
  <c r="Q844" i="28"/>
  <c r="P844" i="28"/>
  <c r="O844" i="28"/>
  <c r="U843" i="28"/>
  <c r="T843" i="28"/>
  <c r="S843" i="28"/>
  <c r="Q843" i="28"/>
  <c r="P843" i="28"/>
  <c r="O843" i="28"/>
  <c r="U842" i="28"/>
  <c r="T842" i="28"/>
  <c r="S842" i="28"/>
  <c r="Q842" i="28"/>
  <c r="P842" i="28"/>
  <c r="O842" i="28"/>
  <c r="U841" i="28"/>
  <c r="T841" i="28"/>
  <c r="S841" i="28"/>
  <c r="Q841" i="28"/>
  <c r="P841" i="28"/>
  <c r="O841" i="28"/>
  <c r="U840" i="28"/>
  <c r="T840" i="28"/>
  <c r="S840" i="28"/>
  <c r="Q840" i="28"/>
  <c r="P840" i="28"/>
  <c r="O840" i="28"/>
  <c r="U839" i="28"/>
  <c r="T839" i="28"/>
  <c r="S839" i="28"/>
  <c r="Q839" i="28"/>
  <c r="P839" i="28"/>
  <c r="O839" i="28"/>
  <c r="U838" i="28"/>
  <c r="T838" i="28"/>
  <c r="S838" i="28"/>
  <c r="Q838" i="28"/>
  <c r="P838" i="28"/>
  <c r="O838" i="28"/>
  <c r="U837" i="28"/>
  <c r="T837" i="28"/>
  <c r="S837" i="28"/>
  <c r="Q837" i="28"/>
  <c r="P837" i="28"/>
  <c r="O837" i="28"/>
  <c r="U836" i="28"/>
  <c r="T836" i="28"/>
  <c r="S836" i="28"/>
  <c r="Q836" i="28"/>
  <c r="P836" i="28"/>
  <c r="O836" i="28"/>
  <c r="U835" i="28"/>
  <c r="T835" i="28"/>
  <c r="S835" i="28"/>
  <c r="Q835" i="28"/>
  <c r="P835" i="28"/>
  <c r="O835" i="28"/>
  <c r="U834" i="28"/>
  <c r="T834" i="28"/>
  <c r="S834" i="28"/>
  <c r="Q834" i="28"/>
  <c r="P834" i="28"/>
  <c r="O834" i="28"/>
  <c r="U833" i="28"/>
  <c r="T833" i="28"/>
  <c r="S833" i="28"/>
  <c r="Q833" i="28"/>
  <c r="P833" i="28"/>
  <c r="O833" i="28"/>
  <c r="U832" i="28"/>
  <c r="T832" i="28"/>
  <c r="S832" i="28"/>
  <c r="Q832" i="28"/>
  <c r="P832" i="28"/>
  <c r="O832" i="28"/>
  <c r="U831" i="28"/>
  <c r="T831" i="28"/>
  <c r="S831" i="28"/>
  <c r="Q831" i="28"/>
  <c r="P831" i="28"/>
  <c r="O831" i="28"/>
  <c r="U830" i="28"/>
  <c r="T830" i="28"/>
  <c r="S830" i="28"/>
  <c r="Q830" i="28"/>
  <c r="P830" i="28"/>
  <c r="O830" i="28"/>
  <c r="U829" i="28"/>
  <c r="T829" i="28"/>
  <c r="S829" i="28"/>
  <c r="Q829" i="28"/>
  <c r="P829" i="28"/>
  <c r="O829" i="28"/>
  <c r="U828" i="28"/>
  <c r="T828" i="28"/>
  <c r="S828" i="28"/>
  <c r="Q828" i="28"/>
  <c r="P828" i="28"/>
  <c r="O828" i="28"/>
  <c r="U827" i="28"/>
  <c r="T827" i="28"/>
  <c r="S827" i="28"/>
  <c r="Q827" i="28"/>
  <c r="P827" i="28"/>
  <c r="O827" i="28"/>
  <c r="U826" i="28"/>
  <c r="T826" i="28"/>
  <c r="S826" i="28"/>
  <c r="Q826" i="28"/>
  <c r="P826" i="28"/>
  <c r="O826" i="28"/>
  <c r="U825" i="28"/>
  <c r="T825" i="28"/>
  <c r="S825" i="28"/>
  <c r="Q825" i="28"/>
  <c r="P825" i="28"/>
  <c r="O825" i="28"/>
  <c r="U824" i="28"/>
  <c r="T824" i="28"/>
  <c r="S824" i="28"/>
  <c r="Q824" i="28"/>
  <c r="P824" i="28"/>
  <c r="O824" i="28"/>
  <c r="U823" i="28"/>
  <c r="T823" i="28"/>
  <c r="S823" i="28"/>
  <c r="Q823" i="28"/>
  <c r="P823" i="28"/>
  <c r="O823" i="28"/>
  <c r="U822" i="28"/>
  <c r="T822" i="28"/>
  <c r="S822" i="28"/>
  <c r="Q822" i="28"/>
  <c r="P822" i="28"/>
  <c r="O822" i="28"/>
  <c r="U821" i="28"/>
  <c r="T821" i="28"/>
  <c r="S821" i="28"/>
  <c r="Q821" i="28"/>
  <c r="P821" i="28"/>
  <c r="O821" i="28"/>
  <c r="U820" i="28"/>
  <c r="T820" i="28"/>
  <c r="S820" i="28"/>
  <c r="Q820" i="28"/>
  <c r="P820" i="28"/>
  <c r="O820" i="28"/>
  <c r="U819" i="28"/>
  <c r="T819" i="28"/>
  <c r="S819" i="28"/>
  <c r="Q819" i="28"/>
  <c r="P819" i="28"/>
  <c r="O819" i="28"/>
  <c r="U818" i="28"/>
  <c r="T818" i="28"/>
  <c r="S818" i="28"/>
  <c r="Q818" i="28"/>
  <c r="P818" i="28"/>
  <c r="O818" i="28"/>
  <c r="U817" i="28"/>
  <c r="T817" i="28"/>
  <c r="S817" i="28"/>
  <c r="Q817" i="28"/>
  <c r="P817" i="28"/>
  <c r="O817" i="28"/>
  <c r="U816" i="28"/>
  <c r="T816" i="28"/>
  <c r="S816" i="28"/>
  <c r="Q816" i="28"/>
  <c r="P816" i="28"/>
  <c r="O816" i="28"/>
  <c r="U815" i="28"/>
  <c r="T815" i="28"/>
  <c r="S815" i="28"/>
  <c r="Q815" i="28"/>
  <c r="P815" i="28"/>
  <c r="O815" i="28"/>
  <c r="U814" i="28"/>
  <c r="T814" i="28"/>
  <c r="S814" i="28"/>
  <c r="Q814" i="28"/>
  <c r="P814" i="28"/>
  <c r="O814" i="28"/>
  <c r="U813" i="28"/>
  <c r="T813" i="28"/>
  <c r="S813" i="28"/>
  <c r="Q813" i="28"/>
  <c r="P813" i="28"/>
  <c r="O813" i="28"/>
  <c r="U812" i="28"/>
  <c r="T812" i="28"/>
  <c r="S812" i="28"/>
  <c r="Q812" i="28"/>
  <c r="P812" i="28"/>
  <c r="O812" i="28"/>
  <c r="U811" i="28"/>
  <c r="T811" i="28"/>
  <c r="S811" i="28"/>
  <c r="Q811" i="28"/>
  <c r="P811" i="28"/>
  <c r="O811" i="28"/>
  <c r="U810" i="28"/>
  <c r="T810" i="28"/>
  <c r="S810" i="28"/>
  <c r="Q810" i="28"/>
  <c r="P810" i="28"/>
  <c r="O810" i="28"/>
  <c r="U809" i="28"/>
  <c r="T809" i="28"/>
  <c r="S809" i="28"/>
  <c r="Q809" i="28"/>
  <c r="P809" i="28"/>
  <c r="O809" i="28"/>
  <c r="U808" i="28"/>
  <c r="T808" i="28"/>
  <c r="S808" i="28"/>
  <c r="Q808" i="28"/>
  <c r="P808" i="28"/>
  <c r="O808" i="28"/>
  <c r="U807" i="28"/>
  <c r="T807" i="28"/>
  <c r="S807" i="28"/>
  <c r="Q807" i="28"/>
  <c r="P807" i="28"/>
  <c r="O807" i="28"/>
  <c r="U806" i="28"/>
  <c r="T806" i="28"/>
  <c r="S806" i="28"/>
  <c r="Q806" i="28"/>
  <c r="P806" i="28"/>
  <c r="O806" i="28"/>
  <c r="U805" i="28"/>
  <c r="T805" i="28"/>
  <c r="S805" i="28"/>
  <c r="Q805" i="28"/>
  <c r="P805" i="28"/>
  <c r="O805" i="28"/>
  <c r="U804" i="28"/>
  <c r="T804" i="28"/>
  <c r="S804" i="28"/>
  <c r="Q804" i="28"/>
  <c r="P804" i="28"/>
  <c r="O804" i="28"/>
  <c r="U803" i="28"/>
  <c r="T803" i="28"/>
  <c r="S803" i="28"/>
  <c r="Q803" i="28"/>
  <c r="P803" i="28"/>
  <c r="O803" i="28"/>
  <c r="U802" i="28"/>
  <c r="T802" i="28"/>
  <c r="S802" i="28"/>
  <c r="Q802" i="28"/>
  <c r="P802" i="28"/>
  <c r="O802" i="28"/>
  <c r="U801" i="28"/>
  <c r="T801" i="28"/>
  <c r="S801" i="28"/>
  <c r="Q801" i="28"/>
  <c r="P801" i="28"/>
  <c r="O801" i="28"/>
  <c r="U800" i="28"/>
  <c r="T800" i="28"/>
  <c r="S800" i="28"/>
  <c r="Q800" i="28"/>
  <c r="P800" i="28"/>
  <c r="O800" i="28"/>
  <c r="U799" i="28"/>
  <c r="T799" i="28"/>
  <c r="S799" i="28"/>
  <c r="Q799" i="28"/>
  <c r="P799" i="28"/>
  <c r="O799" i="28"/>
  <c r="U798" i="28"/>
  <c r="T798" i="28"/>
  <c r="S798" i="28"/>
  <c r="Q798" i="28"/>
  <c r="P798" i="28"/>
  <c r="O798" i="28"/>
  <c r="U797" i="28"/>
  <c r="T797" i="28"/>
  <c r="S797" i="28"/>
  <c r="Q797" i="28"/>
  <c r="P797" i="28"/>
  <c r="O797" i="28"/>
  <c r="U796" i="28"/>
  <c r="T796" i="28"/>
  <c r="S796" i="28"/>
  <c r="Q796" i="28"/>
  <c r="P796" i="28"/>
  <c r="O796" i="28"/>
  <c r="U795" i="28"/>
  <c r="T795" i="28"/>
  <c r="S795" i="28"/>
  <c r="Q795" i="28"/>
  <c r="P795" i="28"/>
  <c r="O795" i="28"/>
  <c r="U794" i="28"/>
  <c r="T794" i="28"/>
  <c r="S794" i="28"/>
  <c r="Q794" i="28"/>
  <c r="P794" i="28"/>
  <c r="O794" i="28"/>
  <c r="U793" i="28"/>
  <c r="T793" i="28"/>
  <c r="S793" i="28"/>
  <c r="Q793" i="28"/>
  <c r="P793" i="28"/>
  <c r="O793" i="28"/>
  <c r="U792" i="28"/>
  <c r="T792" i="28"/>
  <c r="S792" i="28"/>
  <c r="Q792" i="28"/>
  <c r="P792" i="28"/>
  <c r="O792" i="28"/>
  <c r="U791" i="28"/>
  <c r="T791" i="28"/>
  <c r="S791" i="28"/>
  <c r="Q791" i="28"/>
  <c r="P791" i="28"/>
  <c r="O791" i="28"/>
  <c r="U790" i="28"/>
  <c r="T790" i="28"/>
  <c r="S790" i="28"/>
  <c r="Q790" i="28"/>
  <c r="P790" i="28"/>
  <c r="O790" i="28"/>
  <c r="U789" i="28"/>
  <c r="T789" i="28"/>
  <c r="S789" i="28"/>
  <c r="Q789" i="28"/>
  <c r="P789" i="28"/>
  <c r="O789" i="28"/>
  <c r="U788" i="28"/>
  <c r="T788" i="28"/>
  <c r="S788" i="28"/>
  <c r="Q788" i="28"/>
  <c r="P788" i="28"/>
  <c r="O788" i="28"/>
  <c r="U787" i="28"/>
  <c r="T787" i="28"/>
  <c r="S787" i="28"/>
  <c r="Q787" i="28"/>
  <c r="P787" i="28"/>
  <c r="O787" i="28"/>
  <c r="U786" i="28"/>
  <c r="T786" i="28"/>
  <c r="S786" i="28"/>
  <c r="Q786" i="28"/>
  <c r="P786" i="28"/>
  <c r="O786" i="28"/>
  <c r="U785" i="28"/>
  <c r="T785" i="28"/>
  <c r="S785" i="28"/>
  <c r="Q785" i="28"/>
  <c r="P785" i="28"/>
  <c r="O785" i="28"/>
  <c r="U784" i="28"/>
  <c r="T784" i="28"/>
  <c r="S784" i="28"/>
  <c r="Q784" i="28"/>
  <c r="P784" i="28"/>
  <c r="O784" i="28"/>
  <c r="U783" i="28"/>
  <c r="T783" i="28"/>
  <c r="S783" i="28"/>
  <c r="Q783" i="28"/>
  <c r="P783" i="28"/>
  <c r="O783" i="28"/>
  <c r="U782" i="28"/>
  <c r="T782" i="28"/>
  <c r="S782" i="28"/>
  <c r="Q782" i="28"/>
  <c r="P782" i="28"/>
  <c r="O782" i="28"/>
  <c r="U781" i="28"/>
  <c r="T781" i="28"/>
  <c r="S781" i="28"/>
  <c r="Q781" i="28"/>
  <c r="P781" i="28"/>
  <c r="O781" i="28"/>
  <c r="U780" i="28"/>
  <c r="T780" i="28"/>
  <c r="S780" i="28"/>
  <c r="Q780" i="28"/>
  <c r="P780" i="28"/>
  <c r="O780" i="28"/>
  <c r="U779" i="28"/>
  <c r="T779" i="28"/>
  <c r="S779" i="28"/>
  <c r="Q779" i="28"/>
  <c r="P779" i="28"/>
  <c r="O779" i="28"/>
  <c r="U778" i="28"/>
  <c r="T778" i="28"/>
  <c r="S778" i="28"/>
  <c r="Q778" i="28"/>
  <c r="P778" i="28"/>
  <c r="O778" i="28"/>
  <c r="U777" i="28"/>
  <c r="T777" i="28"/>
  <c r="S777" i="28"/>
  <c r="Q777" i="28"/>
  <c r="P777" i="28"/>
  <c r="O777" i="28"/>
  <c r="U776" i="28"/>
  <c r="T776" i="28"/>
  <c r="S776" i="28"/>
  <c r="Q776" i="28"/>
  <c r="P776" i="28"/>
  <c r="O776" i="28"/>
  <c r="U775" i="28"/>
  <c r="T775" i="28"/>
  <c r="S775" i="28"/>
  <c r="Q775" i="28"/>
  <c r="P775" i="28"/>
  <c r="O775" i="28"/>
  <c r="U774" i="28"/>
  <c r="T774" i="28"/>
  <c r="S774" i="28"/>
  <c r="Q774" i="28"/>
  <c r="P774" i="28"/>
  <c r="O774" i="28"/>
  <c r="U773" i="28"/>
  <c r="T773" i="28"/>
  <c r="S773" i="28"/>
  <c r="Q773" i="28"/>
  <c r="P773" i="28"/>
  <c r="O773" i="28"/>
  <c r="U772" i="28"/>
  <c r="T772" i="28"/>
  <c r="S772" i="28"/>
  <c r="Q772" i="28"/>
  <c r="P772" i="28"/>
  <c r="O772" i="28"/>
  <c r="U771" i="28"/>
  <c r="T771" i="28"/>
  <c r="S771" i="28"/>
  <c r="Q771" i="28"/>
  <c r="P771" i="28"/>
  <c r="O771" i="28"/>
  <c r="U770" i="28"/>
  <c r="T770" i="28"/>
  <c r="S770" i="28"/>
  <c r="Q770" i="28"/>
  <c r="P770" i="28"/>
  <c r="O770" i="28"/>
  <c r="U769" i="28"/>
  <c r="T769" i="28"/>
  <c r="S769" i="28"/>
  <c r="Q769" i="28"/>
  <c r="P769" i="28"/>
  <c r="O769" i="28"/>
  <c r="U768" i="28"/>
  <c r="T768" i="28"/>
  <c r="S768" i="28"/>
  <c r="Q768" i="28"/>
  <c r="P768" i="28"/>
  <c r="O768" i="28"/>
  <c r="U767" i="28"/>
  <c r="T767" i="28"/>
  <c r="S767" i="28"/>
  <c r="Q767" i="28"/>
  <c r="P767" i="28"/>
  <c r="O767" i="28"/>
  <c r="U766" i="28"/>
  <c r="T766" i="28"/>
  <c r="S766" i="28"/>
  <c r="Q766" i="28"/>
  <c r="P766" i="28"/>
  <c r="O766" i="28"/>
  <c r="U765" i="28"/>
  <c r="T765" i="28"/>
  <c r="S765" i="28"/>
  <c r="Q765" i="28"/>
  <c r="P765" i="28"/>
  <c r="O765" i="28"/>
  <c r="U764" i="28"/>
  <c r="T764" i="28"/>
  <c r="S764" i="28"/>
  <c r="Q764" i="28"/>
  <c r="P764" i="28"/>
  <c r="O764" i="28"/>
  <c r="U763" i="28"/>
  <c r="T763" i="28"/>
  <c r="S763" i="28"/>
  <c r="Q763" i="28"/>
  <c r="P763" i="28"/>
  <c r="O763" i="28"/>
  <c r="U762" i="28"/>
  <c r="T762" i="28"/>
  <c r="S762" i="28"/>
  <c r="Q762" i="28"/>
  <c r="P762" i="28"/>
  <c r="O762" i="28"/>
  <c r="U761" i="28"/>
  <c r="T761" i="28"/>
  <c r="S761" i="28"/>
  <c r="Q761" i="28"/>
  <c r="P761" i="28"/>
  <c r="O761" i="28"/>
  <c r="U760" i="28"/>
  <c r="T760" i="28"/>
  <c r="S760" i="28"/>
  <c r="Q760" i="28"/>
  <c r="P760" i="28"/>
  <c r="O760" i="28"/>
  <c r="U759" i="28"/>
  <c r="T759" i="28"/>
  <c r="S759" i="28"/>
  <c r="Q759" i="28"/>
  <c r="P759" i="28"/>
  <c r="O759" i="28"/>
  <c r="U758" i="28"/>
  <c r="T758" i="28"/>
  <c r="S758" i="28"/>
  <c r="Q758" i="28"/>
  <c r="P758" i="28"/>
  <c r="O758" i="28"/>
  <c r="U757" i="28"/>
  <c r="T757" i="28"/>
  <c r="S757" i="28"/>
  <c r="Q757" i="28"/>
  <c r="P757" i="28"/>
  <c r="O757" i="28"/>
  <c r="U756" i="28"/>
  <c r="T756" i="28"/>
  <c r="S756" i="28"/>
  <c r="Q756" i="28"/>
  <c r="P756" i="28"/>
  <c r="O756" i="28"/>
  <c r="U755" i="28"/>
  <c r="T755" i="28"/>
  <c r="S755" i="28"/>
  <c r="Q755" i="28"/>
  <c r="P755" i="28"/>
  <c r="O755" i="28"/>
  <c r="U754" i="28"/>
  <c r="T754" i="28"/>
  <c r="S754" i="28"/>
  <c r="Q754" i="28"/>
  <c r="P754" i="28"/>
  <c r="O754" i="28"/>
  <c r="U753" i="28"/>
  <c r="T753" i="28"/>
  <c r="S753" i="28"/>
  <c r="Q753" i="28"/>
  <c r="P753" i="28"/>
  <c r="O753" i="28"/>
  <c r="U752" i="28"/>
  <c r="T752" i="28"/>
  <c r="S752" i="28"/>
  <c r="Q752" i="28"/>
  <c r="P752" i="28"/>
  <c r="O752" i="28"/>
  <c r="U751" i="28"/>
  <c r="T751" i="28"/>
  <c r="S751" i="28"/>
  <c r="Q751" i="28"/>
  <c r="P751" i="28"/>
  <c r="O751" i="28"/>
  <c r="U750" i="28"/>
  <c r="T750" i="28"/>
  <c r="S750" i="28"/>
  <c r="Q750" i="28"/>
  <c r="P750" i="28"/>
  <c r="O750" i="28"/>
  <c r="U749" i="28"/>
  <c r="T749" i="28"/>
  <c r="S749" i="28"/>
  <c r="Q749" i="28"/>
  <c r="P749" i="28"/>
  <c r="O749" i="28"/>
  <c r="U748" i="28"/>
  <c r="T748" i="28"/>
  <c r="S748" i="28"/>
  <c r="Q748" i="28"/>
  <c r="P748" i="28"/>
  <c r="O748" i="28"/>
  <c r="U747" i="28"/>
  <c r="T747" i="28"/>
  <c r="S747" i="28"/>
  <c r="Q747" i="28"/>
  <c r="P747" i="28"/>
  <c r="O747" i="28"/>
  <c r="U746" i="28"/>
  <c r="T746" i="28"/>
  <c r="S746" i="28"/>
  <c r="Q746" i="28"/>
  <c r="P746" i="28"/>
  <c r="O746" i="28"/>
  <c r="U745" i="28"/>
  <c r="T745" i="28"/>
  <c r="S745" i="28"/>
  <c r="Q745" i="28"/>
  <c r="P745" i="28"/>
  <c r="O745" i="28"/>
  <c r="U744" i="28"/>
  <c r="T744" i="28"/>
  <c r="S744" i="28"/>
  <c r="Q744" i="28"/>
  <c r="P744" i="28"/>
  <c r="O744" i="28"/>
  <c r="U743" i="28"/>
  <c r="T743" i="28"/>
  <c r="S743" i="28"/>
  <c r="Q743" i="28"/>
  <c r="P743" i="28"/>
  <c r="O743" i="28"/>
  <c r="U742" i="28"/>
  <c r="T742" i="28"/>
  <c r="S742" i="28"/>
  <c r="Q742" i="28"/>
  <c r="P742" i="28"/>
  <c r="O742" i="28"/>
  <c r="U741" i="28"/>
  <c r="T741" i="28"/>
  <c r="S741" i="28"/>
  <c r="Q741" i="28"/>
  <c r="P741" i="28"/>
  <c r="O741" i="28"/>
  <c r="U740" i="28"/>
  <c r="T740" i="28"/>
  <c r="S740" i="28"/>
  <c r="Q740" i="28"/>
  <c r="P740" i="28"/>
  <c r="O740" i="28"/>
  <c r="U739" i="28"/>
  <c r="T739" i="28"/>
  <c r="S739" i="28"/>
  <c r="Q739" i="28"/>
  <c r="P739" i="28"/>
  <c r="O739" i="28"/>
  <c r="U738" i="28"/>
  <c r="T738" i="28"/>
  <c r="S738" i="28"/>
  <c r="Q738" i="28"/>
  <c r="P738" i="28"/>
  <c r="O738" i="28"/>
  <c r="U737" i="28"/>
  <c r="T737" i="28"/>
  <c r="S737" i="28"/>
  <c r="Q737" i="28"/>
  <c r="P737" i="28"/>
  <c r="O737" i="28"/>
  <c r="U736" i="28"/>
  <c r="T736" i="28"/>
  <c r="S736" i="28"/>
  <c r="Q736" i="28"/>
  <c r="P736" i="28"/>
  <c r="O736" i="28"/>
  <c r="U735" i="28"/>
  <c r="T735" i="28"/>
  <c r="S735" i="28"/>
  <c r="Q735" i="28"/>
  <c r="P735" i="28"/>
  <c r="O735" i="28"/>
  <c r="U734" i="28"/>
  <c r="T734" i="28"/>
  <c r="S734" i="28"/>
  <c r="Q734" i="28"/>
  <c r="P734" i="28"/>
  <c r="O734" i="28"/>
  <c r="U733" i="28"/>
  <c r="T733" i="28"/>
  <c r="S733" i="28"/>
  <c r="Q733" i="28"/>
  <c r="P733" i="28"/>
  <c r="O733" i="28"/>
  <c r="U732" i="28"/>
  <c r="T732" i="28"/>
  <c r="S732" i="28"/>
  <c r="Q732" i="28"/>
  <c r="P732" i="28"/>
  <c r="O732" i="28"/>
  <c r="U731" i="28"/>
  <c r="T731" i="28"/>
  <c r="S731" i="28"/>
  <c r="Q731" i="28"/>
  <c r="P731" i="28"/>
  <c r="O731" i="28"/>
  <c r="U730" i="28"/>
  <c r="T730" i="28"/>
  <c r="S730" i="28"/>
  <c r="Q730" i="28"/>
  <c r="P730" i="28"/>
  <c r="O730" i="28"/>
  <c r="U729" i="28"/>
  <c r="T729" i="28"/>
  <c r="S729" i="28"/>
  <c r="Q729" i="28"/>
  <c r="P729" i="28"/>
  <c r="O729" i="28"/>
  <c r="U728" i="28"/>
  <c r="T728" i="28"/>
  <c r="S728" i="28"/>
  <c r="Q728" i="28"/>
  <c r="P728" i="28"/>
  <c r="O728" i="28"/>
  <c r="U727" i="28"/>
  <c r="T727" i="28"/>
  <c r="S727" i="28"/>
  <c r="Q727" i="28"/>
  <c r="P727" i="28"/>
  <c r="O727" i="28"/>
  <c r="U726" i="28"/>
  <c r="T726" i="28"/>
  <c r="S726" i="28"/>
  <c r="Q726" i="28"/>
  <c r="P726" i="28"/>
  <c r="O726" i="28"/>
  <c r="U725" i="28"/>
  <c r="T725" i="28"/>
  <c r="S725" i="28"/>
  <c r="Q725" i="28"/>
  <c r="P725" i="28"/>
  <c r="O725" i="28"/>
  <c r="U724" i="28"/>
  <c r="T724" i="28"/>
  <c r="S724" i="28"/>
  <c r="Q724" i="28"/>
  <c r="P724" i="28"/>
  <c r="O724" i="28"/>
  <c r="U723" i="28"/>
  <c r="T723" i="28"/>
  <c r="S723" i="28"/>
  <c r="Q723" i="28"/>
  <c r="P723" i="28"/>
  <c r="O723" i="28"/>
  <c r="U722" i="28"/>
  <c r="T722" i="28"/>
  <c r="S722" i="28"/>
  <c r="Q722" i="28"/>
  <c r="P722" i="28"/>
  <c r="O722" i="28"/>
  <c r="U721" i="28"/>
  <c r="T721" i="28"/>
  <c r="S721" i="28"/>
  <c r="Q721" i="28"/>
  <c r="P721" i="28"/>
  <c r="O721" i="28"/>
  <c r="U720" i="28"/>
  <c r="T720" i="28"/>
  <c r="S720" i="28"/>
  <c r="Q720" i="28"/>
  <c r="P720" i="28"/>
  <c r="O720" i="28"/>
  <c r="U719" i="28"/>
  <c r="T719" i="28"/>
  <c r="S719" i="28"/>
  <c r="Q719" i="28"/>
  <c r="P719" i="28"/>
  <c r="O719" i="28"/>
  <c r="U718" i="28"/>
  <c r="T718" i="28"/>
  <c r="S718" i="28"/>
  <c r="Q718" i="28"/>
  <c r="P718" i="28"/>
  <c r="O718" i="28"/>
  <c r="U717" i="28"/>
  <c r="T717" i="28"/>
  <c r="S717" i="28"/>
  <c r="Q717" i="28"/>
  <c r="P717" i="28"/>
  <c r="O717" i="28"/>
  <c r="U716" i="28"/>
  <c r="T716" i="28"/>
  <c r="S716" i="28"/>
  <c r="Q716" i="28"/>
  <c r="P716" i="28"/>
  <c r="O716" i="28"/>
  <c r="U715" i="28"/>
  <c r="T715" i="28"/>
  <c r="S715" i="28"/>
  <c r="Q715" i="28"/>
  <c r="P715" i="28"/>
  <c r="O715" i="28"/>
  <c r="U714" i="28"/>
  <c r="T714" i="28"/>
  <c r="S714" i="28"/>
  <c r="Q714" i="28"/>
  <c r="P714" i="28"/>
  <c r="O714" i="28"/>
  <c r="U713" i="28"/>
  <c r="T713" i="28"/>
  <c r="S713" i="28"/>
  <c r="Q713" i="28"/>
  <c r="P713" i="28"/>
  <c r="O713" i="28"/>
  <c r="U712" i="28"/>
  <c r="T712" i="28"/>
  <c r="S712" i="28"/>
  <c r="Q712" i="28"/>
  <c r="P712" i="28"/>
  <c r="O712" i="28"/>
  <c r="U711" i="28"/>
  <c r="T711" i="28"/>
  <c r="S711" i="28"/>
  <c r="Q711" i="28"/>
  <c r="P711" i="28"/>
  <c r="O711" i="28"/>
  <c r="U710" i="28"/>
  <c r="T710" i="28"/>
  <c r="S710" i="28"/>
  <c r="Q710" i="28"/>
  <c r="P710" i="28"/>
  <c r="O710" i="28"/>
  <c r="U709" i="28"/>
  <c r="T709" i="28"/>
  <c r="S709" i="28"/>
  <c r="Q709" i="28"/>
  <c r="P709" i="28"/>
  <c r="O709" i="28"/>
  <c r="U708" i="28"/>
  <c r="T708" i="28"/>
  <c r="S708" i="28"/>
  <c r="Q708" i="28"/>
  <c r="P708" i="28"/>
  <c r="O708" i="28"/>
  <c r="U707" i="28"/>
  <c r="T707" i="28"/>
  <c r="S707" i="28"/>
  <c r="Q707" i="28"/>
  <c r="P707" i="28"/>
  <c r="O707" i="28"/>
  <c r="U706" i="28"/>
  <c r="T706" i="28"/>
  <c r="S706" i="28"/>
  <c r="Q706" i="28"/>
  <c r="P706" i="28"/>
  <c r="O706" i="28"/>
  <c r="U705" i="28"/>
  <c r="T705" i="28"/>
  <c r="S705" i="28"/>
  <c r="Q705" i="28"/>
  <c r="P705" i="28"/>
  <c r="O705" i="28"/>
  <c r="U704" i="28"/>
  <c r="T704" i="28"/>
  <c r="S704" i="28"/>
  <c r="Q704" i="28"/>
  <c r="P704" i="28"/>
  <c r="O704" i="28"/>
  <c r="U703" i="28"/>
  <c r="T703" i="28"/>
  <c r="S703" i="28"/>
  <c r="Q703" i="28"/>
  <c r="P703" i="28"/>
  <c r="O703" i="28"/>
  <c r="U702" i="28"/>
  <c r="T702" i="28"/>
  <c r="S702" i="28"/>
  <c r="Q702" i="28"/>
  <c r="P702" i="28"/>
  <c r="O702" i="28"/>
  <c r="U701" i="28"/>
  <c r="T701" i="28"/>
  <c r="S701" i="28"/>
  <c r="Q701" i="28"/>
  <c r="P701" i="28"/>
  <c r="O701" i="28"/>
  <c r="U700" i="28"/>
  <c r="T700" i="28"/>
  <c r="S700" i="28"/>
  <c r="Q700" i="28"/>
  <c r="P700" i="28"/>
  <c r="O700" i="28"/>
  <c r="U699" i="28"/>
  <c r="T699" i="28"/>
  <c r="S699" i="28"/>
  <c r="Q699" i="28"/>
  <c r="P699" i="28"/>
  <c r="O699" i="28"/>
  <c r="U698" i="28"/>
  <c r="T698" i="28"/>
  <c r="S698" i="28"/>
  <c r="Q698" i="28"/>
  <c r="P698" i="28"/>
  <c r="O698" i="28"/>
  <c r="U697" i="28"/>
  <c r="T697" i="28"/>
  <c r="S697" i="28"/>
  <c r="Q697" i="28"/>
  <c r="P697" i="28"/>
  <c r="O697" i="28"/>
  <c r="U696" i="28"/>
  <c r="T696" i="28"/>
  <c r="S696" i="28"/>
  <c r="Q696" i="28"/>
  <c r="P696" i="28"/>
  <c r="O696" i="28"/>
  <c r="U695" i="28"/>
  <c r="T695" i="28"/>
  <c r="S695" i="28"/>
  <c r="Q695" i="28"/>
  <c r="P695" i="28"/>
  <c r="O695" i="28"/>
  <c r="U694" i="28"/>
  <c r="T694" i="28"/>
  <c r="S694" i="28"/>
  <c r="Q694" i="28"/>
  <c r="P694" i="28"/>
  <c r="O694" i="28"/>
  <c r="U693" i="28"/>
  <c r="T693" i="28"/>
  <c r="S693" i="28"/>
  <c r="Q693" i="28"/>
  <c r="P693" i="28"/>
  <c r="O693" i="28"/>
  <c r="U692" i="28"/>
  <c r="T692" i="28"/>
  <c r="S692" i="28"/>
  <c r="Q692" i="28"/>
  <c r="P692" i="28"/>
  <c r="O692" i="28"/>
  <c r="U691" i="28"/>
  <c r="T691" i="28"/>
  <c r="S691" i="28"/>
  <c r="Q691" i="28"/>
  <c r="P691" i="28"/>
  <c r="O691" i="28"/>
  <c r="U690" i="28"/>
  <c r="T690" i="28"/>
  <c r="S690" i="28"/>
  <c r="Q690" i="28"/>
  <c r="P690" i="28"/>
  <c r="O690" i="28"/>
  <c r="U689" i="28"/>
  <c r="T689" i="28"/>
  <c r="S689" i="28"/>
  <c r="Q689" i="28"/>
  <c r="P689" i="28"/>
  <c r="O689" i="28"/>
  <c r="U688" i="28"/>
  <c r="T688" i="28"/>
  <c r="S688" i="28"/>
  <c r="Q688" i="28"/>
  <c r="P688" i="28"/>
  <c r="O688" i="28"/>
  <c r="U687" i="28"/>
  <c r="T687" i="28"/>
  <c r="S687" i="28"/>
  <c r="Q687" i="28"/>
  <c r="P687" i="28"/>
  <c r="O687" i="28"/>
  <c r="U686" i="28"/>
  <c r="T686" i="28"/>
  <c r="S686" i="28"/>
  <c r="Q686" i="28"/>
  <c r="P686" i="28"/>
  <c r="O686" i="28"/>
  <c r="U685" i="28"/>
  <c r="T685" i="28"/>
  <c r="S685" i="28"/>
  <c r="Q685" i="28"/>
  <c r="P685" i="28"/>
  <c r="O685" i="28"/>
  <c r="U684" i="28"/>
  <c r="T684" i="28"/>
  <c r="S684" i="28"/>
  <c r="Q684" i="28"/>
  <c r="P684" i="28"/>
  <c r="O684" i="28"/>
  <c r="U683" i="28"/>
  <c r="T683" i="28"/>
  <c r="S683" i="28"/>
  <c r="Q683" i="28"/>
  <c r="P683" i="28"/>
  <c r="O683" i="28"/>
  <c r="U682" i="28"/>
  <c r="T682" i="28"/>
  <c r="S682" i="28"/>
  <c r="Q682" i="28"/>
  <c r="P682" i="28"/>
  <c r="O682" i="28"/>
  <c r="U681" i="28"/>
  <c r="T681" i="28"/>
  <c r="S681" i="28"/>
  <c r="Q681" i="28"/>
  <c r="P681" i="28"/>
  <c r="O681" i="28"/>
  <c r="U680" i="28"/>
  <c r="T680" i="28"/>
  <c r="S680" i="28"/>
  <c r="Q680" i="28"/>
  <c r="P680" i="28"/>
  <c r="O680" i="28"/>
  <c r="U679" i="28"/>
  <c r="T679" i="28"/>
  <c r="S679" i="28"/>
  <c r="Q679" i="28"/>
  <c r="P679" i="28"/>
  <c r="O679" i="28"/>
  <c r="U678" i="28"/>
  <c r="T678" i="28"/>
  <c r="S678" i="28"/>
  <c r="Q678" i="28"/>
  <c r="P678" i="28"/>
  <c r="O678" i="28"/>
  <c r="U677" i="28"/>
  <c r="T677" i="28"/>
  <c r="S677" i="28"/>
  <c r="Q677" i="28"/>
  <c r="P677" i="28"/>
  <c r="O677" i="28"/>
  <c r="U676" i="28"/>
  <c r="T676" i="28"/>
  <c r="S676" i="28"/>
  <c r="Q676" i="28"/>
  <c r="P676" i="28"/>
  <c r="O676" i="28"/>
  <c r="U675" i="28"/>
  <c r="T675" i="28"/>
  <c r="S675" i="28"/>
  <c r="Q675" i="28"/>
  <c r="P675" i="28"/>
  <c r="O675" i="28"/>
  <c r="U674" i="28"/>
  <c r="T674" i="28"/>
  <c r="S674" i="28"/>
  <c r="Q674" i="28"/>
  <c r="P674" i="28"/>
  <c r="O674" i="28"/>
  <c r="U673" i="28"/>
  <c r="T673" i="28"/>
  <c r="S673" i="28"/>
  <c r="Q673" i="28"/>
  <c r="P673" i="28"/>
  <c r="O673" i="28"/>
  <c r="U672" i="28"/>
  <c r="T672" i="28"/>
  <c r="S672" i="28"/>
  <c r="Q672" i="28"/>
  <c r="P672" i="28"/>
  <c r="O672" i="28"/>
  <c r="U671" i="28"/>
  <c r="T671" i="28"/>
  <c r="S671" i="28"/>
  <c r="Q671" i="28"/>
  <c r="P671" i="28"/>
  <c r="O671" i="28"/>
  <c r="U670" i="28"/>
  <c r="T670" i="28"/>
  <c r="S670" i="28"/>
  <c r="Q670" i="28"/>
  <c r="P670" i="28"/>
  <c r="O670" i="28"/>
  <c r="U669" i="28"/>
  <c r="T669" i="28"/>
  <c r="S669" i="28"/>
  <c r="Q669" i="28"/>
  <c r="P669" i="28"/>
  <c r="O669" i="28"/>
  <c r="U668" i="28"/>
  <c r="T668" i="28"/>
  <c r="S668" i="28"/>
  <c r="Q668" i="28"/>
  <c r="P668" i="28"/>
  <c r="O668" i="28"/>
  <c r="U667" i="28"/>
  <c r="T667" i="28"/>
  <c r="S667" i="28"/>
  <c r="Q667" i="28"/>
  <c r="P667" i="28"/>
  <c r="O667" i="28"/>
  <c r="U666" i="28"/>
  <c r="T666" i="28"/>
  <c r="S666" i="28"/>
  <c r="Q666" i="28"/>
  <c r="P666" i="28"/>
  <c r="O666" i="28"/>
  <c r="U665" i="28"/>
  <c r="T665" i="28"/>
  <c r="S665" i="28"/>
  <c r="Q665" i="28"/>
  <c r="P665" i="28"/>
  <c r="O665" i="28"/>
  <c r="U664" i="28"/>
  <c r="T664" i="28"/>
  <c r="S664" i="28"/>
  <c r="Q664" i="28"/>
  <c r="P664" i="28"/>
  <c r="O664" i="28"/>
  <c r="U663" i="28"/>
  <c r="T663" i="28"/>
  <c r="S663" i="28"/>
  <c r="Q663" i="28"/>
  <c r="P663" i="28"/>
  <c r="O663" i="28"/>
  <c r="U662" i="28"/>
  <c r="T662" i="28"/>
  <c r="S662" i="28"/>
  <c r="Q662" i="28"/>
  <c r="P662" i="28"/>
  <c r="O662" i="28"/>
  <c r="U661" i="28"/>
  <c r="T661" i="28"/>
  <c r="S661" i="28"/>
  <c r="Q661" i="28"/>
  <c r="P661" i="28"/>
  <c r="O661" i="28"/>
  <c r="U660" i="28"/>
  <c r="T660" i="28"/>
  <c r="S660" i="28"/>
  <c r="Q660" i="28"/>
  <c r="P660" i="28"/>
  <c r="O660" i="28"/>
  <c r="U659" i="28"/>
  <c r="T659" i="28"/>
  <c r="S659" i="28"/>
  <c r="Q659" i="28"/>
  <c r="P659" i="28"/>
  <c r="O659" i="28"/>
  <c r="U658" i="28"/>
  <c r="T658" i="28"/>
  <c r="S658" i="28"/>
  <c r="Q658" i="28"/>
  <c r="P658" i="28"/>
  <c r="O658" i="28"/>
  <c r="U657" i="28"/>
  <c r="T657" i="28"/>
  <c r="S657" i="28"/>
  <c r="Q657" i="28"/>
  <c r="P657" i="28"/>
  <c r="O657" i="28"/>
  <c r="U656" i="28"/>
  <c r="T656" i="28"/>
  <c r="S656" i="28"/>
  <c r="Q656" i="28"/>
  <c r="P656" i="28"/>
  <c r="O656" i="28"/>
  <c r="U655" i="28"/>
  <c r="T655" i="28"/>
  <c r="S655" i="28"/>
  <c r="Q655" i="28"/>
  <c r="P655" i="28"/>
  <c r="O655" i="28"/>
  <c r="U654" i="28"/>
  <c r="T654" i="28"/>
  <c r="S654" i="28"/>
  <c r="Q654" i="28"/>
  <c r="P654" i="28"/>
  <c r="O654" i="28"/>
  <c r="U653" i="28"/>
  <c r="T653" i="28"/>
  <c r="S653" i="28"/>
  <c r="Q653" i="28"/>
  <c r="P653" i="28"/>
  <c r="O653" i="28"/>
  <c r="U652" i="28"/>
  <c r="T652" i="28"/>
  <c r="S652" i="28"/>
  <c r="Q652" i="28"/>
  <c r="P652" i="28"/>
  <c r="O652" i="28"/>
  <c r="U651" i="28"/>
  <c r="T651" i="28"/>
  <c r="S651" i="28"/>
  <c r="Q651" i="28"/>
  <c r="P651" i="28"/>
  <c r="O651" i="28"/>
  <c r="U650" i="28"/>
  <c r="T650" i="28"/>
  <c r="S650" i="28"/>
  <c r="Q650" i="28"/>
  <c r="P650" i="28"/>
  <c r="O650" i="28"/>
  <c r="U649" i="28"/>
  <c r="T649" i="28"/>
  <c r="S649" i="28"/>
  <c r="Q649" i="28"/>
  <c r="P649" i="28"/>
  <c r="O649" i="28"/>
  <c r="U648" i="28"/>
  <c r="T648" i="28"/>
  <c r="S648" i="28"/>
  <c r="Q648" i="28"/>
  <c r="P648" i="28"/>
  <c r="O648" i="28"/>
  <c r="U647" i="28"/>
  <c r="T647" i="28"/>
  <c r="S647" i="28"/>
  <c r="Q647" i="28"/>
  <c r="P647" i="28"/>
  <c r="O647" i="28"/>
  <c r="U646" i="28"/>
  <c r="T646" i="28"/>
  <c r="S646" i="28"/>
  <c r="Q646" i="28"/>
  <c r="P646" i="28"/>
  <c r="O646" i="28"/>
  <c r="U645" i="28"/>
  <c r="T645" i="28"/>
  <c r="S645" i="28"/>
  <c r="Q645" i="28"/>
  <c r="P645" i="28"/>
  <c r="O645" i="28"/>
  <c r="U644" i="28"/>
  <c r="T644" i="28"/>
  <c r="S644" i="28"/>
  <c r="Q644" i="28"/>
  <c r="P644" i="28"/>
  <c r="O644" i="28"/>
  <c r="U643" i="28"/>
  <c r="T643" i="28"/>
  <c r="S643" i="28"/>
  <c r="Q643" i="28"/>
  <c r="P643" i="28"/>
  <c r="O643" i="28"/>
  <c r="U642" i="28"/>
  <c r="T642" i="28"/>
  <c r="S642" i="28"/>
  <c r="Q642" i="28"/>
  <c r="P642" i="28"/>
  <c r="O642" i="28"/>
  <c r="U641" i="28"/>
  <c r="T641" i="28"/>
  <c r="S641" i="28"/>
  <c r="Q641" i="28"/>
  <c r="P641" i="28"/>
  <c r="O641" i="28"/>
  <c r="U640" i="28"/>
  <c r="T640" i="28"/>
  <c r="S640" i="28"/>
  <c r="Q640" i="28"/>
  <c r="P640" i="28"/>
  <c r="O640" i="28"/>
  <c r="U639" i="28"/>
  <c r="T639" i="28"/>
  <c r="S639" i="28"/>
  <c r="Q639" i="28"/>
  <c r="P639" i="28"/>
  <c r="O639" i="28"/>
  <c r="U638" i="28"/>
  <c r="T638" i="28"/>
  <c r="S638" i="28"/>
  <c r="Q638" i="28"/>
  <c r="P638" i="28"/>
  <c r="O638" i="28"/>
  <c r="U637" i="28"/>
  <c r="T637" i="28"/>
  <c r="S637" i="28"/>
  <c r="Q637" i="28"/>
  <c r="P637" i="28"/>
  <c r="O637" i="28"/>
  <c r="U636" i="28"/>
  <c r="T636" i="28"/>
  <c r="S636" i="28"/>
  <c r="Q636" i="28"/>
  <c r="P636" i="28"/>
  <c r="O636" i="28"/>
  <c r="U635" i="28"/>
  <c r="T635" i="28"/>
  <c r="S635" i="28"/>
  <c r="Q635" i="28"/>
  <c r="P635" i="28"/>
  <c r="O635" i="28"/>
  <c r="U634" i="28"/>
  <c r="T634" i="28"/>
  <c r="S634" i="28"/>
  <c r="Q634" i="28"/>
  <c r="P634" i="28"/>
  <c r="O634" i="28"/>
  <c r="U633" i="28"/>
  <c r="T633" i="28"/>
  <c r="S633" i="28"/>
  <c r="Q633" i="28"/>
  <c r="P633" i="28"/>
  <c r="O633" i="28"/>
  <c r="U632" i="28"/>
  <c r="T632" i="28"/>
  <c r="S632" i="28"/>
  <c r="Q632" i="28"/>
  <c r="P632" i="28"/>
  <c r="O632" i="28"/>
  <c r="U631" i="28"/>
  <c r="T631" i="28"/>
  <c r="S631" i="28"/>
  <c r="Q631" i="28"/>
  <c r="P631" i="28"/>
  <c r="O631" i="28"/>
  <c r="U630" i="28"/>
  <c r="T630" i="28"/>
  <c r="S630" i="28"/>
  <c r="Q630" i="28"/>
  <c r="P630" i="28"/>
  <c r="O630" i="28"/>
  <c r="U629" i="28"/>
  <c r="T629" i="28"/>
  <c r="S629" i="28"/>
  <c r="Q629" i="28"/>
  <c r="P629" i="28"/>
  <c r="O629" i="28"/>
  <c r="U628" i="28"/>
  <c r="T628" i="28"/>
  <c r="S628" i="28"/>
  <c r="Q628" i="28"/>
  <c r="P628" i="28"/>
  <c r="O628" i="28"/>
  <c r="U627" i="28"/>
  <c r="T627" i="28"/>
  <c r="S627" i="28"/>
  <c r="Q627" i="28"/>
  <c r="P627" i="28"/>
  <c r="O627" i="28"/>
  <c r="U626" i="28"/>
  <c r="T626" i="28"/>
  <c r="S626" i="28"/>
  <c r="Q626" i="28"/>
  <c r="P626" i="28"/>
  <c r="O626" i="28"/>
  <c r="U625" i="28"/>
  <c r="T625" i="28"/>
  <c r="S625" i="28"/>
  <c r="Q625" i="28"/>
  <c r="P625" i="28"/>
  <c r="O625" i="28"/>
  <c r="U624" i="28"/>
  <c r="T624" i="28"/>
  <c r="S624" i="28"/>
  <c r="Q624" i="28"/>
  <c r="P624" i="28"/>
  <c r="O624" i="28"/>
  <c r="U623" i="28"/>
  <c r="T623" i="28"/>
  <c r="S623" i="28"/>
  <c r="Q623" i="28"/>
  <c r="P623" i="28"/>
  <c r="O623" i="28"/>
  <c r="U622" i="28"/>
  <c r="T622" i="28"/>
  <c r="S622" i="28"/>
  <c r="Q622" i="28"/>
  <c r="P622" i="28"/>
  <c r="O622" i="28"/>
  <c r="U621" i="28"/>
  <c r="T621" i="28"/>
  <c r="S621" i="28"/>
  <c r="Q621" i="28"/>
  <c r="P621" i="28"/>
  <c r="O621" i="28"/>
  <c r="U620" i="28"/>
  <c r="T620" i="28"/>
  <c r="S620" i="28"/>
  <c r="Q620" i="28"/>
  <c r="P620" i="28"/>
  <c r="O620" i="28"/>
  <c r="U619" i="28"/>
  <c r="T619" i="28"/>
  <c r="S619" i="28"/>
  <c r="Q619" i="28"/>
  <c r="P619" i="28"/>
  <c r="O619" i="28"/>
  <c r="U618" i="28"/>
  <c r="T618" i="28"/>
  <c r="S618" i="28"/>
  <c r="Q618" i="28"/>
  <c r="P618" i="28"/>
  <c r="O618" i="28"/>
  <c r="U617" i="28"/>
  <c r="T617" i="28"/>
  <c r="S617" i="28"/>
  <c r="Q617" i="28"/>
  <c r="P617" i="28"/>
  <c r="O617" i="28"/>
  <c r="U616" i="28"/>
  <c r="T616" i="28"/>
  <c r="S616" i="28"/>
  <c r="Q616" i="28"/>
  <c r="P616" i="28"/>
  <c r="O616" i="28"/>
  <c r="U615" i="28"/>
  <c r="T615" i="28"/>
  <c r="S615" i="28"/>
  <c r="Q615" i="28"/>
  <c r="P615" i="28"/>
  <c r="O615" i="28"/>
  <c r="U614" i="28"/>
  <c r="T614" i="28"/>
  <c r="S614" i="28"/>
  <c r="Q614" i="28"/>
  <c r="P614" i="28"/>
  <c r="O614" i="28"/>
  <c r="U613" i="28"/>
  <c r="T613" i="28"/>
  <c r="S613" i="28"/>
  <c r="Q613" i="28"/>
  <c r="P613" i="28"/>
  <c r="O613" i="28"/>
  <c r="U612" i="28"/>
  <c r="T612" i="28"/>
  <c r="S612" i="28"/>
  <c r="Q612" i="28"/>
  <c r="P612" i="28"/>
  <c r="O612" i="28"/>
  <c r="U611" i="28"/>
  <c r="T611" i="28"/>
  <c r="S611" i="28"/>
  <c r="Q611" i="28"/>
  <c r="P611" i="28"/>
  <c r="O611" i="28"/>
  <c r="U610" i="28"/>
  <c r="T610" i="28"/>
  <c r="S610" i="28"/>
  <c r="Q610" i="28"/>
  <c r="P610" i="28"/>
  <c r="O610" i="28"/>
  <c r="U609" i="28"/>
  <c r="T609" i="28"/>
  <c r="S609" i="28"/>
  <c r="Q609" i="28"/>
  <c r="P609" i="28"/>
  <c r="O609" i="28"/>
  <c r="U608" i="28"/>
  <c r="T608" i="28"/>
  <c r="S608" i="28"/>
  <c r="Q608" i="28"/>
  <c r="P608" i="28"/>
  <c r="O608" i="28"/>
  <c r="U607" i="28"/>
  <c r="T607" i="28"/>
  <c r="S607" i="28"/>
  <c r="Q607" i="28"/>
  <c r="P607" i="28"/>
  <c r="O607" i="28"/>
  <c r="U606" i="28"/>
  <c r="T606" i="28"/>
  <c r="S606" i="28"/>
  <c r="Q606" i="28"/>
  <c r="P606" i="28"/>
  <c r="O606" i="28"/>
  <c r="U605" i="28"/>
  <c r="T605" i="28"/>
  <c r="S605" i="28"/>
  <c r="Q605" i="28"/>
  <c r="P605" i="28"/>
  <c r="O605" i="28"/>
  <c r="U604" i="28"/>
  <c r="T604" i="28"/>
  <c r="S604" i="28"/>
  <c r="Q604" i="28"/>
  <c r="P604" i="28"/>
  <c r="O604" i="28"/>
  <c r="U603" i="28"/>
  <c r="T603" i="28"/>
  <c r="S603" i="28"/>
  <c r="Q603" i="28"/>
  <c r="P603" i="28"/>
  <c r="O603" i="28"/>
  <c r="U602" i="28"/>
  <c r="T602" i="28"/>
  <c r="S602" i="28"/>
  <c r="Q602" i="28"/>
  <c r="P602" i="28"/>
  <c r="O602" i="28"/>
  <c r="U601" i="28"/>
  <c r="T601" i="28"/>
  <c r="S601" i="28"/>
  <c r="Q601" i="28"/>
  <c r="P601" i="28"/>
  <c r="O601" i="28"/>
  <c r="U600" i="28"/>
  <c r="T600" i="28"/>
  <c r="S600" i="28"/>
  <c r="Q600" i="28"/>
  <c r="P600" i="28"/>
  <c r="O600" i="28"/>
  <c r="U599" i="28"/>
  <c r="T599" i="28"/>
  <c r="S599" i="28"/>
  <c r="Q599" i="28"/>
  <c r="P599" i="28"/>
  <c r="O599" i="28"/>
  <c r="U598" i="28"/>
  <c r="T598" i="28"/>
  <c r="S598" i="28"/>
  <c r="Q598" i="28"/>
  <c r="P598" i="28"/>
  <c r="O598" i="28"/>
  <c r="U597" i="28"/>
  <c r="T597" i="28"/>
  <c r="S597" i="28"/>
  <c r="Q597" i="28"/>
  <c r="P597" i="28"/>
  <c r="O597" i="28"/>
  <c r="U596" i="28"/>
  <c r="T596" i="28"/>
  <c r="S596" i="28"/>
  <c r="Q596" i="28"/>
  <c r="P596" i="28"/>
  <c r="O596" i="28"/>
  <c r="U595" i="28"/>
  <c r="T595" i="28"/>
  <c r="S595" i="28"/>
  <c r="Q595" i="28"/>
  <c r="P595" i="28"/>
  <c r="O595" i="28"/>
  <c r="U594" i="28"/>
  <c r="T594" i="28"/>
  <c r="S594" i="28"/>
  <c r="Q594" i="28"/>
  <c r="P594" i="28"/>
  <c r="O594" i="28"/>
  <c r="U593" i="28"/>
  <c r="T593" i="28"/>
  <c r="S593" i="28"/>
  <c r="Q593" i="28"/>
  <c r="P593" i="28"/>
  <c r="O593" i="28"/>
  <c r="U592" i="28"/>
  <c r="T592" i="28"/>
  <c r="S592" i="28"/>
  <c r="Q592" i="28"/>
  <c r="P592" i="28"/>
  <c r="O592" i="28"/>
  <c r="U591" i="28"/>
  <c r="T591" i="28"/>
  <c r="S591" i="28"/>
  <c r="Q591" i="28"/>
  <c r="P591" i="28"/>
  <c r="O591" i="28"/>
  <c r="U590" i="28"/>
  <c r="T590" i="28"/>
  <c r="S590" i="28"/>
  <c r="Q590" i="28"/>
  <c r="P590" i="28"/>
  <c r="O590" i="28"/>
  <c r="U589" i="28"/>
  <c r="T589" i="28"/>
  <c r="S589" i="28"/>
  <c r="Q589" i="28"/>
  <c r="P589" i="28"/>
  <c r="O589" i="28"/>
  <c r="U588" i="28"/>
  <c r="T588" i="28"/>
  <c r="S588" i="28"/>
  <c r="Q588" i="28"/>
  <c r="P588" i="28"/>
  <c r="O588" i="28"/>
  <c r="U587" i="28"/>
  <c r="T587" i="28"/>
  <c r="S587" i="28"/>
  <c r="Q587" i="28"/>
  <c r="P587" i="28"/>
  <c r="O587" i="28"/>
  <c r="U586" i="28"/>
  <c r="T586" i="28"/>
  <c r="S586" i="28"/>
  <c r="Q586" i="28"/>
  <c r="P586" i="28"/>
  <c r="O586" i="28"/>
  <c r="U585" i="28"/>
  <c r="T585" i="28"/>
  <c r="S585" i="28"/>
  <c r="Q585" i="28"/>
  <c r="P585" i="28"/>
  <c r="O585" i="28"/>
  <c r="U584" i="28"/>
  <c r="T584" i="28"/>
  <c r="S584" i="28"/>
  <c r="Q584" i="28"/>
  <c r="P584" i="28"/>
  <c r="O584" i="28"/>
  <c r="U583" i="28"/>
  <c r="T583" i="28"/>
  <c r="S583" i="28"/>
  <c r="Q583" i="28"/>
  <c r="P583" i="28"/>
  <c r="O583" i="28"/>
  <c r="U582" i="28"/>
  <c r="T582" i="28"/>
  <c r="S582" i="28"/>
  <c r="Q582" i="28"/>
  <c r="P582" i="28"/>
  <c r="O582" i="28"/>
  <c r="U581" i="28"/>
  <c r="T581" i="28"/>
  <c r="S581" i="28"/>
  <c r="Q581" i="28"/>
  <c r="P581" i="28"/>
  <c r="O581" i="28"/>
  <c r="U580" i="28"/>
  <c r="T580" i="28"/>
  <c r="S580" i="28"/>
  <c r="Q580" i="28"/>
  <c r="P580" i="28"/>
  <c r="O580" i="28"/>
  <c r="U579" i="28"/>
  <c r="T579" i="28"/>
  <c r="S579" i="28"/>
  <c r="Q579" i="28"/>
  <c r="P579" i="28"/>
  <c r="O579" i="28"/>
  <c r="U578" i="28"/>
  <c r="T578" i="28"/>
  <c r="S578" i="28"/>
  <c r="Q578" i="28"/>
  <c r="P578" i="28"/>
  <c r="O578" i="28"/>
  <c r="U577" i="28"/>
  <c r="T577" i="28"/>
  <c r="S577" i="28"/>
  <c r="Q577" i="28"/>
  <c r="P577" i="28"/>
  <c r="O577" i="28"/>
  <c r="U576" i="28"/>
  <c r="T576" i="28"/>
  <c r="S576" i="28"/>
  <c r="Q576" i="28"/>
  <c r="P576" i="28"/>
  <c r="O576" i="28"/>
  <c r="U575" i="28"/>
  <c r="T575" i="28"/>
  <c r="S575" i="28"/>
  <c r="Q575" i="28"/>
  <c r="P575" i="28"/>
  <c r="O575" i="28"/>
  <c r="U574" i="28"/>
  <c r="T574" i="28"/>
  <c r="S574" i="28"/>
  <c r="Q574" i="28"/>
  <c r="P574" i="28"/>
  <c r="O574" i="28"/>
  <c r="U573" i="28"/>
  <c r="T573" i="28"/>
  <c r="S573" i="28"/>
  <c r="Q573" i="28"/>
  <c r="P573" i="28"/>
  <c r="O573" i="28"/>
  <c r="U572" i="28"/>
  <c r="T572" i="28"/>
  <c r="S572" i="28"/>
  <c r="Q572" i="28"/>
  <c r="P572" i="28"/>
  <c r="O572" i="28"/>
  <c r="U571" i="28"/>
  <c r="T571" i="28"/>
  <c r="S571" i="28"/>
  <c r="Q571" i="28"/>
  <c r="P571" i="28"/>
  <c r="O571" i="28"/>
  <c r="U570" i="28"/>
  <c r="T570" i="28"/>
  <c r="S570" i="28"/>
  <c r="Q570" i="28"/>
  <c r="P570" i="28"/>
  <c r="O570" i="28"/>
  <c r="U569" i="28"/>
  <c r="T569" i="28"/>
  <c r="S569" i="28"/>
  <c r="Q569" i="28"/>
  <c r="P569" i="28"/>
  <c r="O569" i="28"/>
  <c r="U568" i="28"/>
  <c r="T568" i="28"/>
  <c r="S568" i="28"/>
  <c r="Q568" i="28"/>
  <c r="P568" i="28"/>
  <c r="O568" i="28"/>
  <c r="U567" i="28"/>
  <c r="T567" i="28"/>
  <c r="S567" i="28"/>
  <c r="Q567" i="28"/>
  <c r="P567" i="28"/>
  <c r="O567" i="28"/>
  <c r="U566" i="28"/>
  <c r="T566" i="28"/>
  <c r="S566" i="28"/>
  <c r="Q566" i="28"/>
  <c r="P566" i="28"/>
  <c r="O566" i="28"/>
  <c r="U565" i="28"/>
  <c r="T565" i="28"/>
  <c r="S565" i="28"/>
  <c r="Q565" i="28"/>
  <c r="P565" i="28"/>
  <c r="O565" i="28"/>
  <c r="U564" i="28"/>
  <c r="T564" i="28"/>
  <c r="S564" i="28"/>
  <c r="Q564" i="28"/>
  <c r="P564" i="28"/>
  <c r="O564" i="28"/>
  <c r="U563" i="28"/>
  <c r="T563" i="28"/>
  <c r="S563" i="28"/>
  <c r="Q563" i="28"/>
  <c r="P563" i="28"/>
  <c r="O563" i="28"/>
  <c r="U562" i="28"/>
  <c r="T562" i="28"/>
  <c r="S562" i="28"/>
  <c r="Q562" i="28"/>
  <c r="P562" i="28"/>
  <c r="O562" i="28"/>
  <c r="U561" i="28"/>
  <c r="T561" i="28"/>
  <c r="S561" i="28"/>
  <c r="Q561" i="28"/>
  <c r="P561" i="28"/>
  <c r="O561" i="28"/>
  <c r="U560" i="28"/>
  <c r="T560" i="28"/>
  <c r="S560" i="28"/>
  <c r="Q560" i="28"/>
  <c r="P560" i="28"/>
  <c r="O560" i="28"/>
  <c r="U559" i="28"/>
  <c r="T559" i="28"/>
  <c r="S559" i="28"/>
  <c r="Q559" i="28"/>
  <c r="P559" i="28"/>
  <c r="O559" i="28"/>
  <c r="U558" i="28"/>
  <c r="T558" i="28"/>
  <c r="S558" i="28"/>
  <c r="Q558" i="28"/>
  <c r="P558" i="28"/>
  <c r="O558" i="28"/>
  <c r="U557" i="28"/>
  <c r="T557" i="28"/>
  <c r="S557" i="28"/>
  <c r="Q557" i="28"/>
  <c r="P557" i="28"/>
  <c r="O557" i="28"/>
  <c r="U556" i="28"/>
  <c r="T556" i="28"/>
  <c r="S556" i="28"/>
  <c r="Q556" i="28"/>
  <c r="P556" i="28"/>
  <c r="O556" i="28"/>
  <c r="U555" i="28"/>
  <c r="T555" i="28"/>
  <c r="S555" i="28"/>
  <c r="Q555" i="28"/>
  <c r="P555" i="28"/>
  <c r="O555" i="28"/>
  <c r="U554" i="28"/>
  <c r="T554" i="28"/>
  <c r="S554" i="28"/>
  <c r="Q554" i="28"/>
  <c r="P554" i="28"/>
  <c r="O554" i="28"/>
  <c r="U553" i="28"/>
  <c r="T553" i="28"/>
  <c r="S553" i="28"/>
  <c r="Q553" i="28"/>
  <c r="P553" i="28"/>
  <c r="O553" i="28"/>
  <c r="U552" i="28"/>
  <c r="T552" i="28"/>
  <c r="S552" i="28"/>
  <c r="Q552" i="28"/>
  <c r="P552" i="28"/>
  <c r="O552" i="28"/>
  <c r="U551" i="28"/>
  <c r="T551" i="28"/>
  <c r="S551" i="28"/>
  <c r="Q551" i="28"/>
  <c r="P551" i="28"/>
  <c r="O551" i="28"/>
  <c r="U550" i="28"/>
  <c r="T550" i="28"/>
  <c r="S550" i="28"/>
  <c r="Q550" i="28"/>
  <c r="P550" i="28"/>
  <c r="O550" i="28"/>
  <c r="U549" i="28"/>
  <c r="T549" i="28"/>
  <c r="S549" i="28"/>
  <c r="Q549" i="28"/>
  <c r="P549" i="28"/>
  <c r="O549" i="28"/>
  <c r="U548" i="28"/>
  <c r="T548" i="28"/>
  <c r="S548" i="28"/>
  <c r="Q548" i="28"/>
  <c r="P548" i="28"/>
  <c r="O548" i="28"/>
  <c r="U547" i="28"/>
  <c r="T547" i="28"/>
  <c r="S547" i="28"/>
  <c r="Q547" i="28"/>
  <c r="P547" i="28"/>
  <c r="O547" i="28"/>
  <c r="U546" i="28"/>
  <c r="T546" i="28"/>
  <c r="S546" i="28"/>
  <c r="Q546" i="28"/>
  <c r="P546" i="28"/>
  <c r="O546" i="28"/>
  <c r="U545" i="28"/>
  <c r="T545" i="28"/>
  <c r="S545" i="28"/>
  <c r="Q545" i="28"/>
  <c r="P545" i="28"/>
  <c r="O545" i="28"/>
  <c r="U544" i="28"/>
  <c r="T544" i="28"/>
  <c r="S544" i="28"/>
  <c r="Q544" i="28"/>
  <c r="P544" i="28"/>
  <c r="O544" i="28"/>
  <c r="U543" i="28"/>
  <c r="T543" i="28"/>
  <c r="S543" i="28"/>
  <c r="Q543" i="28"/>
  <c r="P543" i="28"/>
  <c r="O543" i="28"/>
  <c r="U542" i="28"/>
  <c r="T542" i="28"/>
  <c r="S542" i="28"/>
  <c r="Q542" i="28"/>
  <c r="P542" i="28"/>
  <c r="O542" i="28"/>
  <c r="U541" i="28"/>
  <c r="T541" i="28"/>
  <c r="S541" i="28"/>
  <c r="Q541" i="28"/>
  <c r="P541" i="28"/>
  <c r="O541" i="28"/>
  <c r="U540" i="28"/>
  <c r="T540" i="28"/>
  <c r="S540" i="28"/>
  <c r="Q540" i="28"/>
  <c r="P540" i="28"/>
  <c r="O540" i="28"/>
  <c r="U539" i="28"/>
  <c r="T539" i="28"/>
  <c r="S539" i="28"/>
  <c r="Q539" i="28"/>
  <c r="P539" i="28"/>
  <c r="O539" i="28"/>
  <c r="U538" i="28"/>
  <c r="T538" i="28"/>
  <c r="S538" i="28"/>
  <c r="Q538" i="28"/>
  <c r="P538" i="28"/>
  <c r="O538" i="28"/>
  <c r="U537" i="28"/>
  <c r="T537" i="28"/>
  <c r="S537" i="28"/>
  <c r="Q537" i="28"/>
  <c r="P537" i="28"/>
  <c r="O537" i="28"/>
  <c r="U536" i="28"/>
  <c r="T536" i="28"/>
  <c r="S536" i="28"/>
  <c r="Q536" i="28"/>
  <c r="P536" i="28"/>
  <c r="O536" i="28"/>
  <c r="U535" i="28"/>
  <c r="T535" i="28"/>
  <c r="S535" i="28"/>
  <c r="Q535" i="28"/>
  <c r="P535" i="28"/>
  <c r="O535" i="28"/>
  <c r="U534" i="28"/>
  <c r="T534" i="28"/>
  <c r="S534" i="28"/>
  <c r="Q534" i="28"/>
  <c r="P534" i="28"/>
  <c r="O534" i="28"/>
  <c r="U533" i="28"/>
  <c r="T533" i="28"/>
  <c r="S533" i="28"/>
  <c r="Q533" i="28"/>
  <c r="P533" i="28"/>
  <c r="O533" i="28"/>
  <c r="U532" i="28"/>
  <c r="T532" i="28"/>
  <c r="S532" i="28"/>
  <c r="Q532" i="28"/>
  <c r="P532" i="28"/>
  <c r="O532" i="28"/>
  <c r="U531" i="28"/>
  <c r="T531" i="28"/>
  <c r="S531" i="28"/>
  <c r="Q531" i="28"/>
  <c r="P531" i="28"/>
  <c r="O531" i="28"/>
  <c r="U530" i="28"/>
  <c r="T530" i="28"/>
  <c r="S530" i="28"/>
  <c r="Q530" i="28"/>
  <c r="P530" i="28"/>
  <c r="O530" i="28"/>
  <c r="U529" i="28"/>
  <c r="T529" i="28"/>
  <c r="S529" i="28"/>
  <c r="Q529" i="28"/>
  <c r="P529" i="28"/>
  <c r="O529" i="28"/>
  <c r="U528" i="28"/>
  <c r="T528" i="28"/>
  <c r="S528" i="28"/>
  <c r="Q528" i="28"/>
  <c r="P528" i="28"/>
  <c r="O528" i="28"/>
  <c r="U527" i="28"/>
  <c r="T527" i="28"/>
  <c r="S527" i="28"/>
  <c r="Q527" i="28"/>
  <c r="P527" i="28"/>
  <c r="O527" i="28"/>
  <c r="U526" i="28"/>
  <c r="T526" i="28"/>
  <c r="S526" i="28"/>
  <c r="Q526" i="28"/>
  <c r="P526" i="28"/>
  <c r="O526" i="28"/>
  <c r="U525" i="28"/>
  <c r="T525" i="28"/>
  <c r="S525" i="28"/>
  <c r="Q525" i="28"/>
  <c r="P525" i="28"/>
  <c r="O525" i="28"/>
  <c r="U524" i="28"/>
  <c r="T524" i="28"/>
  <c r="S524" i="28"/>
  <c r="Q524" i="28"/>
  <c r="P524" i="28"/>
  <c r="O524" i="28"/>
  <c r="U523" i="28"/>
  <c r="T523" i="28"/>
  <c r="S523" i="28"/>
  <c r="Q523" i="28"/>
  <c r="P523" i="28"/>
  <c r="O523" i="28"/>
  <c r="U522" i="28"/>
  <c r="T522" i="28"/>
  <c r="S522" i="28"/>
  <c r="Q522" i="28"/>
  <c r="P522" i="28"/>
  <c r="O522" i="28"/>
  <c r="U521" i="28"/>
  <c r="T521" i="28"/>
  <c r="S521" i="28"/>
  <c r="Q521" i="28"/>
  <c r="P521" i="28"/>
  <c r="O521" i="28"/>
  <c r="U520" i="28"/>
  <c r="T520" i="28"/>
  <c r="S520" i="28"/>
  <c r="Q520" i="28"/>
  <c r="P520" i="28"/>
  <c r="O520" i="28"/>
  <c r="U519" i="28"/>
  <c r="T519" i="28"/>
  <c r="S519" i="28"/>
  <c r="Q519" i="28"/>
  <c r="P519" i="28"/>
  <c r="O519" i="28"/>
  <c r="U518" i="28"/>
  <c r="T518" i="28"/>
  <c r="S518" i="28"/>
  <c r="Q518" i="28"/>
  <c r="P518" i="28"/>
  <c r="O518" i="28"/>
  <c r="U517" i="28"/>
  <c r="T517" i="28"/>
  <c r="S517" i="28"/>
  <c r="Q517" i="28"/>
  <c r="P517" i="28"/>
  <c r="O517" i="28"/>
  <c r="U516" i="28"/>
  <c r="T516" i="28"/>
  <c r="S516" i="28"/>
  <c r="Q516" i="28"/>
  <c r="P516" i="28"/>
  <c r="O516" i="28"/>
  <c r="U515" i="28"/>
  <c r="T515" i="28"/>
  <c r="S515" i="28"/>
  <c r="Q515" i="28"/>
  <c r="P515" i="28"/>
  <c r="O515" i="28"/>
  <c r="U514" i="28"/>
  <c r="T514" i="28"/>
  <c r="S514" i="28"/>
  <c r="Q514" i="28"/>
  <c r="P514" i="28"/>
  <c r="O514" i="28"/>
  <c r="U513" i="28"/>
  <c r="T513" i="28"/>
  <c r="S513" i="28"/>
  <c r="Q513" i="28"/>
  <c r="P513" i="28"/>
  <c r="O513" i="28"/>
  <c r="U512" i="28"/>
  <c r="T512" i="28"/>
  <c r="S512" i="28"/>
  <c r="Q512" i="28"/>
  <c r="P512" i="28"/>
  <c r="O512" i="28"/>
  <c r="U511" i="28"/>
  <c r="T511" i="28"/>
  <c r="S511" i="28"/>
  <c r="Q511" i="28"/>
  <c r="P511" i="28"/>
  <c r="O511" i="28"/>
  <c r="U510" i="28"/>
  <c r="T510" i="28"/>
  <c r="S510" i="28"/>
  <c r="Q510" i="28"/>
  <c r="P510" i="28"/>
  <c r="O510" i="28"/>
  <c r="U509" i="28"/>
  <c r="T509" i="28"/>
  <c r="S509" i="28"/>
  <c r="Q509" i="28"/>
  <c r="P509" i="28"/>
  <c r="O509" i="28"/>
  <c r="U508" i="28"/>
  <c r="T508" i="28"/>
  <c r="S508" i="28"/>
  <c r="Q508" i="28"/>
  <c r="P508" i="28"/>
  <c r="O508" i="28"/>
  <c r="U507" i="28"/>
  <c r="T507" i="28"/>
  <c r="S507" i="28"/>
  <c r="Q507" i="28"/>
  <c r="P507" i="28"/>
  <c r="O507" i="28"/>
  <c r="U506" i="28"/>
  <c r="T506" i="28"/>
  <c r="S506" i="28"/>
  <c r="Q506" i="28"/>
  <c r="P506" i="28"/>
  <c r="O506" i="28"/>
  <c r="U505" i="28"/>
  <c r="T505" i="28"/>
  <c r="S505" i="28"/>
  <c r="Q505" i="28"/>
  <c r="P505" i="28"/>
  <c r="O505" i="28"/>
  <c r="U504" i="28"/>
  <c r="T504" i="28"/>
  <c r="S504" i="28"/>
  <c r="Q504" i="28"/>
  <c r="P504" i="28"/>
  <c r="O504" i="28"/>
  <c r="U503" i="28"/>
  <c r="T503" i="28"/>
  <c r="S503" i="28"/>
  <c r="Q503" i="28"/>
  <c r="P503" i="28"/>
  <c r="O503" i="28"/>
  <c r="U502" i="28"/>
  <c r="T502" i="28"/>
  <c r="S502" i="28"/>
  <c r="Q502" i="28"/>
  <c r="P502" i="28"/>
  <c r="O502" i="28"/>
  <c r="U501" i="28"/>
  <c r="T501" i="28"/>
  <c r="S501" i="28"/>
  <c r="Q501" i="28"/>
  <c r="P501" i="28"/>
  <c r="O501" i="28"/>
  <c r="U500" i="28"/>
  <c r="T500" i="28"/>
  <c r="S500" i="28"/>
  <c r="Q500" i="28"/>
  <c r="P500" i="28"/>
  <c r="O500" i="28"/>
  <c r="U499" i="28"/>
  <c r="T499" i="28"/>
  <c r="S499" i="28"/>
  <c r="Q499" i="28"/>
  <c r="P499" i="28"/>
  <c r="O499" i="28"/>
  <c r="U498" i="28"/>
  <c r="T498" i="28"/>
  <c r="S498" i="28"/>
  <c r="Q498" i="28"/>
  <c r="P498" i="28"/>
  <c r="O498" i="28"/>
  <c r="U497" i="28"/>
  <c r="T497" i="28"/>
  <c r="S497" i="28"/>
  <c r="Q497" i="28"/>
  <c r="P497" i="28"/>
  <c r="O497" i="28"/>
  <c r="U496" i="28"/>
  <c r="T496" i="28"/>
  <c r="S496" i="28"/>
  <c r="Q496" i="28"/>
  <c r="P496" i="28"/>
  <c r="O496" i="28"/>
  <c r="U495" i="28"/>
  <c r="T495" i="28"/>
  <c r="S495" i="28"/>
  <c r="Q495" i="28"/>
  <c r="P495" i="28"/>
  <c r="O495" i="28"/>
  <c r="U494" i="28"/>
  <c r="T494" i="28"/>
  <c r="S494" i="28"/>
  <c r="Q494" i="28"/>
  <c r="P494" i="28"/>
  <c r="O494" i="28"/>
  <c r="U493" i="28"/>
  <c r="T493" i="28"/>
  <c r="S493" i="28"/>
  <c r="Q493" i="28"/>
  <c r="P493" i="28"/>
  <c r="O493" i="28"/>
  <c r="U492" i="28"/>
  <c r="T492" i="28"/>
  <c r="S492" i="28"/>
  <c r="Q492" i="28"/>
  <c r="P492" i="28"/>
  <c r="O492" i="28"/>
  <c r="U491" i="28"/>
  <c r="T491" i="28"/>
  <c r="S491" i="28"/>
  <c r="Q491" i="28"/>
  <c r="P491" i="28"/>
  <c r="O491" i="28"/>
  <c r="U490" i="28"/>
  <c r="T490" i="28"/>
  <c r="S490" i="28"/>
  <c r="Q490" i="28"/>
  <c r="P490" i="28"/>
  <c r="O490" i="28"/>
  <c r="U489" i="28"/>
  <c r="T489" i="28"/>
  <c r="S489" i="28"/>
  <c r="Q489" i="28"/>
  <c r="P489" i="28"/>
  <c r="O489" i="28"/>
  <c r="U488" i="28"/>
  <c r="T488" i="28"/>
  <c r="S488" i="28"/>
  <c r="Q488" i="28"/>
  <c r="P488" i="28"/>
  <c r="O488" i="28"/>
  <c r="U487" i="28"/>
  <c r="T487" i="28"/>
  <c r="S487" i="28"/>
  <c r="Q487" i="28"/>
  <c r="P487" i="28"/>
  <c r="O487" i="28"/>
  <c r="U486" i="28"/>
  <c r="T486" i="28"/>
  <c r="S486" i="28"/>
  <c r="Q486" i="28"/>
  <c r="P486" i="28"/>
  <c r="O486" i="28"/>
  <c r="U485" i="28"/>
  <c r="T485" i="28"/>
  <c r="S485" i="28"/>
  <c r="Q485" i="28"/>
  <c r="P485" i="28"/>
  <c r="O485" i="28"/>
  <c r="U484" i="28"/>
  <c r="T484" i="28"/>
  <c r="S484" i="28"/>
  <c r="Q484" i="28"/>
  <c r="P484" i="28"/>
  <c r="O484" i="28"/>
  <c r="U483" i="28"/>
  <c r="T483" i="28"/>
  <c r="S483" i="28"/>
  <c r="Q483" i="28"/>
  <c r="P483" i="28"/>
  <c r="O483" i="28"/>
  <c r="U482" i="28"/>
  <c r="T482" i="28"/>
  <c r="S482" i="28"/>
  <c r="Q482" i="28"/>
  <c r="P482" i="28"/>
  <c r="O482" i="28"/>
  <c r="U481" i="28"/>
  <c r="T481" i="28"/>
  <c r="S481" i="28"/>
  <c r="Q481" i="28"/>
  <c r="P481" i="28"/>
  <c r="O481" i="28"/>
  <c r="U480" i="28"/>
  <c r="T480" i="28"/>
  <c r="S480" i="28"/>
  <c r="Q480" i="28"/>
  <c r="P480" i="28"/>
  <c r="O480" i="28"/>
  <c r="U479" i="28"/>
  <c r="T479" i="28"/>
  <c r="S479" i="28"/>
  <c r="Q479" i="28"/>
  <c r="P479" i="28"/>
  <c r="O479" i="28"/>
  <c r="U478" i="28"/>
  <c r="T478" i="28"/>
  <c r="S478" i="28"/>
  <c r="Q478" i="28"/>
  <c r="P478" i="28"/>
  <c r="O478" i="28"/>
  <c r="U477" i="28"/>
  <c r="T477" i="28"/>
  <c r="S477" i="28"/>
  <c r="Q477" i="28"/>
  <c r="P477" i="28"/>
  <c r="O477" i="28"/>
  <c r="U476" i="28"/>
  <c r="T476" i="28"/>
  <c r="S476" i="28"/>
  <c r="Q476" i="28"/>
  <c r="P476" i="28"/>
  <c r="O476" i="28"/>
  <c r="U475" i="28"/>
  <c r="T475" i="28"/>
  <c r="S475" i="28"/>
  <c r="Q475" i="28"/>
  <c r="P475" i="28"/>
  <c r="O475" i="28"/>
  <c r="U474" i="28"/>
  <c r="T474" i="28"/>
  <c r="S474" i="28"/>
  <c r="Q474" i="28"/>
  <c r="P474" i="28"/>
  <c r="O474" i="28"/>
  <c r="U473" i="28"/>
  <c r="T473" i="28"/>
  <c r="S473" i="28"/>
  <c r="Q473" i="28"/>
  <c r="P473" i="28"/>
  <c r="O473" i="28"/>
  <c r="U472" i="28"/>
  <c r="T472" i="28"/>
  <c r="S472" i="28"/>
  <c r="Q472" i="28"/>
  <c r="P472" i="28"/>
  <c r="O472" i="28"/>
  <c r="U471" i="28"/>
  <c r="T471" i="28"/>
  <c r="S471" i="28"/>
  <c r="Q471" i="28"/>
  <c r="P471" i="28"/>
  <c r="O471" i="28"/>
  <c r="U470" i="28"/>
  <c r="T470" i="28"/>
  <c r="S470" i="28"/>
  <c r="Q470" i="28"/>
  <c r="P470" i="28"/>
  <c r="O470" i="28"/>
  <c r="U469" i="28"/>
  <c r="T469" i="28"/>
  <c r="S469" i="28"/>
  <c r="Q469" i="28"/>
  <c r="P469" i="28"/>
  <c r="O469" i="28"/>
  <c r="U468" i="28"/>
  <c r="T468" i="28"/>
  <c r="S468" i="28"/>
  <c r="Q468" i="28"/>
  <c r="P468" i="28"/>
  <c r="O468" i="28"/>
  <c r="U467" i="28"/>
  <c r="T467" i="28"/>
  <c r="S467" i="28"/>
  <c r="Q467" i="28"/>
  <c r="P467" i="28"/>
  <c r="O467" i="28"/>
  <c r="U466" i="28"/>
  <c r="T466" i="28"/>
  <c r="S466" i="28"/>
  <c r="Q466" i="28"/>
  <c r="P466" i="28"/>
  <c r="O466" i="28"/>
  <c r="U465" i="28"/>
  <c r="T465" i="28"/>
  <c r="S465" i="28"/>
  <c r="Q465" i="28"/>
  <c r="P465" i="28"/>
  <c r="O465" i="28"/>
  <c r="U464" i="28"/>
  <c r="T464" i="28"/>
  <c r="S464" i="28"/>
  <c r="Q464" i="28"/>
  <c r="P464" i="28"/>
  <c r="O464" i="28"/>
  <c r="U463" i="28"/>
  <c r="T463" i="28"/>
  <c r="S463" i="28"/>
  <c r="Q463" i="28"/>
  <c r="P463" i="28"/>
  <c r="O463" i="28"/>
  <c r="U462" i="28"/>
  <c r="T462" i="28"/>
  <c r="S462" i="28"/>
  <c r="Q462" i="28"/>
  <c r="P462" i="28"/>
  <c r="O462" i="28"/>
  <c r="U461" i="28"/>
  <c r="T461" i="28"/>
  <c r="S461" i="28"/>
  <c r="Q461" i="28"/>
  <c r="P461" i="28"/>
  <c r="O461" i="28"/>
  <c r="U460" i="28"/>
  <c r="T460" i="28"/>
  <c r="S460" i="28"/>
  <c r="Q460" i="28"/>
  <c r="P460" i="28"/>
  <c r="O460" i="28"/>
  <c r="U459" i="28"/>
  <c r="T459" i="28"/>
  <c r="S459" i="28"/>
  <c r="Q459" i="28"/>
  <c r="P459" i="28"/>
  <c r="O459" i="28"/>
  <c r="U458" i="28"/>
  <c r="T458" i="28"/>
  <c r="S458" i="28"/>
  <c r="Q458" i="28"/>
  <c r="P458" i="28"/>
  <c r="O458" i="28"/>
  <c r="U457" i="28"/>
  <c r="T457" i="28"/>
  <c r="S457" i="28"/>
  <c r="Q457" i="28"/>
  <c r="P457" i="28"/>
  <c r="O457" i="28"/>
  <c r="U456" i="28"/>
  <c r="T456" i="28"/>
  <c r="S456" i="28"/>
  <c r="Q456" i="28"/>
  <c r="P456" i="28"/>
  <c r="O456" i="28"/>
  <c r="U455" i="28"/>
  <c r="T455" i="28"/>
  <c r="S455" i="28"/>
  <c r="Q455" i="28"/>
  <c r="P455" i="28"/>
  <c r="O455" i="28"/>
  <c r="U454" i="28"/>
  <c r="T454" i="28"/>
  <c r="S454" i="28"/>
  <c r="Q454" i="28"/>
  <c r="P454" i="28"/>
  <c r="O454" i="28"/>
  <c r="U453" i="28"/>
  <c r="T453" i="28"/>
  <c r="S453" i="28"/>
  <c r="Q453" i="28"/>
  <c r="P453" i="28"/>
  <c r="O453" i="28"/>
  <c r="U452" i="28"/>
  <c r="T452" i="28"/>
  <c r="S452" i="28"/>
  <c r="Q452" i="28"/>
  <c r="P452" i="28"/>
  <c r="O452" i="28"/>
  <c r="U451" i="28"/>
  <c r="T451" i="28"/>
  <c r="S451" i="28"/>
  <c r="Q451" i="28"/>
  <c r="P451" i="28"/>
  <c r="O451" i="28"/>
  <c r="U450" i="28"/>
  <c r="T450" i="28"/>
  <c r="S450" i="28"/>
  <c r="Q450" i="28"/>
  <c r="P450" i="28"/>
  <c r="O450" i="28"/>
  <c r="U449" i="28"/>
  <c r="T449" i="28"/>
  <c r="S449" i="28"/>
  <c r="Q449" i="28"/>
  <c r="P449" i="28"/>
  <c r="O449" i="28"/>
  <c r="U448" i="28"/>
  <c r="T448" i="28"/>
  <c r="S448" i="28"/>
  <c r="Q448" i="28"/>
  <c r="P448" i="28"/>
  <c r="O448" i="28"/>
  <c r="U447" i="28"/>
  <c r="T447" i="28"/>
  <c r="S447" i="28"/>
  <c r="Q447" i="28"/>
  <c r="P447" i="28"/>
  <c r="O447" i="28"/>
  <c r="U446" i="28"/>
  <c r="T446" i="28"/>
  <c r="S446" i="28"/>
  <c r="Q446" i="28"/>
  <c r="P446" i="28"/>
  <c r="O446" i="28"/>
  <c r="U445" i="28"/>
  <c r="T445" i="28"/>
  <c r="S445" i="28"/>
  <c r="Q445" i="28"/>
  <c r="P445" i="28"/>
  <c r="O445" i="28"/>
  <c r="U444" i="28"/>
  <c r="T444" i="28"/>
  <c r="S444" i="28"/>
  <c r="Q444" i="28"/>
  <c r="P444" i="28"/>
  <c r="O444" i="28"/>
  <c r="U443" i="28"/>
  <c r="T443" i="28"/>
  <c r="S443" i="28"/>
  <c r="Q443" i="28"/>
  <c r="P443" i="28"/>
  <c r="O443" i="28"/>
  <c r="U442" i="28"/>
  <c r="T442" i="28"/>
  <c r="S442" i="28"/>
  <c r="Q442" i="28"/>
  <c r="P442" i="28"/>
  <c r="O442" i="28"/>
  <c r="U441" i="28"/>
  <c r="T441" i="28"/>
  <c r="S441" i="28"/>
  <c r="Q441" i="28"/>
  <c r="P441" i="28"/>
  <c r="O441" i="28"/>
  <c r="U440" i="28"/>
  <c r="T440" i="28"/>
  <c r="S440" i="28"/>
  <c r="Q440" i="28"/>
  <c r="P440" i="28"/>
  <c r="O440" i="28"/>
  <c r="U439" i="28"/>
  <c r="T439" i="28"/>
  <c r="S439" i="28"/>
  <c r="Q439" i="28"/>
  <c r="P439" i="28"/>
  <c r="O439" i="28"/>
  <c r="U438" i="28"/>
  <c r="T438" i="28"/>
  <c r="S438" i="28"/>
  <c r="Q438" i="28"/>
  <c r="P438" i="28"/>
  <c r="O438" i="28"/>
  <c r="U437" i="28"/>
  <c r="T437" i="28"/>
  <c r="S437" i="28"/>
  <c r="Q437" i="28"/>
  <c r="P437" i="28"/>
  <c r="O437" i="28"/>
  <c r="U436" i="28"/>
  <c r="T436" i="28"/>
  <c r="S436" i="28"/>
  <c r="Q436" i="28"/>
  <c r="P436" i="28"/>
  <c r="O436" i="28"/>
  <c r="U435" i="28"/>
  <c r="T435" i="28"/>
  <c r="S435" i="28"/>
  <c r="Q435" i="28"/>
  <c r="P435" i="28"/>
  <c r="O435" i="28"/>
  <c r="U434" i="28"/>
  <c r="T434" i="28"/>
  <c r="S434" i="28"/>
  <c r="Q434" i="28"/>
  <c r="P434" i="28"/>
  <c r="O434" i="28"/>
  <c r="U433" i="28"/>
  <c r="T433" i="28"/>
  <c r="S433" i="28"/>
  <c r="Q433" i="28"/>
  <c r="P433" i="28"/>
  <c r="O433" i="28"/>
  <c r="U432" i="28"/>
  <c r="T432" i="28"/>
  <c r="S432" i="28"/>
  <c r="Q432" i="28"/>
  <c r="P432" i="28"/>
  <c r="O432" i="28"/>
  <c r="U431" i="28"/>
  <c r="T431" i="28"/>
  <c r="S431" i="28"/>
  <c r="Q431" i="28"/>
  <c r="P431" i="28"/>
  <c r="O431" i="28"/>
  <c r="U430" i="28"/>
  <c r="T430" i="28"/>
  <c r="S430" i="28"/>
  <c r="Q430" i="28"/>
  <c r="P430" i="28"/>
  <c r="O430" i="28"/>
  <c r="U429" i="28"/>
  <c r="T429" i="28"/>
  <c r="S429" i="28"/>
  <c r="Q429" i="28"/>
  <c r="P429" i="28"/>
  <c r="O429" i="28"/>
  <c r="U428" i="28"/>
  <c r="T428" i="28"/>
  <c r="S428" i="28"/>
  <c r="Q428" i="28"/>
  <c r="P428" i="28"/>
  <c r="O428" i="28"/>
  <c r="U427" i="28"/>
  <c r="T427" i="28"/>
  <c r="S427" i="28"/>
  <c r="Q427" i="28"/>
  <c r="P427" i="28"/>
  <c r="O427" i="28"/>
  <c r="U426" i="28"/>
  <c r="T426" i="28"/>
  <c r="S426" i="28"/>
  <c r="Q426" i="28"/>
  <c r="P426" i="28"/>
  <c r="O426" i="28"/>
  <c r="U425" i="28"/>
  <c r="T425" i="28"/>
  <c r="S425" i="28"/>
  <c r="Q425" i="28"/>
  <c r="P425" i="28"/>
  <c r="O425" i="28"/>
  <c r="U424" i="28"/>
  <c r="T424" i="28"/>
  <c r="S424" i="28"/>
  <c r="Q424" i="28"/>
  <c r="P424" i="28"/>
  <c r="O424" i="28"/>
  <c r="U423" i="28"/>
  <c r="T423" i="28"/>
  <c r="S423" i="28"/>
  <c r="Q423" i="28"/>
  <c r="P423" i="28"/>
  <c r="O423" i="28"/>
  <c r="U422" i="28"/>
  <c r="T422" i="28"/>
  <c r="S422" i="28"/>
  <c r="Q422" i="28"/>
  <c r="P422" i="28"/>
  <c r="O422" i="28"/>
  <c r="U421" i="28"/>
  <c r="T421" i="28"/>
  <c r="S421" i="28"/>
  <c r="Q421" i="28"/>
  <c r="P421" i="28"/>
  <c r="O421" i="28"/>
  <c r="U420" i="28"/>
  <c r="T420" i="28"/>
  <c r="S420" i="28"/>
  <c r="Q420" i="28"/>
  <c r="P420" i="28"/>
  <c r="O420" i="28"/>
  <c r="U419" i="28"/>
  <c r="T419" i="28"/>
  <c r="S419" i="28"/>
  <c r="Q419" i="28"/>
  <c r="P419" i="28"/>
  <c r="O419" i="28"/>
  <c r="U418" i="28"/>
  <c r="T418" i="28"/>
  <c r="S418" i="28"/>
  <c r="Q418" i="28"/>
  <c r="P418" i="28"/>
  <c r="O418" i="28"/>
  <c r="U417" i="28"/>
  <c r="T417" i="28"/>
  <c r="S417" i="28"/>
  <c r="Q417" i="28"/>
  <c r="P417" i="28"/>
  <c r="O417" i="28"/>
  <c r="U416" i="28"/>
  <c r="T416" i="28"/>
  <c r="S416" i="28"/>
  <c r="Q416" i="28"/>
  <c r="P416" i="28"/>
  <c r="O416" i="28"/>
  <c r="U415" i="28"/>
  <c r="T415" i="28"/>
  <c r="S415" i="28"/>
  <c r="Q415" i="28"/>
  <c r="P415" i="28"/>
  <c r="O415" i="28"/>
  <c r="U414" i="28"/>
  <c r="T414" i="28"/>
  <c r="S414" i="28"/>
  <c r="Q414" i="28"/>
  <c r="P414" i="28"/>
  <c r="O414" i="28"/>
  <c r="U413" i="28"/>
  <c r="T413" i="28"/>
  <c r="S413" i="28"/>
  <c r="Q413" i="28"/>
  <c r="P413" i="28"/>
  <c r="O413" i="28"/>
  <c r="U412" i="28"/>
  <c r="T412" i="28"/>
  <c r="S412" i="28"/>
  <c r="Q412" i="28"/>
  <c r="P412" i="28"/>
  <c r="O412" i="28"/>
  <c r="U411" i="28"/>
  <c r="T411" i="28"/>
  <c r="S411" i="28"/>
  <c r="Q411" i="28"/>
  <c r="P411" i="28"/>
  <c r="O411" i="28"/>
  <c r="U410" i="28"/>
  <c r="T410" i="28"/>
  <c r="S410" i="28"/>
  <c r="Q410" i="28"/>
  <c r="P410" i="28"/>
  <c r="O410" i="28"/>
  <c r="U409" i="28"/>
  <c r="T409" i="28"/>
  <c r="S409" i="28"/>
  <c r="Q409" i="28"/>
  <c r="P409" i="28"/>
  <c r="O409" i="28"/>
  <c r="U408" i="28"/>
  <c r="T408" i="28"/>
  <c r="S408" i="28"/>
  <c r="Q408" i="28"/>
  <c r="P408" i="28"/>
  <c r="O408" i="28"/>
  <c r="U407" i="28"/>
  <c r="T407" i="28"/>
  <c r="S407" i="28"/>
  <c r="Q407" i="28"/>
  <c r="P407" i="28"/>
  <c r="O407" i="28"/>
  <c r="U406" i="28"/>
  <c r="T406" i="28"/>
  <c r="S406" i="28"/>
  <c r="Q406" i="28"/>
  <c r="P406" i="28"/>
  <c r="O406" i="28"/>
  <c r="U405" i="28"/>
  <c r="T405" i="28"/>
  <c r="S405" i="28"/>
  <c r="Q405" i="28"/>
  <c r="P405" i="28"/>
  <c r="O405" i="28"/>
  <c r="U404" i="28"/>
  <c r="T404" i="28"/>
  <c r="S404" i="28"/>
  <c r="Q404" i="28"/>
  <c r="P404" i="28"/>
  <c r="O404" i="28"/>
  <c r="U403" i="28"/>
  <c r="T403" i="28"/>
  <c r="S403" i="28"/>
  <c r="Q403" i="28"/>
  <c r="P403" i="28"/>
  <c r="O403" i="28"/>
  <c r="U402" i="28"/>
  <c r="T402" i="28"/>
  <c r="S402" i="28"/>
  <c r="Q402" i="28"/>
  <c r="P402" i="28"/>
  <c r="O402" i="28"/>
  <c r="U401" i="28"/>
  <c r="T401" i="28"/>
  <c r="S401" i="28"/>
  <c r="Q401" i="28"/>
  <c r="P401" i="28"/>
  <c r="O401" i="28"/>
  <c r="U400" i="28"/>
  <c r="T400" i="28"/>
  <c r="S400" i="28"/>
  <c r="Q400" i="28"/>
  <c r="P400" i="28"/>
  <c r="O400" i="28"/>
  <c r="U399" i="28"/>
  <c r="T399" i="28"/>
  <c r="S399" i="28"/>
  <c r="Q399" i="28"/>
  <c r="P399" i="28"/>
  <c r="O399" i="28"/>
  <c r="U398" i="28"/>
  <c r="T398" i="28"/>
  <c r="S398" i="28"/>
  <c r="Q398" i="28"/>
  <c r="P398" i="28"/>
  <c r="O398" i="28"/>
  <c r="U397" i="28"/>
  <c r="T397" i="28"/>
  <c r="S397" i="28"/>
  <c r="Q397" i="28"/>
  <c r="P397" i="28"/>
  <c r="O397" i="28"/>
  <c r="U396" i="28"/>
  <c r="T396" i="28"/>
  <c r="S396" i="28"/>
  <c r="Q396" i="28"/>
  <c r="P396" i="28"/>
  <c r="O396" i="28"/>
  <c r="U395" i="28"/>
  <c r="T395" i="28"/>
  <c r="S395" i="28"/>
  <c r="Q395" i="28"/>
  <c r="P395" i="28"/>
  <c r="O395" i="28"/>
  <c r="U394" i="28"/>
  <c r="T394" i="28"/>
  <c r="S394" i="28"/>
  <c r="Q394" i="28"/>
  <c r="P394" i="28"/>
  <c r="O394" i="28"/>
  <c r="U393" i="28"/>
  <c r="T393" i="28"/>
  <c r="S393" i="28"/>
  <c r="Q393" i="28"/>
  <c r="P393" i="28"/>
  <c r="O393" i="28"/>
  <c r="U392" i="28"/>
  <c r="T392" i="28"/>
  <c r="S392" i="28"/>
  <c r="Q392" i="28"/>
  <c r="P392" i="28"/>
  <c r="O392" i="28"/>
  <c r="U391" i="28"/>
  <c r="T391" i="28"/>
  <c r="S391" i="28"/>
  <c r="Q391" i="28"/>
  <c r="P391" i="28"/>
  <c r="O391" i="28"/>
  <c r="U390" i="28"/>
  <c r="T390" i="28"/>
  <c r="S390" i="28"/>
  <c r="Q390" i="28"/>
  <c r="P390" i="28"/>
  <c r="O390" i="28"/>
  <c r="U389" i="28"/>
  <c r="T389" i="28"/>
  <c r="S389" i="28"/>
  <c r="Q389" i="28"/>
  <c r="P389" i="28"/>
  <c r="O389" i="28"/>
  <c r="U388" i="28"/>
  <c r="T388" i="28"/>
  <c r="S388" i="28"/>
  <c r="Q388" i="28"/>
  <c r="P388" i="28"/>
  <c r="O388" i="28"/>
  <c r="U387" i="28"/>
  <c r="T387" i="28"/>
  <c r="S387" i="28"/>
  <c r="Q387" i="28"/>
  <c r="P387" i="28"/>
  <c r="O387" i="28"/>
  <c r="U386" i="28"/>
  <c r="T386" i="28"/>
  <c r="S386" i="28"/>
  <c r="Q386" i="28"/>
  <c r="P386" i="28"/>
  <c r="O386" i="28"/>
  <c r="U385" i="28"/>
  <c r="T385" i="28"/>
  <c r="S385" i="28"/>
  <c r="Q385" i="28"/>
  <c r="P385" i="28"/>
  <c r="O385" i="28"/>
  <c r="U384" i="28"/>
  <c r="T384" i="28"/>
  <c r="S384" i="28"/>
  <c r="Q384" i="28"/>
  <c r="P384" i="28"/>
  <c r="O384" i="28"/>
  <c r="U383" i="28"/>
  <c r="T383" i="28"/>
  <c r="S383" i="28"/>
  <c r="Q383" i="28"/>
  <c r="P383" i="28"/>
  <c r="O383" i="28"/>
  <c r="U382" i="28"/>
  <c r="T382" i="28"/>
  <c r="S382" i="28"/>
  <c r="Q382" i="28"/>
  <c r="P382" i="28"/>
  <c r="O382" i="28"/>
  <c r="U381" i="28"/>
  <c r="T381" i="28"/>
  <c r="S381" i="28"/>
  <c r="Q381" i="28"/>
  <c r="P381" i="28"/>
  <c r="O381" i="28"/>
  <c r="U380" i="28"/>
  <c r="T380" i="28"/>
  <c r="S380" i="28"/>
  <c r="Q380" i="28"/>
  <c r="P380" i="28"/>
  <c r="O380" i="28"/>
  <c r="U379" i="28"/>
  <c r="T379" i="28"/>
  <c r="S379" i="28"/>
  <c r="Q379" i="28"/>
  <c r="P379" i="28"/>
  <c r="O379" i="28"/>
  <c r="U378" i="28"/>
  <c r="T378" i="28"/>
  <c r="S378" i="28"/>
  <c r="Q378" i="28"/>
  <c r="P378" i="28"/>
  <c r="O378" i="28"/>
  <c r="U377" i="28"/>
  <c r="T377" i="28"/>
  <c r="S377" i="28"/>
  <c r="Q377" i="28"/>
  <c r="P377" i="28"/>
  <c r="O377" i="28"/>
  <c r="U376" i="28"/>
  <c r="T376" i="28"/>
  <c r="S376" i="28"/>
  <c r="Q376" i="28"/>
  <c r="P376" i="28"/>
  <c r="O376" i="28"/>
  <c r="U375" i="28"/>
  <c r="T375" i="28"/>
  <c r="S375" i="28"/>
  <c r="Q375" i="28"/>
  <c r="P375" i="28"/>
  <c r="O375" i="28"/>
  <c r="U374" i="28"/>
  <c r="T374" i="28"/>
  <c r="S374" i="28"/>
  <c r="Q374" i="28"/>
  <c r="P374" i="28"/>
  <c r="O374" i="28"/>
  <c r="U373" i="28"/>
  <c r="T373" i="28"/>
  <c r="S373" i="28"/>
  <c r="Q373" i="28"/>
  <c r="P373" i="28"/>
  <c r="O373" i="28"/>
  <c r="U372" i="28"/>
  <c r="T372" i="28"/>
  <c r="S372" i="28"/>
  <c r="Q372" i="28"/>
  <c r="P372" i="28"/>
  <c r="O372" i="28"/>
  <c r="U371" i="28"/>
  <c r="T371" i="28"/>
  <c r="S371" i="28"/>
  <c r="Q371" i="28"/>
  <c r="P371" i="28"/>
  <c r="O371" i="28"/>
  <c r="U370" i="28"/>
  <c r="T370" i="28"/>
  <c r="S370" i="28"/>
  <c r="Q370" i="28"/>
  <c r="P370" i="28"/>
  <c r="O370" i="28"/>
  <c r="U369" i="28"/>
  <c r="T369" i="28"/>
  <c r="S369" i="28"/>
  <c r="Q369" i="28"/>
  <c r="P369" i="28"/>
  <c r="O369" i="28"/>
  <c r="U368" i="28"/>
  <c r="T368" i="28"/>
  <c r="S368" i="28"/>
  <c r="Q368" i="28"/>
  <c r="P368" i="28"/>
  <c r="O368" i="28"/>
  <c r="U367" i="28"/>
  <c r="T367" i="28"/>
  <c r="S367" i="28"/>
  <c r="Q367" i="28"/>
  <c r="P367" i="28"/>
  <c r="O367" i="28"/>
  <c r="U366" i="28"/>
  <c r="T366" i="28"/>
  <c r="S366" i="28"/>
  <c r="Q366" i="28"/>
  <c r="P366" i="28"/>
  <c r="O366" i="28"/>
  <c r="U365" i="28"/>
  <c r="T365" i="28"/>
  <c r="S365" i="28"/>
  <c r="Q365" i="28"/>
  <c r="P365" i="28"/>
  <c r="O365" i="28"/>
  <c r="U364" i="28"/>
  <c r="T364" i="28"/>
  <c r="S364" i="28"/>
  <c r="Q364" i="28"/>
  <c r="P364" i="28"/>
  <c r="O364" i="28"/>
  <c r="U363" i="28"/>
  <c r="T363" i="28"/>
  <c r="S363" i="28"/>
  <c r="Q363" i="28"/>
  <c r="P363" i="28"/>
  <c r="O363" i="28"/>
  <c r="U362" i="28"/>
  <c r="T362" i="28"/>
  <c r="S362" i="28"/>
  <c r="Q362" i="28"/>
  <c r="P362" i="28"/>
  <c r="O362" i="28"/>
  <c r="U361" i="28"/>
  <c r="T361" i="28"/>
  <c r="S361" i="28"/>
  <c r="Q361" i="28"/>
  <c r="P361" i="28"/>
  <c r="O361" i="28"/>
  <c r="U360" i="28"/>
  <c r="T360" i="28"/>
  <c r="S360" i="28"/>
  <c r="Q360" i="28"/>
  <c r="P360" i="28"/>
  <c r="O360" i="28"/>
  <c r="U359" i="28"/>
  <c r="T359" i="28"/>
  <c r="S359" i="28"/>
  <c r="Q359" i="28"/>
  <c r="P359" i="28"/>
  <c r="O359" i="28"/>
  <c r="U358" i="28"/>
  <c r="T358" i="28"/>
  <c r="S358" i="28"/>
  <c r="Q358" i="28"/>
  <c r="P358" i="28"/>
  <c r="O358" i="28"/>
  <c r="U357" i="28"/>
  <c r="T357" i="28"/>
  <c r="S357" i="28"/>
  <c r="Q357" i="28"/>
  <c r="P357" i="28"/>
  <c r="O357" i="28"/>
  <c r="U356" i="28"/>
  <c r="T356" i="28"/>
  <c r="S356" i="28"/>
  <c r="Q356" i="28"/>
  <c r="P356" i="28"/>
  <c r="O356" i="28"/>
  <c r="U355" i="28"/>
  <c r="T355" i="28"/>
  <c r="S355" i="28"/>
  <c r="Q355" i="28"/>
  <c r="P355" i="28"/>
  <c r="O355" i="28"/>
  <c r="U354" i="28"/>
  <c r="T354" i="28"/>
  <c r="S354" i="28"/>
  <c r="Q354" i="28"/>
  <c r="P354" i="28"/>
  <c r="O354" i="28"/>
  <c r="U353" i="28"/>
  <c r="T353" i="28"/>
  <c r="S353" i="28"/>
  <c r="Q353" i="28"/>
  <c r="P353" i="28"/>
  <c r="O353" i="28"/>
  <c r="U352" i="28"/>
  <c r="T352" i="28"/>
  <c r="S352" i="28"/>
  <c r="Q352" i="28"/>
  <c r="P352" i="28"/>
  <c r="O352" i="28"/>
  <c r="U351" i="28"/>
  <c r="T351" i="28"/>
  <c r="S351" i="28"/>
  <c r="Q351" i="28"/>
  <c r="P351" i="28"/>
  <c r="O351" i="28"/>
  <c r="U350" i="28"/>
  <c r="T350" i="28"/>
  <c r="S350" i="28"/>
  <c r="Q350" i="28"/>
  <c r="P350" i="28"/>
  <c r="O350" i="28"/>
  <c r="U349" i="28"/>
  <c r="T349" i="28"/>
  <c r="S349" i="28"/>
  <c r="Q349" i="28"/>
  <c r="P349" i="28"/>
  <c r="O349" i="28"/>
  <c r="U348" i="28"/>
  <c r="T348" i="28"/>
  <c r="S348" i="28"/>
  <c r="Q348" i="28"/>
  <c r="P348" i="28"/>
  <c r="O348" i="28"/>
  <c r="U347" i="28"/>
  <c r="T347" i="28"/>
  <c r="S347" i="28"/>
  <c r="Q347" i="28"/>
  <c r="P347" i="28"/>
  <c r="O347" i="28"/>
  <c r="U346" i="28"/>
  <c r="T346" i="28"/>
  <c r="S346" i="28"/>
  <c r="Q346" i="28"/>
  <c r="P346" i="28"/>
  <c r="O346" i="28"/>
  <c r="U345" i="28"/>
  <c r="T345" i="28"/>
  <c r="S345" i="28"/>
  <c r="Q345" i="28"/>
  <c r="P345" i="28"/>
  <c r="O345" i="28"/>
  <c r="U344" i="28"/>
  <c r="T344" i="28"/>
  <c r="S344" i="28"/>
  <c r="Q344" i="28"/>
  <c r="P344" i="28"/>
  <c r="O344" i="28"/>
  <c r="U343" i="28"/>
  <c r="T343" i="28"/>
  <c r="S343" i="28"/>
  <c r="Q343" i="28"/>
  <c r="P343" i="28"/>
  <c r="O343" i="28"/>
  <c r="U342" i="28"/>
  <c r="T342" i="28"/>
  <c r="S342" i="28"/>
  <c r="Q342" i="28"/>
  <c r="P342" i="28"/>
  <c r="O342" i="28"/>
  <c r="U341" i="28"/>
  <c r="T341" i="28"/>
  <c r="S341" i="28"/>
  <c r="Q341" i="28"/>
  <c r="P341" i="28"/>
  <c r="O341" i="28"/>
  <c r="U340" i="28"/>
  <c r="T340" i="28"/>
  <c r="S340" i="28"/>
  <c r="Q340" i="28"/>
  <c r="P340" i="28"/>
  <c r="O340" i="28"/>
  <c r="U339" i="28"/>
  <c r="T339" i="28"/>
  <c r="S339" i="28"/>
  <c r="Q339" i="28"/>
  <c r="P339" i="28"/>
  <c r="O339" i="28"/>
  <c r="U338" i="28"/>
  <c r="T338" i="28"/>
  <c r="S338" i="28"/>
  <c r="Q338" i="28"/>
  <c r="P338" i="28"/>
  <c r="O338" i="28"/>
  <c r="U337" i="28"/>
  <c r="T337" i="28"/>
  <c r="S337" i="28"/>
  <c r="Q337" i="28"/>
  <c r="P337" i="28"/>
  <c r="O337" i="28"/>
  <c r="U336" i="28"/>
  <c r="T336" i="28"/>
  <c r="S336" i="28"/>
  <c r="Q336" i="28"/>
  <c r="P336" i="28"/>
  <c r="O336" i="28"/>
  <c r="U335" i="28"/>
  <c r="T335" i="28"/>
  <c r="S335" i="28"/>
  <c r="Q335" i="28"/>
  <c r="P335" i="28"/>
  <c r="O335" i="28"/>
  <c r="U334" i="28"/>
  <c r="T334" i="28"/>
  <c r="S334" i="28"/>
  <c r="Q334" i="28"/>
  <c r="P334" i="28"/>
  <c r="O334" i="28"/>
  <c r="U333" i="28"/>
  <c r="T333" i="28"/>
  <c r="S333" i="28"/>
  <c r="Q333" i="28"/>
  <c r="P333" i="28"/>
  <c r="O333" i="28"/>
  <c r="U332" i="28"/>
  <c r="T332" i="28"/>
  <c r="S332" i="28"/>
  <c r="Q332" i="28"/>
  <c r="P332" i="28"/>
  <c r="O332" i="28"/>
  <c r="U331" i="28"/>
  <c r="T331" i="28"/>
  <c r="S331" i="28"/>
  <c r="Q331" i="28"/>
  <c r="P331" i="28"/>
  <c r="O331" i="28"/>
  <c r="U330" i="28"/>
  <c r="T330" i="28"/>
  <c r="S330" i="28"/>
  <c r="Q330" i="28"/>
  <c r="P330" i="28"/>
  <c r="O330" i="28"/>
  <c r="U329" i="28"/>
  <c r="T329" i="28"/>
  <c r="S329" i="28"/>
  <c r="Q329" i="28"/>
  <c r="P329" i="28"/>
  <c r="O329" i="28"/>
  <c r="U328" i="28"/>
  <c r="T328" i="28"/>
  <c r="S328" i="28"/>
  <c r="Q328" i="28"/>
  <c r="P328" i="28"/>
  <c r="O328" i="28"/>
  <c r="U327" i="28"/>
  <c r="T327" i="28"/>
  <c r="S327" i="28"/>
  <c r="Q327" i="28"/>
  <c r="P327" i="28"/>
  <c r="O327" i="28"/>
  <c r="U326" i="28"/>
  <c r="T326" i="28"/>
  <c r="S326" i="28"/>
  <c r="Q326" i="28"/>
  <c r="P326" i="28"/>
  <c r="O326" i="28"/>
  <c r="U325" i="28"/>
  <c r="T325" i="28"/>
  <c r="S325" i="28"/>
  <c r="Q325" i="28"/>
  <c r="P325" i="28"/>
  <c r="O325" i="28"/>
  <c r="U324" i="28"/>
  <c r="T324" i="28"/>
  <c r="S324" i="28"/>
  <c r="Q324" i="28"/>
  <c r="P324" i="28"/>
  <c r="O324" i="28"/>
  <c r="U323" i="28"/>
  <c r="T323" i="28"/>
  <c r="S323" i="28"/>
  <c r="Q323" i="28"/>
  <c r="P323" i="28"/>
  <c r="O323" i="28"/>
  <c r="U322" i="28"/>
  <c r="T322" i="28"/>
  <c r="S322" i="28"/>
  <c r="Q322" i="28"/>
  <c r="P322" i="28"/>
  <c r="O322" i="28"/>
  <c r="U321" i="28"/>
  <c r="T321" i="28"/>
  <c r="S321" i="28"/>
  <c r="Q321" i="28"/>
  <c r="P321" i="28"/>
  <c r="O321" i="28"/>
  <c r="U320" i="28"/>
  <c r="T320" i="28"/>
  <c r="S320" i="28"/>
  <c r="Q320" i="28"/>
  <c r="P320" i="28"/>
  <c r="O320" i="28"/>
  <c r="U319" i="28"/>
  <c r="T319" i="28"/>
  <c r="S319" i="28"/>
  <c r="Q319" i="28"/>
  <c r="P319" i="28"/>
  <c r="O319" i="28"/>
  <c r="U318" i="28"/>
  <c r="T318" i="28"/>
  <c r="S318" i="28"/>
  <c r="Q318" i="28"/>
  <c r="P318" i="28"/>
  <c r="O318" i="28"/>
  <c r="U317" i="28"/>
  <c r="T317" i="28"/>
  <c r="S317" i="28"/>
  <c r="Q317" i="28"/>
  <c r="P317" i="28"/>
  <c r="O317" i="28"/>
  <c r="U316" i="28"/>
  <c r="T316" i="28"/>
  <c r="S316" i="28"/>
  <c r="Q316" i="28"/>
  <c r="P316" i="28"/>
  <c r="O316" i="28"/>
  <c r="U315" i="28"/>
  <c r="T315" i="28"/>
  <c r="S315" i="28"/>
  <c r="Q315" i="28"/>
  <c r="P315" i="28"/>
  <c r="O315" i="28"/>
  <c r="U314" i="28"/>
  <c r="T314" i="28"/>
  <c r="S314" i="28"/>
  <c r="Q314" i="28"/>
  <c r="P314" i="28"/>
  <c r="O314" i="28"/>
  <c r="U313" i="28"/>
  <c r="T313" i="28"/>
  <c r="S313" i="28"/>
  <c r="Q313" i="28"/>
  <c r="P313" i="28"/>
  <c r="O313" i="28"/>
  <c r="U312" i="28"/>
  <c r="T312" i="28"/>
  <c r="S312" i="28"/>
  <c r="Q312" i="28"/>
  <c r="P312" i="28"/>
  <c r="O312" i="28"/>
  <c r="U311" i="28"/>
  <c r="T311" i="28"/>
  <c r="S311" i="28"/>
  <c r="Q311" i="28"/>
  <c r="P311" i="28"/>
  <c r="O311" i="28"/>
  <c r="U310" i="28"/>
  <c r="T310" i="28"/>
  <c r="S310" i="28"/>
  <c r="Q310" i="28"/>
  <c r="P310" i="28"/>
  <c r="O310" i="28"/>
  <c r="U309" i="28"/>
  <c r="T309" i="28"/>
  <c r="S309" i="28"/>
  <c r="Q309" i="28"/>
  <c r="P309" i="28"/>
  <c r="O309" i="28"/>
  <c r="U308" i="28"/>
  <c r="T308" i="28"/>
  <c r="S308" i="28"/>
  <c r="Q308" i="28"/>
  <c r="P308" i="28"/>
  <c r="O308" i="28"/>
  <c r="U307" i="28"/>
  <c r="T307" i="28"/>
  <c r="S307" i="28"/>
  <c r="Q307" i="28"/>
  <c r="P307" i="28"/>
  <c r="O307" i="28"/>
  <c r="U306" i="28"/>
  <c r="T306" i="28"/>
  <c r="S306" i="28"/>
  <c r="Q306" i="28"/>
  <c r="P306" i="28"/>
  <c r="O306" i="28"/>
  <c r="U305" i="28"/>
  <c r="T305" i="28"/>
  <c r="S305" i="28"/>
  <c r="Q305" i="28"/>
  <c r="P305" i="28"/>
  <c r="O305" i="28"/>
  <c r="U304" i="28"/>
  <c r="T304" i="28"/>
  <c r="S304" i="28"/>
  <c r="Q304" i="28"/>
  <c r="P304" i="28"/>
  <c r="O304" i="28"/>
  <c r="U303" i="28"/>
  <c r="T303" i="28"/>
  <c r="S303" i="28"/>
  <c r="Q303" i="28"/>
  <c r="P303" i="28"/>
  <c r="O303" i="28"/>
  <c r="U302" i="28"/>
  <c r="T302" i="28"/>
  <c r="S302" i="28"/>
  <c r="Q302" i="28"/>
  <c r="P302" i="28"/>
  <c r="O302" i="28"/>
  <c r="U301" i="28"/>
  <c r="T301" i="28"/>
  <c r="S301" i="28"/>
  <c r="Q301" i="28"/>
  <c r="P301" i="28"/>
  <c r="O301" i="28"/>
  <c r="U300" i="28"/>
  <c r="T300" i="28"/>
  <c r="S300" i="28"/>
  <c r="Q300" i="28"/>
  <c r="P300" i="28"/>
  <c r="O300" i="28"/>
  <c r="U299" i="28"/>
  <c r="T299" i="28"/>
  <c r="S299" i="28"/>
  <c r="Q299" i="28"/>
  <c r="P299" i="28"/>
  <c r="O299" i="28"/>
  <c r="U298" i="28"/>
  <c r="T298" i="28"/>
  <c r="S298" i="28"/>
  <c r="Q298" i="28"/>
  <c r="P298" i="28"/>
  <c r="O298" i="28"/>
  <c r="U297" i="28"/>
  <c r="T297" i="28"/>
  <c r="S297" i="28"/>
  <c r="Q297" i="28"/>
  <c r="P297" i="28"/>
  <c r="O297" i="28"/>
  <c r="U296" i="28"/>
  <c r="T296" i="28"/>
  <c r="S296" i="28"/>
  <c r="Q296" i="28"/>
  <c r="P296" i="28"/>
  <c r="O296" i="28"/>
  <c r="U295" i="28"/>
  <c r="T295" i="28"/>
  <c r="S295" i="28"/>
  <c r="Q295" i="28"/>
  <c r="P295" i="28"/>
  <c r="O295" i="28"/>
  <c r="U294" i="28"/>
  <c r="T294" i="28"/>
  <c r="S294" i="28"/>
  <c r="Q294" i="28"/>
  <c r="P294" i="28"/>
  <c r="O294" i="28"/>
  <c r="U293" i="28"/>
  <c r="T293" i="28"/>
  <c r="S293" i="28"/>
  <c r="Q293" i="28"/>
  <c r="P293" i="28"/>
  <c r="O293" i="28"/>
  <c r="U292" i="28"/>
  <c r="T292" i="28"/>
  <c r="S292" i="28"/>
  <c r="Q292" i="28"/>
  <c r="P292" i="28"/>
  <c r="O292" i="28"/>
  <c r="U291" i="28"/>
  <c r="T291" i="28"/>
  <c r="S291" i="28"/>
  <c r="Q291" i="28"/>
  <c r="P291" i="28"/>
  <c r="O291" i="28"/>
  <c r="U290" i="28"/>
  <c r="T290" i="28"/>
  <c r="S290" i="28"/>
  <c r="Q290" i="28"/>
  <c r="P290" i="28"/>
  <c r="O290" i="28"/>
  <c r="U289" i="28"/>
  <c r="T289" i="28"/>
  <c r="S289" i="28"/>
  <c r="Q289" i="28"/>
  <c r="P289" i="28"/>
  <c r="O289" i="28"/>
  <c r="U288" i="28"/>
  <c r="T288" i="28"/>
  <c r="S288" i="28"/>
  <c r="Q288" i="28"/>
  <c r="P288" i="28"/>
  <c r="O288" i="28"/>
  <c r="U287" i="28"/>
  <c r="T287" i="28"/>
  <c r="S287" i="28"/>
  <c r="Q287" i="28"/>
  <c r="P287" i="28"/>
  <c r="O287" i="28"/>
  <c r="U286" i="28"/>
  <c r="T286" i="28"/>
  <c r="S286" i="28"/>
  <c r="Q286" i="28"/>
  <c r="P286" i="28"/>
  <c r="O286" i="28"/>
  <c r="U285" i="28"/>
  <c r="T285" i="28"/>
  <c r="S285" i="28"/>
  <c r="Q285" i="28"/>
  <c r="P285" i="28"/>
  <c r="O285" i="28"/>
  <c r="U284" i="28"/>
  <c r="T284" i="28"/>
  <c r="S284" i="28"/>
  <c r="Q284" i="28"/>
  <c r="P284" i="28"/>
  <c r="O284" i="28"/>
  <c r="U283" i="28"/>
  <c r="T283" i="28"/>
  <c r="S283" i="28"/>
  <c r="Q283" i="28"/>
  <c r="P283" i="28"/>
  <c r="O283" i="28"/>
  <c r="U282" i="28"/>
  <c r="T282" i="28"/>
  <c r="S282" i="28"/>
  <c r="Q282" i="28"/>
  <c r="P282" i="28"/>
  <c r="O282" i="28"/>
  <c r="U281" i="28"/>
  <c r="T281" i="28"/>
  <c r="S281" i="28"/>
  <c r="Q281" i="28"/>
  <c r="P281" i="28"/>
  <c r="O281" i="28"/>
  <c r="U280" i="28"/>
  <c r="T280" i="28"/>
  <c r="S280" i="28"/>
  <c r="Q280" i="28"/>
  <c r="P280" i="28"/>
  <c r="O280" i="28"/>
  <c r="U279" i="28"/>
  <c r="T279" i="28"/>
  <c r="S279" i="28"/>
  <c r="Q279" i="28"/>
  <c r="P279" i="28"/>
  <c r="O279" i="28"/>
  <c r="U278" i="28"/>
  <c r="T278" i="28"/>
  <c r="S278" i="28"/>
  <c r="Q278" i="28"/>
  <c r="P278" i="28"/>
  <c r="O278" i="28"/>
  <c r="U277" i="28"/>
  <c r="T277" i="28"/>
  <c r="S277" i="28"/>
  <c r="Q277" i="28"/>
  <c r="P277" i="28"/>
  <c r="O277" i="28"/>
  <c r="U276" i="28"/>
  <c r="T276" i="28"/>
  <c r="S276" i="28"/>
  <c r="Q276" i="28"/>
  <c r="P276" i="28"/>
  <c r="O276" i="28"/>
  <c r="U275" i="28"/>
  <c r="T275" i="28"/>
  <c r="S275" i="28"/>
  <c r="Q275" i="28"/>
  <c r="P275" i="28"/>
  <c r="O275" i="28"/>
  <c r="U274" i="28"/>
  <c r="T274" i="28"/>
  <c r="S274" i="28"/>
  <c r="Q274" i="28"/>
  <c r="P274" i="28"/>
  <c r="O274" i="28"/>
  <c r="U273" i="28"/>
  <c r="T273" i="28"/>
  <c r="S273" i="28"/>
  <c r="Q273" i="28"/>
  <c r="P273" i="28"/>
  <c r="O273" i="28"/>
  <c r="U272" i="28"/>
  <c r="T272" i="28"/>
  <c r="S272" i="28"/>
  <c r="Q272" i="28"/>
  <c r="P272" i="28"/>
  <c r="O272" i="28"/>
  <c r="U271" i="28"/>
  <c r="T271" i="28"/>
  <c r="S271" i="28"/>
  <c r="Q271" i="28"/>
  <c r="P271" i="28"/>
  <c r="O271" i="28"/>
  <c r="U270" i="28"/>
  <c r="T270" i="28"/>
  <c r="S270" i="28"/>
  <c r="Q270" i="28"/>
  <c r="P270" i="28"/>
  <c r="O270" i="28"/>
  <c r="U269" i="28"/>
  <c r="T269" i="28"/>
  <c r="S269" i="28"/>
  <c r="Q269" i="28"/>
  <c r="P269" i="28"/>
  <c r="O269" i="28"/>
  <c r="U268" i="28"/>
  <c r="T268" i="28"/>
  <c r="S268" i="28"/>
  <c r="Q268" i="28"/>
  <c r="P268" i="28"/>
  <c r="O268" i="28"/>
  <c r="U267" i="28"/>
  <c r="T267" i="28"/>
  <c r="S267" i="28"/>
  <c r="Q267" i="28"/>
  <c r="P267" i="28"/>
  <c r="O267" i="28"/>
  <c r="U266" i="28"/>
  <c r="T266" i="28"/>
  <c r="S266" i="28"/>
  <c r="Q266" i="28"/>
  <c r="P266" i="28"/>
  <c r="O266" i="28"/>
  <c r="U265" i="28"/>
  <c r="T265" i="28"/>
  <c r="S265" i="28"/>
  <c r="Q265" i="28"/>
  <c r="P265" i="28"/>
  <c r="O265" i="28"/>
  <c r="U264" i="28"/>
  <c r="T264" i="28"/>
  <c r="S264" i="28"/>
  <c r="Q264" i="28"/>
  <c r="P264" i="28"/>
  <c r="O264" i="28"/>
  <c r="U263" i="28"/>
  <c r="T263" i="28"/>
  <c r="S263" i="28"/>
  <c r="Q263" i="28"/>
  <c r="P263" i="28"/>
  <c r="O263" i="28"/>
  <c r="U262" i="28"/>
  <c r="T262" i="28"/>
  <c r="S262" i="28"/>
  <c r="Q262" i="28"/>
  <c r="P262" i="28"/>
  <c r="O262" i="28"/>
  <c r="U261" i="28"/>
  <c r="T261" i="28"/>
  <c r="S261" i="28"/>
  <c r="Q261" i="28"/>
  <c r="P261" i="28"/>
  <c r="O261" i="28"/>
  <c r="U260" i="28"/>
  <c r="T260" i="28"/>
  <c r="S260" i="28"/>
  <c r="Q260" i="28"/>
  <c r="P260" i="28"/>
  <c r="O260" i="28"/>
  <c r="U259" i="28"/>
  <c r="T259" i="28"/>
  <c r="S259" i="28"/>
  <c r="Q259" i="28"/>
  <c r="P259" i="28"/>
  <c r="O259" i="28"/>
  <c r="U258" i="28"/>
  <c r="T258" i="28"/>
  <c r="S258" i="28"/>
  <c r="Q258" i="28"/>
  <c r="P258" i="28"/>
  <c r="O258" i="28"/>
  <c r="U257" i="28"/>
  <c r="T257" i="28"/>
  <c r="S257" i="28"/>
  <c r="Q257" i="28"/>
  <c r="P257" i="28"/>
  <c r="O257" i="28"/>
  <c r="U256" i="28"/>
  <c r="T256" i="28"/>
  <c r="S256" i="28"/>
  <c r="Q256" i="28"/>
  <c r="P256" i="28"/>
  <c r="O256" i="28"/>
  <c r="U255" i="28"/>
  <c r="T255" i="28"/>
  <c r="S255" i="28"/>
  <c r="Q255" i="28"/>
  <c r="P255" i="28"/>
  <c r="O255" i="28"/>
  <c r="U254" i="28"/>
  <c r="T254" i="28"/>
  <c r="S254" i="28"/>
  <c r="Q254" i="28"/>
  <c r="P254" i="28"/>
  <c r="O254" i="28"/>
  <c r="U253" i="28"/>
  <c r="T253" i="28"/>
  <c r="S253" i="28"/>
  <c r="Q253" i="28"/>
  <c r="P253" i="28"/>
  <c r="O253" i="28"/>
  <c r="U252" i="28"/>
  <c r="T252" i="28"/>
  <c r="S252" i="28"/>
  <c r="Q252" i="28"/>
  <c r="P252" i="28"/>
  <c r="O252" i="28"/>
  <c r="U251" i="28"/>
  <c r="T251" i="28"/>
  <c r="S251" i="28"/>
  <c r="Q251" i="28"/>
  <c r="P251" i="28"/>
  <c r="O251" i="28"/>
  <c r="U250" i="28"/>
  <c r="T250" i="28"/>
  <c r="S250" i="28"/>
  <c r="Q250" i="28"/>
  <c r="P250" i="28"/>
  <c r="O250" i="28"/>
  <c r="U249" i="28"/>
  <c r="T249" i="28"/>
  <c r="S249" i="28"/>
  <c r="Q249" i="28"/>
  <c r="P249" i="28"/>
  <c r="O249" i="28"/>
  <c r="U248" i="28"/>
  <c r="T248" i="28"/>
  <c r="S248" i="28"/>
  <c r="Q248" i="28"/>
  <c r="P248" i="28"/>
  <c r="O248" i="28"/>
  <c r="U247" i="28"/>
  <c r="T247" i="28"/>
  <c r="S247" i="28"/>
  <c r="Q247" i="28"/>
  <c r="P247" i="28"/>
  <c r="O247" i="28"/>
  <c r="U246" i="28"/>
  <c r="T246" i="28"/>
  <c r="S246" i="28"/>
  <c r="Q246" i="28"/>
  <c r="P246" i="28"/>
  <c r="O246" i="28"/>
  <c r="U245" i="28"/>
  <c r="T245" i="28"/>
  <c r="S245" i="28"/>
  <c r="Q245" i="28"/>
  <c r="P245" i="28"/>
  <c r="O245" i="28"/>
  <c r="U244" i="28"/>
  <c r="T244" i="28"/>
  <c r="S244" i="28"/>
  <c r="Q244" i="28"/>
  <c r="P244" i="28"/>
  <c r="O244" i="28"/>
  <c r="U243" i="28"/>
  <c r="T243" i="28"/>
  <c r="S243" i="28"/>
  <c r="Q243" i="28"/>
  <c r="P243" i="28"/>
  <c r="O243" i="28"/>
  <c r="U242" i="28"/>
  <c r="T242" i="28"/>
  <c r="S242" i="28"/>
  <c r="Q242" i="28"/>
  <c r="P242" i="28"/>
  <c r="O242" i="28"/>
  <c r="U241" i="28"/>
  <c r="T241" i="28"/>
  <c r="S241" i="28"/>
  <c r="Q241" i="28"/>
  <c r="P241" i="28"/>
  <c r="O241" i="28"/>
  <c r="U240" i="28"/>
  <c r="T240" i="28"/>
  <c r="S240" i="28"/>
  <c r="Q240" i="28"/>
  <c r="P240" i="28"/>
  <c r="O240" i="28"/>
  <c r="U239" i="28"/>
  <c r="T239" i="28"/>
  <c r="S239" i="28"/>
  <c r="Q239" i="28"/>
  <c r="P239" i="28"/>
  <c r="O239" i="28"/>
  <c r="U238" i="28"/>
  <c r="T238" i="28"/>
  <c r="S238" i="28"/>
  <c r="Q238" i="28"/>
  <c r="P238" i="28"/>
  <c r="O238" i="28"/>
  <c r="U237" i="28"/>
  <c r="T237" i="28"/>
  <c r="S237" i="28"/>
  <c r="Q237" i="28"/>
  <c r="P237" i="28"/>
  <c r="O237" i="28"/>
  <c r="U236" i="28"/>
  <c r="T236" i="28"/>
  <c r="S236" i="28"/>
  <c r="Q236" i="28"/>
  <c r="P236" i="28"/>
  <c r="O236" i="28"/>
  <c r="U235" i="28"/>
  <c r="T235" i="28"/>
  <c r="S235" i="28"/>
  <c r="Q235" i="28"/>
  <c r="P235" i="28"/>
  <c r="O235" i="28"/>
  <c r="U234" i="28"/>
  <c r="T234" i="28"/>
  <c r="S234" i="28"/>
  <c r="Q234" i="28"/>
  <c r="P234" i="28"/>
  <c r="O234" i="28"/>
  <c r="U233" i="28"/>
  <c r="T233" i="28"/>
  <c r="S233" i="28"/>
  <c r="Q233" i="28"/>
  <c r="P233" i="28"/>
  <c r="O233" i="28"/>
  <c r="U232" i="28"/>
  <c r="T232" i="28"/>
  <c r="S232" i="28"/>
  <c r="Q232" i="28"/>
  <c r="P232" i="28"/>
  <c r="O232" i="28"/>
  <c r="U231" i="28"/>
  <c r="T231" i="28"/>
  <c r="S231" i="28"/>
  <c r="Q231" i="28"/>
  <c r="P231" i="28"/>
  <c r="O231" i="28"/>
  <c r="U230" i="28"/>
  <c r="T230" i="28"/>
  <c r="S230" i="28"/>
  <c r="Q230" i="28"/>
  <c r="P230" i="28"/>
  <c r="O230" i="28"/>
  <c r="U229" i="28"/>
  <c r="T229" i="28"/>
  <c r="S229" i="28"/>
  <c r="Q229" i="28"/>
  <c r="P229" i="28"/>
  <c r="O229" i="28"/>
  <c r="U228" i="28"/>
  <c r="T228" i="28"/>
  <c r="S228" i="28"/>
  <c r="Q228" i="28"/>
  <c r="P228" i="28"/>
  <c r="O228" i="28"/>
  <c r="U227" i="28"/>
  <c r="T227" i="28"/>
  <c r="S227" i="28"/>
  <c r="Q227" i="28"/>
  <c r="P227" i="28"/>
  <c r="O227" i="28"/>
  <c r="U226" i="28"/>
  <c r="T226" i="28"/>
  <c r="S226" i="28"/>
  <c r="Q226" i="28"/>
  <c r="P226" i="28"/>
  <c r="O226" i="28"/>
  <c r="U225" i="28"/>
  <c r="T225" i="28"/>
  <c r="S225" i="28"/>
  <c r="Q225" i="28"/>
  <c r="P225" i="28"/>
  <c r="O225" i="28"/>
  <c r="U224" i="28"/>
  <c r="T224" i="28"/>
  <c r="S224" i="28"/>
  <c r="Q224" i="28"/>
  <c r="P224" i="28"/>
  <c r="O224" i="28"/>
  <c r="U223" i="28"/>
  <c r="T223" i="28"/>
  <c r="S223" i="28"/>
  <c r="Q223" i="28"/>
  <c r="P223" i="28"/>
  <c r="O223" i="28"/>
  <c r="U222" i="28"/>
  <c r="T222" i="28"/>
  <c r="S222" i="28"/>
  <c r="Q222" i="28"/>
  <c r="P222" i="28"/>
  <c r="O222" i="28"/>
  <c r="U221" i="28"/>
  <c r="T221" i="28"/>
  <c r="S221" i="28"/>
  <c r="Q221" i="28"/>
  <c r="P221" i="28"/>
  <c r="O221" i="28"/>
  <c r="U220" i="28"/>
  <c r="T220" i="28"/>
  <c r="S220" i="28"/>
  <c r="Q220" i="28"/>
  <c r="P220" i="28"/>
  <c r="O220" i="28"/>
  <c r="U219" i="28"/>
  <c r="T219" i="28"/>
  <c r="S219" i="28"/>
  <c r="Q219" i="28"/>
  <c r="P219" i="28"/>
  <c r="O219" i="28"/>
  <c r="U218" i="28"/>
  <c r="T218" i="28"/>
  <c r="S218" i="28"/>
  <c r="Q218" i="28"/>
  <c r="P218" i="28"/>
  <c r="O218" i="28"/>
  <c r="U217" i="28"/>
  <c r="T217" i="28"/>
  <c r="S217" i="28"/>
  <c r="Q217" i="28"/>
  <c r="P217" i="28"/>
  <c r="O217" i="28"/>
  <c r="U216" i="28"/>
  <c r="T216" i="28"/>
  <c r="S216" i="28"/>
  <c r="Q216" i="28"/>
  <c r="P216" i="28"/>
  <c r="O216" i="28"/>
  <c r="U215" i="28"/>
  <c r="T215" i="28"/>
  <c r="S215" i="28"/>
  <c r="Q215" i="28"/>
  <c r="P215" i="28"/>
  <c r="O215" i="28"/>
  <c r="U214" i="28"/>
  <c r="T214" i="28"/>
  <c r="S214" i="28"/>
  <c r="Q214" i="28"/>
  <c r="P214" i="28"/>
  <c r="O214" i="28"/>
  <c r="U213" i="28"/>
  <c r="T213" i="28"/>
  <c r="S213" i="28"/>
  <c r="Q213" i="28"/>
  <c r="P213" i="28"/>
  <c r="O213" i="28"/>
  <c r="U212" i="28"/>
  <c r="T212" i="28"/>
  <c r="S212" i="28"/>
  <c r="Q212" i="28"/>
  <c r="P212" i="28"/>
  <c r="O212" i="28"/>
  <c r="U211" i="28"/>
  <c r="T211" i="28"/>
  <c r="S211" i="28"/>
  <c r="Q211" i="28"/>
  <c r="P211" i="28"/>
  <c r="O211" i="28"/>
  <c r="U210" i="28"/>
  <c r="T210" i="28"/>
  <c r="S210" i="28"/>
  <c r="Q210" i="28"/>
  <c r="P210" i="28"/>
  <c r="O210" i="28"/>
  <c r="U209" i="28"/>
  <c r="T209" i="28"/>
  <c r="S209" i="28"/>
  <c r="Q209" i="28"/>
  <c r="P209" i="28"/>
  <c r="O209" i="28"/>
  <c r="U208" i="28"/>
  <c r="T208" i="28"/>
  <c r="S208" i="28"/>
  <c r="Q208" i="28"/>
  <c r="P208" i="28"/>
  <c r="O208" i="28"/>
  <c r="U207" i="28"/>
  <c r="T207" i="28"/>
  <c r="S207" i="28"/>
  <c r="Q207" i="28"/>
  <c r="P207" i="28"/>
  <c r="O207" i="28"/>
  <c r="U206" i="28"/>
  <c r="T206" i="28"/>
  <c r="S206" i="28"/>
  <c r="Q206" i="28"/>
  <c r="P206" i="28"/>
  <c r="O206" i="28"/>
  <c r="U205" i="28"/>
  <c r="T205" i="28"/>
  <c r="S205" i="28"/>
  <c r="Q205" i="28"/>
  <c r="P205" i="28"/>
  <c r="O205" i="28"/>
  <c r="U204" i="28"/>
  <c r="T204" i="28"/>
  <c r="S204" i="28"/>
  <c r="Q204" i="28"/>
  <c r="P204" i="28"/>
  <c r="O204" i="28"/>
  <c r="U203" i="28"/>
  <c r="T203" i="28"/>
  <c r="S203" i="28"/>
  <c r="Q203" i="28"/>
  <c r="P203" i="28"/>
  <c r="O203" i="28"/>
  <c r="U202" i="28"/>
  <c r="T202" i="28"/>
  <c r="S202" i="28"/>
  <c r="Q202" i="28"/>
  <c r="P202" i="28"/>
  <c r="O202" i="28"/>
  <c r="U201" i="28"/>
  <c r="T201" i="28"/>
  <c r="S201" i="28"/>
  <c r="Q201" i="28"/>
  <c r="P201" i="28"/>
  <c r="O201" i="28"/>
  <c r="U200" i="28"/>
  <c r="T200" i="28"/>
  <c r="S200" i="28"/>
  <c r="Q200" i="28"/>
  <c r="P200" i="28"/>
  <c r="O200" i="28"/>
  <c r="U199" i="28"/>
  <c r="T199" i="28"/>
  <c r="S199" i="28"/>
  <c r="Q199" i="28"/>
  <c r="P199" i="28"/>
  <c r="O199" i="28"/>
  <c r="U198" i="28"/>
  <c r="T198" i="28"/>
  <c r="S198" i="28"/>
  <c r="Q198" i="28"/>
  <c r="P198" i="28"/>
  <c r="O198" i="28"/>
  <c r="U197" i="28"/>
  <c r="T197" i="28"/>
  <c r="S197" i="28"/>
  <c r="Q197" i="28"/>
  <c r="P197" i="28"/>
  <c r="O197" i="28"/>
  <c r="U196" i="28"/>
  <c r="T196" i="28"/>
  <c r="S196" i="28"/>
  <c r="Q196" i="28"/>
  <c r="P196" i="28"/>
  <c r="O196" i="28"/>
  <c r="U195" i="28"/>
  <c r="T195" i="28"/>
  <c r="S195" i="28"/>
  <c r="Q195" i="28"/>
  <c r="P195" i="28"/>
  <c r="O195" i="28"/>
  <c r="U194" i="28"/>
  <c r="T194" i="28"/>
  <c r="S194" i="28"/>
  <c r="Q194" i="28"/>
  <c r="P194" i="28"/>
  <c r="O194" i="28"/>
  <c r="U193" i="28"/>
  <c r="T193" i="28"/>
  <c r="S193" i="28"/>
  <c r="Q193" i="28"/>
  <c r="P193" i="28"/>
  <c r="O193" i="28"/>
  <c r="U192" i="28"/>
  <c r="T192" i="28"/>
  <c r="S192" i="28"/>
  <c r="Q192" i="28"/>
  <c r="P192" i="28"/>
  <c r="O192" i="28"/>
  <c r="U191" i="28"/>
  <c r="T191" i="28"/>
  <c r="S191" i="28"/>
  <c r="Q191" i="28"/>
  <c r="P191" i="28"/>
  <c r="O191" i="28"/>
  <c r="U190" i="28"/>
  <c r="T190" i="28"/>
  <c r="S190" i="28"/>
  <c r="Q190" i="28"/>
  <c r="P190" i="28"/>
  <c r="O190" i="28"/>
  <c r="U189" i="28"/>
  <c r="T189" i="28"/>
  <c r="S189" i="28"/>
  <c r="Q189" i="28"/>
  <c r="P189" i="28"/>
  <c r="O189" i="28"/>
  <c r="U188" i="28"/>
  <c r="T188" i="28"/>
  <c r="S188" i="28"/>
  <c r="Q188" i="28"/>
  <c r="P188" i="28"/>
  <c r="O188" i="28"/>
  <c r="U187" i="28"/>
  <c r="T187" i="28"/>
  <c r="S187" i="28"/>
  <c r="Q187" i="28"/>
  <c r="P187" i="28"/>
  <c r="O187" i="28"/>
  <c r="U186" i="28"/>
  <c r="T186" i="28"/>
  <c r="S186" i="28"/>
  <c r="Q186" i="28"/>
  <c r="P186" i="28"/>
  <c r="O186" i="28"/>
  <c r="U185" i="28"/>
  <c r="T185" i="28"/>
  <c r="S185" i="28"/>
  <c r="Q185" i="28"/>
  <c r="P185" i="28"/>
  <c r="O185" i="28"/>
  <c r="U184" i="28"/>
  <c r="T184" i="28"/>
  <c r="S184" i="28"/>
  <c r="Q184" i="28"/>
  <c r="P184" i="28"/>
  <c r="O184" i="28"/>
  <c r="U183" i="28"/>
  <c r="T183" i="28"/>
  <c r="S183" i="28"/>
  <c r="Q183" i="28"/>
  <c r="P183" i="28"/>
  <c r="O183" i="28"/>
  <c r="U182" i="28"/>
  <c r="T182" i="28"/>
  <c r="S182" i="28"/>
  <c r="Q182" i="28"/>
  <c r="P182" i="28"/>
  <c r="O182" i="28"/>
  <c r="U181" i="28"/>
  <c r="T181" i="28"/>
  <c r="S181" i="28"/>
  <c r="Q181" i="28"/>
  <c r="P181" i="28"/>
  <c r="O181" i="28"/>
  <c r="U180" i="28"/>
  <c r="T180" i="28"/>
  <c r="S180" i="28"/>
  <c r="Q180" i="28"/>
  <c r="P180" i="28"/>
  <c r="O180" i="28"/>
  <c r="U179" i="28"/>
  <c r="T179" i="28"/>
  <c r="S179" i="28"/>
  <c r="Q179" i="28"/>
  <c r="P179" i="28"/>
  <c r="O179" i="28"/>
  <c r="U178" i="28"/>
  <c r="T178" i="28"/>
  <c r="S178" i="28"/>
  <c r="Q178" i="28"/>
  <c r="P178" i="28"/>
  <c r="O178" i="28"/>
  <c r="U177" i="28"/>
  <c r="T177" i="28"/>
  <c r="S177" i="28"/>
  <c r="Q177" i="28"/>
  <c r="P177" i="28"/>
  <c r="O177" i="28"/>
  <c r="U176" i="28"/>
  <c r="T176" i="28"/>
  <c r="S176" i="28"/>
  <c r="Q176" i="28"/>
  <c r="P176" i="28"/>
  <c r="O176" i="28"/>
  <c r="U175" i="28"/>
  <c r="T175" i="28"/>
  <c r="S175" i="28"/>
  <c r="Q175" i="28"/>
  <c r="P175" i="28"/>
  <c r="O175" i="28"/>
  <c r="U174" i="28"/>
  <c r="T174" i="28"/>
  <c r="S174" i="28"/>
  <c r="Q174" i="28"/>
  <c r="P174" i="28"/>
  <c r="O174" i="28"/>
  <c r="U173" i="28"/>
  <c r="T173" i="28"/>
  <c r="S173" i="28"/>
  <c r="Q173" i="28"/>
  <c r="P173" i="28"/>
  <c r="O173" i="28"/>
  <c r="U172" i="28"/>
  <c r="T172" i="28"/>
  <c r="S172" i="28"/>
  <c r="Q172" i="28"/>
  <c r="P172" i="28"/>
  <c r="O172" i="28"/>
  <c r="U171" i="28"/>
  <c r="T171" i="28"/>
  <c r="S171" i="28"/>
  <c r="Q171" i="28"/>
  <c r="P171" i="28"/>
  <c r="O171" i="28"/>
  <c r="U170" i="28"/>
  <c r="T170" i="28"/>
  <c r="S170" i="28"/>
  <c r="Q170" i="28"/>
  <c r="P170" i="28"/>
  <c r="O170" i="28"/>
  <c r="U169" i="28"/>
  <c r="T169" i="28"/>
  <c r="S169" i="28"/>
  <c r="Q169" i="28"/>
  <c r="P169" i="28"/>
  <c r="O169" i="28"/>
  <c r="U168" i="28"/>
  <c r="T168" i="28"/>
  <c r="S168" i="28"/>
  <c r="Q168" i="28"/>
  <c r="P168" i="28"/>
  <c r="O168" i="28"/>
  <c r="U167" i="28"/>
  <c r="T167" i="28"/>
  <c r="S167" i="28"/>
  <c r="Q167" i="28"/>
  <c r="P167" i="28"/>
  <c r="O167" i="28"/>
  <c r="U166" i="28"/>
  <c r="T166" i="28"/>
  <c r="S166" i="28"/>
  <c r="Q166" i="28"/>
  <c r="P166" i="28"/>
  <c r="O166" i="28"/>
  <c r="U165" i="28"/>
  <c r="T165" i="28"/>
  <c r="S165" i="28"/>
  <c r="Q165" i="28"/>
  <c r="P165" i="28"/>
  <c r="O165" i="28"/>
  <c r="U164" i="28"/>
  <c r="T164" i="28"/>
  <c r="S164" i="28"/>
  <c r="Q164" i="28"/>
  <c r="P164" i="28"/>
  <c r="O164" i="28"/>
  <c r="U163" i="28"/>
  <c r="T163" i="28"/>
  <c r="S163" i="28"/>
  <c r="Q163" i="28"/>
  <c r="P163" i="28"/>
  <c r="O163" i="28"/>
  <c r="U162" i="28"/>
  <c r="T162" i="28"/>
  <c r="S162" i="28"/>
  <c r="Q162" i="28"/>
  <c r="P162" i="28"/>
  <c r="O162" i="28"/>
  <c r="U161" i="28"/>
  <c r="T161" i="28"/>
  <c r="S161" i="28"/>
  <c r="Q161" i="28"/>
  <c r="P161" i="28"/>
  <c r="O161" i="28"/>
  <c r="U160" i="28"/>
  <c r="T160" i="28"/>
  <c r="S160" i="28"/>
  <c r="Q160" i="28"/>
  <c r="P160" i="28"/>
  <c r="O160" i="28"/>
  <c r="U159" i="28"/>
  <c r="T159" i="28"/>
  <c r="S159" i="28"/>
  <c r="Q159" i="28"/>
  <c r="P159" i="28"/>
  <c r="O159" i="28"/>
  <c r="U158" i="28"/>
  <c r="T158" i="28"/>
  <c r="S158" i="28"/>
  <c r="Q158" i="28"/>
  <c r="P158" i="28"/>
  <c r="O158" i="28"/>
  <c r="U157" i="28"/>
  <c r="T157" i="28"/>
  <c r="S157" i="28"/>
  <c r="Q157" i="28"/>
  <c r="P157" i="28"/>
  <c r="O157" i="28"/>
  <c r="U156" i="28"/>
  <c r="T156" i="28"/>
  <c r="S156" i="28"/>
  <c r="Q156" i="28"/>
  <c r="P156" i="28"/>
  <c r="O156" i="28"/>
  <c r="U155" i="28"/>
  <c r="T155" i="28"/>
  <c r="S155" i="28"/>
  <c r="Q155" i="28"/>
  <c r="P155" i="28"/>
  <c r="O155" i="28"/>
  <c r="U154" i="28"/>
  <c r="T154" i="28"/>
  <c r="S154" i="28"/>
  <c r="Q154" i="28"/>
  <c r="P154" i="28"/>
  <c r="O154" i="28"/>
  <c r="U153" i="28"/>
  <c r="T153" i="28"/>
  <c r="S153" i="28"/>
  <c r="Q153" i="28"/>
  <c r="P153" i="28"/>
  <c r="O153" i="28"/>
  <c r="U152" i="28"/>
  <c r="T152" i="28"/>
  <c r="S152" i="28"/>
  <c r="Q152" i="28"/>
  <c r="P152" i="28"/>
  <c r="O152" i="28"/>
  <c r="U151" i="28"/>
  <c r="T151" i="28"/>
  <c r="S151" i="28"/>
  <c r="Q151" i="28"/>
  <c r="P151" i="28"/>
  <c r="O151" i="28"/>
  <c r="U150" i="28"/>
  <c r="T150" i="28"/>
  <c r="S150" i="28"/>
  <c r="Q150" i="28"/>
  <c r="P150" i="28"/>
  <c r="O150" i="28"/>
  <c r="U149" i="28"/>
  <c r="T149" i="28"/>
  <c r="S149" i="28"/>
  <c r="Q149" i="28"/>
  <c r="P149" i="28"/>
  <c r="O149" i="28"/>
  <c r="U148" i="28"/>
  <c r="T148" i="28"/>
  <c r="S148" i="28"/>
  <c r="Q148" i="28"/>
  <c r="P148" i="28"/>
  <c r="O148" i="28"/>
  <c r="U147" i="28"/>
  <c r="T147" i="28"/>
  <c r="S147" i="28"/>
  <c r="Q147" i="28"/>
  <c r="P147" i="28"/>
  <c r="O147" i="28"/>
  <c r="U146" i="28"/>
  <c r="T146" i="28"/>
  <c r="S146" i="28"/>
  <c r="Q146" i="28"/>
  <c r="P146" i="28"/>
  <c r="O146" i="28"/>
  <c r="U145" i="28"/>
  <c r="T145" i="28"/>
  <c r="S145" i="28"/>
  <c r="Q145" i="28"/>
  <c r="P145" i="28"/>
  <c r="O145" i="28"/>
  <c r="U144" i="28"/>
  <c r="T144" i="28"/>
  <c r="S144" i="28"/>
  <c r="Q144" i="28"/>
  <c r="P144" i="28"/>
  <c r="O144" i="28"/>
  <c r="U143" i="28"/>
  <c r="T143" i="28"/>
  <c r="S143" i="28"/>
  <c r="Q143" i="28"/>
  <c r="P143" i="28"/>
  <c r="O143" i="28"/>
  <c r="U142" i="28"/>
  <c r="T142" i="28"/>
  <c r="S142" i="28"/>
  <c r="Q142" i="28"/>
  <c r="P142" i="28"/>
  <c r="O142" i="28"/>
  <c r="U141" i="28"/>
  <c r="T141" i="28"/>
  <c r="S141" i="28"/>
  <c r="Q141" i="28"/>
  <c r="P141" i="28"/>
  <c r="O141" i="28"/>
  <c r="U140" i="28"/>
  <c r="T140" i="28"/>
  <c r="S140" i="28"/>
  <c r="Q140" i="28"/>
  <c r="P140" i="28"/>
  <c r="O140" i="28"/>
  <c r="U139" i="28"/>
  <c r="T139" i="28"/>
  <c r="S139" i="28"/>
  <c r="Q139" i="28"/>
  <c r="P139" i="28"/>
  <c r="O139" i="28"/>
  <c r="U138" i="28"/>
  <c r="T138" i="28"/>
  <c r="S138" i="28"/>
  <c r="Q138" i="28"/>
  <c r="P138" i="28"/>
  <c r="O138" i="28"/>
  <c r="U137" i="28"/>
  <c r="T137" i="28"/>
  <c r="S137" i="28"/>
  <c r="Q137" i="28"/>
  <c r="P137" i="28"/>
  <c r="O137" i="28"/>
  <c r="U136" i="28"/>
  <c r="T136" i="28"/>
  <c r="S136" i="28"/>
  <c r="Q136" i="28"/>
  <c r="P136" i="28"/>
  <c r="O136" i="28"/>
  <c r="U135" i="28"/>
  <c r="T135" i="28"/>
  <c r="S135" i="28"/>
  <c r="Q135" i="28"/>
  <c r="P135" i="28"/>
  <c r="O135" i="28"/>
  <c r="U134" i="28"/>
  <c r="T134" i="28"/>
  <c r="S134" i="28"/>
  <c r="Q134" i="28"/>
  <c r="P134" i="28"/>
  <c r="O134" i="28"/>
  <c r="U133" i="28"/>
  <c r="T133" i="28"/>
  <c r="S133" i="28"/>
  <c r="Q133" i="28"/>
  <c r="P133" i="28"/>
  <c r="O133" i="28"/>
  <c r="U132" i="28"/>
  <c r="T132" i="28"/>
  <c r="S132" i="28"/>
  <c r="Q132" i="28"/>
  <c r="P132" i="28"/>
  <c r="O132" i="28"/>
  <c r="U131" i="28"/>
  <c r="T131" i="28"/>
  <c r="S131" i="28"/>
  <c r="Q131" i="28"/>
  <c r="P131" i="28"/>
  <c r="O131" i="28"/>
  <c r="U130" i="28"/>
  <c r="T130" i="28"/>
  <c r="S130" i="28"/>
  <c r="Q130" i="28"/>
  <c r="P130" i="28"/>
  <c r="O130" i="28"/>
  <c r="U129" i="28"/>
  <c r="T129" i="28"/>
  <c r="S129" i="28"/>
  <c r="Q129" i="28"/>
  <c r="P129" i="28"/>
  <c r="O129" i="28"/>
  <c r="U128" i="28"/>
  <c r="T128" i="28"/>
  <c r="S128" i="28"/>
  <c r="Q128" i="28"/>
  <c r="P128" i="28"/>
  <c r="O128" i="28"/>
  <c r="U127" i="28"/>
  <c r="T127" i="28"/>
  <c r="S127" i="28"/>
  <c r="Q127" i="28"/>
  <c r="P127" i="28"/>
  <c r="O127" i="28"/>
  <c r="U126" i="28"/>
  <c r="T126" i="28"/>
  <c r="S126" i="28"/>
  <c r="Q126" i="28"/>
  <c r="P126" i="28"/>
  <c r="O126" i="28"/>
  <c r="U125" i="28"/>
  <c r="T125" i="28"/>
  <c r="S125" i="28"/>
  <c r="Q125" i="28"/>
  <c r="P125" i="28"/>
  <c r="O125" i="28"/>
  <c r="U124" i="28"/>
  <c r="T124" i="28"/>
  <c r="S124" i="28"/>
  <c r="Q124" i="28"/>
  <c r="P124" i="28"/>
  <c r="O124" i="28"/>
  <c r="U123" i="28"/>
  <c r="T123" i="28"/>
  <c r="S123" i="28"/>
  <c r="Q123" i="28"/>
  <c r="P123" i="28"/>
  <c r="O123" i="28"/>
  <c r="U122" i="28"/>
  <c r="T122" i="28"/>
  <c r="S122" i="28"/>
  <c r="Q122" i="28"/>
  <c r="P122" i="28"/>
  <c r="O122" i="28"/>
  <c r="U121" i="28"/>
  <c r="T121" i="28"/>
  <c r="S121" i="28"/>
  <c r="Q121" i="28"/>
  <c r="P121" i="28"/>
  <c r="O121" i="28"/>
  <c r="U120" i="28"/>
  <c r="T120" i="28"/>
  <c r="S120" i="28"/>
  <c r="Q120" i="28"/>
  <c r="P120" i="28"/>
  <c r="O120" i="28"/>
  <c r="U119" i="28"/>
  <c r="T119" i="28"/>
  <c r="S119" i="28"/>
  <c r="Q119" i="28"/>
  <c r="P119" i="28"/>
  <c r="O119" i="28"/>
  <c r="U118" i="28"/>
  <c r="T118" i="28"/>
  <c r="S118" i="28"/>
  <c r="Q118" i="28"/>
  <c r="P118" i="28"/>
  <c r="O118" i="28"/>
  <c r="U117" i="28"/>
  <c r="T117" i="28"/>
  <c r="S117" i="28"/>
  <c r="Q117" i="28"/>
  <c r="P117" i="28"/>
  <c r="O117" i="28"/>
  <c r="U116" i="28"/>
  <c r="T116" i="28"/>
  <c r="S116" i="28"/>
  <c r="Q116" i="28"/>
  <c r="P116" i="28"/>
  <c r="O116" i="28"/>
  <c r="U115" i="28"/>
  <c r="T115" i="28"/>
  <c r="S115" i="28"/>
  <c r="Q115" i="28"/>
  <c r="P115" i="28"/>
  <c r="O115" i="28"/>
  <c r="U114" i="28"/>
  <c r="T114" i="28"/>
  <c r="S114" i="28"/>
  <c r="Q114" i="28"/>
  <c r="P114" i="28"/>
  <c r="O114" i="28"/>
  <c r="U113" i="28"/>
  <c r="T113" i="28"/>
  <c r="S113" i="28"/>
  <c r="Q113" i="28"/>
  <c r="P113" i="28"/>
  <c r="O113" i="28"/>
  <c r="U112" i="28"/>
  <c r="T112" i="28"/>
  <c r="S112" i="28"/>
  <c r="Q112" i="28"/>
  <c r="P112" i="28"/>
  <c r="O112" i="28"/>
  <c r="U111" i="28"/>
  <c r="T111" i="28"/>
  <c r="S111" i="28"/>
  <c r="Q111" i="28"/>
  <c r="P111" i="28"/>
  <c r="O111" i="28"/>
  <c r="U110" i="28"/>
  <c r="T110" i="28"/>
  <c r="S110" i="28"/>
  <c r="Q110" i="28"/>
  <c r="P110" i="28"/>
  <c r="O110" i="28"/>
  <c r="U109" i="28"/>
  <c r="T109" i="28"/>
  <c r="S109" i="28"/>
  <c r="Q109" i="28"/>
  <c r="P109" i="28"/>
  <c r="O109" i="28"/>
  <c r="U108" i="28"/>
  <c r="T108" i="28"/>
  <c r="S108" i="28"/>
  <c r="Q108" i="28"/>
  <c r="P108" i="28"/>
  <c r="O108" i="28"/>
  <c r="U107" i="28"/>
  <c r="T107" i="28"/>
  <c r="S107" i="28"/>
  <c r="Q107" i="28"/>
  <c r="P107" i="28"/>
  <c r="O107" i="28"/>
  <c r="U106" i="28"/>
  <c r="T106" i="28"/>
  <c r="S106" i="28"/>
  <c r="Q106" i="28"/>
  <c r="P106" i="28"/>
  <c r="O106" i="28"/>
  <c r="U105" i="28"/>
  <c r="T105" i="28"/>
  <c r="S105" i="28"/>
  <c r="Q105" i="28"/>
  <c r="P105" i="28"/>
  <c r="O105" i="28"/>
  <c r="U104" i="28"/>
  <c r="T104" i="28"/>
  <c r="S104" i="28"/>
  <c r="Q104" i="28"/>
  <c r="P104" i="28"/>
  <c r="O104" i="28"/>
  <c r="U103" i="28"/>
  <c r="T103" i="28"/>
  <c r="S103" i="28"/>
  <c r="Q103" i="28"/>
  <c r="P103" i="28"/>
  <c r="O103" i="28"/>
  <c r="U102" i="28"/>
  <c r="T102" i="28"/>
  <c r="S102" i="28"/>
  <c r="Q102" i="28"/>
  <c r="P102" i="28"/>
  <c r="O102" i="28"/>
  <c r="U101" i="28"/>
  <c r="T101" i="28"/>
  <c r="S101" i="28"/>
  <c r="Q101" i="28"/>
  <c r="P101" i="28"/>
  <c r="O101" i="28"/>
  <c r="U100" i="28"/>
  <c r="T100" i="28"/>
  <c r="S100" i="28"/>
  <c r="Q100" i="28"/>
  <c r="P100" i="28"/>
  <c r="O100" i="28"/>
  <c r="U99" i="28"/>
  <c r="T99" i="28"/>
  <c r="S99" i="28"/>
  <c r="Q99" i="28"/>
  <c r="P99" i="28"/>
  <c r="O99" i="28"/>
  <c r="U98" i="28"/>
  <c r="T98" i="28"/>
  <c r="S98" i="28"/>
  <c r="Q98" i="28"/>
  <c r="P98" i="28"/>
  <c r="O98" i="28"/>
  <c r="U97" i="28"/>
  <c r="T97" i="28"/>
  <c r="S97" i="28"/>
  <c r="Q97" i="28"/>
  <c r="P97" i="28"/>
  <c r="O97" i="28"/>
  <c r="U96" i="28"/>
  <c r="T96" i="28"/>
  <c r="S96" i="28"/>
  <c r="Q96" i="28"/>
  <c r="P96" i="28"/>
  <c r="O96" i="28"/>
  <c r="U95" i="28"/>
  <c r="T95" i="28"/>
  <c r="S95" i="28"/>
  <c r="Q95" i="28"/>
  <c r="P95" i="28"/>
  <c r="O95" i="28"/>
  <c r="U94" i="28"/>
  <c r="T94" i="28"/>
  <c r="S94" i="28"/>
  <c r="Q94" i="28"/>
  <c r="P94" i="28"/>
  <c r="O94" i="28"/>
  <c r="U93" i="28"/>
  <c r="T93" i="28"/>
  <c r="S93" i="28"/>
  <c r="Q93" i="28"/>
  <c r="P93" i="28"/>
  <c r="O93" i="28"/>
  <c r="U92" i="28"/>
  <c r="T92" i="28"/>
  <c r="S92" i="28"/>
  <c r="Q92" i="28"/>
  <c r="P92" i="28"/>
  <c r="O92" i="28"/>
  <c r="U91" i="28"/>
  <c r="T91" i="28"/>
  <c r="S91" i="28"/>
  <c r="Q91" i="28"/>
  <c r="P91" i="28"/>
  <c r="O91" i="28"/>
  <c r="U90" i="28"/>
  <c r="T90" i="28"/>
  <c r="S90" i="28"/>
  <c r="Q90" i="28"/>
  <c r="P90" i="28"/>
  <c r="O90" i="28"/>
  <c r="U89" i="28"/>
  <c r="T89" i="28"/>
  <c r="S89" i="28"/>
  <c r="Q89" i="28"/>
  <c r="P89" i="28"/>
  <c r="O89" i="28"/>
  <c r="U88" i="28"/>
  <c r="T88" i="28"/>
  <c r="S88" i="28"/>
  <c r="Q88" i="28"/>
  <c r="P88" i="28"/>
  <c r="O88" i="28"/>
  <c r="U87" i="28"/>
  <c r="T87" i="28"/>
  <c r="S87" i="28"/>
  <c r="Q87" i="28"/>
  <c r="P87" i="28"/>
  <c r="O87" i="28"/>
  <c r="U86" i="28"/>
  <c r="T86" i="28"/>
  <c r="S86" i="28"/>
  <c r="Q86" i="28"/>
  <c r="P86" i="28"/>
  <c r="O86" i="28"/>
  <c r="U85" i="28"/>
  <c r="T85" i="28"/>
  <c r="S85" i="28"/>
  <c r="Q85" i="28"/>
  <c r="P85" i="28"/>
  <c r="O85" i="28"/>
  <c r="U84" i="28"/>
  <c r="T84" i="28"/>
  <c r="S84" i="28"/>
  <c r="Q84" i="28"/>
  <c r="P84" i="28"/>
  <c r="O84" i="28"/>
  <c r="U83" i="28"/>
  <c r="T83" i="28"/>
  <c r="S83" i="28"/>
  <c r="Q83" i="28"/>
  <c r="P83" i="28"/>
  <c r="O83" i="28"/>
  <c r="U82" i="28"/>
  <c r="T82" i="28"/>
  <c r="S82" i="28"/>
  <c r="Q82" i="28"/>
  <c r="P82" i="28"/>
  <c r="O82" i="28"/>
  <c r="U81" i="28"/>
  <c r="T81" i="28"/>
  <c r="S81" i="28"/>
  <c r="Q81" i="28"/>
  <c r="P81" i="28"/>
  <c r="O81" i="28"/>
  <c r="U80" i="28"/>
  <c r="T80" i="28"/>
  <c r="S80" i="28"/>
  <c r="Q80" i="28"/>
  <c r="P80" i="28"/>
  <c r="O80" i="28"/>
  <c r="U79" i="28"/>
  <c r="T79" i="28"/>
  <c r="S79" i="28"/>
  <c r="Q79" i="28"/>
  <c r="P79" i="28"/>
  <c r="O79" i="28"/>
  <c r="U78" i="28"/>
  <c r="T78" i="28"/>
  <c r="S78" i="28"/>
  <c r="Q78" i="28"/>
  <c r="P78" i="28"/>
  <c r="O78" i="28"/>
  <c r="U77" i="28"/>
  <c r="T77" i="28"/>
  <c r="S77" i="28"/>
  <c r="Q77" i="28"/>
  <c r="P77" i="28"/>
  <c r="O77" i="28"/>
  <c r="U76" i="28"/>
  <c r="T76" i="28"/>
  <c r="S76" i="28"/>
  <c r="Q76" i="28"/>
  <c r="P76" i="28"/>
  <c r="O76" i="28"/>
  <c r="U75" i="28"/>
  <c r="T75" i="28"/>
  <c r="S75" i="28"/>
  <c r="Q75" i="28"/>
  <c r="P75" i="28"/>
  <c r="O75" i="28"/>
  <c r="U74" i="28"/>
  <c r="T74" i="28"/>
  <c r="S74" i="28"/>
  <c r="Q74" i="28"/>
  <c r="P74" i="28"/>
  <c r="O74" i="28"/>
  <c r="U73" i="28"/>
  <c r="T73" i="28"/>
  <c r="S73" i="28"/>
  <c r="Q73" i="28"/>
  <c r="P73" i="28"/>
  <c r="O73" i="28"/>
  <c r="U72" i="28"/>
  <c r="T72" i="28"/>
  <c r="S72" i="28"/>
  <c r="Q72" i="28"/>
  <c r="P72" i="28"/>
  <c r="O72" i="28"/>
  <c r="U71" i="28"/>
  <c r="T71" i="28"/>
  <c r="S71" i="28"/>
  <c r="Q71" i="28"/>
  <c r="P71" i="28"/>
  <c r="O71" i="28"/>
  <c r="U70" i="28"/>
  <c r="T70" i="28"/>
  <c r="S70" i="28"/>
  <c r="Q70" i="28"/>
  <c r="P70" i="28"/>
  <c r="O70" i="28"/>
  <c r="U69" i="28"/>
  <c r="T69" i="28"/>
  <c r="S69" i="28"/>
  <c r="Q69" i="28"/>
  <c r="P69" i="28"/>
  <c r="O69" i="28"/>
  <c r="U68" i="28"/>
  <c r="T68" i="28"/>
  <c r="S68" i="28"/>
  <c r="Q68" i="28"/>
  <c r="P68" i="28"/>
  <c r="O68" i="28"/>
  <c r="U67" i="28"/>
  <c r="T67" i="28"/>
  <c r="S67" i="28"/>
  <c r="Q67" i="28"/>
  <c r="P67" i="28"/>
  <c r="O67" i="28"/>
  <c r="U66" i="28"/>
  <c r="T66" i="28"/>
  <c r="S66" i="28"/>
  <c r="Q66" i="28"/>
  <c r="P66" i="28"/>
  <c r="O66" i="28"/>
  <c r="U65" i="28"/>
  <c r="T65" i="28"/>
  <c r="S65" i="28"/>
  <c r="Q65" i="28"/>
  <c r="P65" i="28"/>
  <c r="O65" i="28"/>
  <c r="U64" i="28"/>
  <c r="T64" i="28"/>
  <c r="S64" i="28"/>
  <c r="Q64" i="28"/>
  <c r="P64" i="28"/>
  <c r="O64" i="28"/>
  <c r="U63" i="28"/>
  <c r="T63" i="28"/>
  <c r="S63" i="28"/>
  <c r="Q63" i="28"/>
  <c r="P63" i="28"/>
  <c r="O63" i="28"/>
  <c r="U62" i="28"/>
  <c r="T62" i="28"/>
  <c r="S62" i="28"/>
  <c r="Q62" i="28"/>
  <c r="P62" i="28"/>
  <c r="O62" i="28"/>
  <c r="U61" i="28"/>
  <c r="T61" i="28"/>
  <c r="S61" i="28"/>
  <c r="Q61" i="28"/>
  <c r="P61" i="28"/>
  <c r="O61" i="28"/>
  <c r="U60" i="28"/>
  <c r="T60" i="28"/>
  <c r="S60" i="28"/>
  <c r="Q60" i="28"/>
  <c r="P60" i="28"/>
  <c r="O60" i="28"/>
  <c r="U59" i="28"/>
  <c r="T59" i="28"/>
  <c r="S59" i="28"/>
  <c r="Q59" i="28"/>
  <c r="P59" i="28"/>
  <c r="O59" i="28"/>
  <c r="U58" i="28"/>
  <c r="T58" i="28"/>
  <c r="S58" i="28"/>
  <c r="Q58" i="28"/>
  <c r="P58" i="28"/>
  <c r="O58" i="28"/>
  <c r="U57" i="28"/>
  <c r="T57" i="28"/>
  <c r="S57" i="28"/>
  <c r="Q57" i="28"/>
  <c r="P57" i="28"/>
  <c r="O57" i="28"/>
  <c r="U56" i="28"/>
  <c r="T56" i="28"/>
  <c r="S56" i="28"/>
  <c r="Q56" i="28"/>
  <c r="P56" i="28"/>
  <c r="O56" i="28"/>
  <c r="U55" i="28"/>
  <c r="T55" i="28"/>
  <c r="S55" i="28"/>
  <c r="Q55" i="28"/>
  <c r="P55" i="28"/>
  <c r="O55" i="28"/>
  <c r="U54" i="28"/>
  <c r="T54" i="28"/>
  <c r="S54" i="28"/>
  <c r="Q54" i="28"/>
  <c r="P54" i="28"/>
  <c r="O54" i="28"/>
  <c r="U53" i="28"/>
  <c r="T53" i="28"/>
  <c r="S53" i="28"/>
  <c r="Q53" i="28"/>
  <c r="P53" i="28"/>
  <c r="O53" i="28"/>
  <c r="U52" i="28"/>
  <c r="T52" i="28"/>
  <c r="S52" i="28"/>
  <c r="Q52" i="28"/>
  <c r="P52" i="28"/>
  <c r="O52" i="28"/>
  <c r="U51" i="28"/>
  <c r="T51" i="28"/>
  <c r="S51" i="28"/>
  <c r="Q51" i="28"/>
  <c r="P51" i="28"/>
  <c r="O51" i="28"/>
  <c r="U50" i="28"/>
  <c r="T50" i="28"/>
  <c r="S50" i="28"/>
  <c r="Q50" i="28"/>
  <c r="P50" i="28"/>
  <c r="O50" i="28"/>
  <c r="U49" i="28"/>
  <c r="T49" i="28"/>
  <c r="S49" i="28"/>
  <c r="Q49" i="28"/>
  <c r="P49" i="28"/>
  <c r="O49" i="28"/>
  <c r="U48" i="28"/>
  <c r="T48" i="28"/>
  <c r="S48" i="28"/>
  <c r="Q48" i="28"/>
  <c r="P48" i="28"/>
  <c r="O48" i="28"/>
  <c r="U47" i="28"/>
  <c r="T47" i="28"/>
  <c r="S47" i="28"/>
  <c r="Q47" i="28"/>
  <c r="P47" i="28"/>
  <c r="O47" i="28"/>
  <c r="U46" i="28"/>
  <c r="T46" i="28"/>
  <c r="S46" i="28"/>
  <c r="Q46" i="28"/>
  <c r="P46" i="28"/>
  <c r="O46" i="28"/>
  <c r="U45" i="28"/>
  <c r="T45" i="28"/>
  <c r="S45" i="28"/>
  <c r="Q45" i="28"/>
  <c r="P45" i="28"/>
  <c r="O45" i="28"/>
  <c r="U44" i="28"/>
  <c r="T44" i="28"/>
  <c r="S44" i="28"/>
  <c r="Q44" i="28"/>
  <c r="P44" i="28"/>
  <c r="O44" i="28"/>
  <c r="U43" i="28"/>
  <c r="T43" i="28"/>
  <c r="S43" i="28"/>
  <c r="Q43" i="28"/>
  <c r="P43" i="28"/>
  <c r="O43" i="28"/>
  <c r="U42" i="28"/>
  <c r="T42" i="28"/>
  <c r="S42" i="28"/>
  <c r="Q42" i="28"/>
  <c r="P42" i="28"/>
  <c r="O42" i="28"/>
  <c r="U41" i="28"/>
  <c r="T41" i="28"/>
  <c r="S41" i="28"/>
  <c r="Q41" i="28"/>
  <c r="P41" i="28"/>
  <c r="O41" i="28"/>
  <c r="U40" i="28"/>
  <c r="T40" i="28"/>
  <c r="S40" i="28"/>
  <c r="Q40" i="28"/>
  <c r="P40" i="28"/>
  <c r="O40" i="28"/>
  <c r="U39" i="28"/>
  <c r="T39" i="28"/>
  <c r="S39" i="28"/>
  <c r="Q39" i="28"/>
  <c r="P39" i="28"/>
  <c r="O39" i="28"/>
  <c r="U38" i="28"/>
  <c r="T38" i="28"/>
  <c r="S38" i="28"/>
  <c r="Q38" i="28"/>
  <c r="P38" i="28"/>
  <c r="O38" i="28"/>
  <c r="U37" i="28"/>
  <c r="T37" i="28"/>
  <c r="S37" i="28"/>
  <c r="Q37" i="28"/>
  <c r="P37" i="28"/>
  <c r="O37" i="28"/>
  <c r="U36" i="28"/>
  <c r="T36" i="28"/>
  <c r="S36" i="28"/>
  <c r="Q36" i="28"/>
  <c r="P36" i="28"/>
  <c r="O36" i="28"/>
  <c r="U35" i="28"/>
  <c r="T35" i="28"/>
  <c r="S35" i="28"/>
  <c r="Q35" i="28"/>
  <c r="P35" i="28"/>
  <c r="O35" i="28"/>
  <c r="U34" i="28"/>
  <c r="T34" i="28"/>
  <c r="S34" i="28"/>
  <c r="Q34" i="28"/>
  <c r="P34" i="28"/>
  <c r="O34" i="28"/>
  <c r="U33" i="28"/>
  <c r="T33" i="28"/>
  <c r="S33" i="28"/>
  <c r="Q33" i="28"/>
  <c r="P33" i="28"/>
  <c r="O33" i="28"/>
  <c r="U32" i="28"/>
  <c r="T32" i="28"/>
  <c r="S32" i="28"/>
  <c r="Q32" i="28"/>
  <c r="P32" i="28"/>
  <c r="O32" i="28"/>
  <c r="U31" i="28"/>
  <c r="T31" i="28"/>
  <c r="S31" i="28"/>
  <c r="Q31" i="28"/>
  <c r="P31" i="28"/>
  <c r="O31" i="28"/>
  <c r="U30" i="28"/>
  <c r="T30" i="28"/>
  <c r="S30" i="28"/>
  <c r="Q30" i="28"/>
  <c r="P30" i="28"/>
  <c r="O30" i="28"/>
  <c r="U29" i="28"/>
  <c r="T29" i="28"/>
  <c r="S29" i="28"/>
  <c r="Q29" i="28"/>
  <c r="P29" i="28"/>
  <c r="O29" i="28"/>
  <c r="U28" i="28"/>
  <c r="T28" i="28"/>
  <c r="S28" i="28"/>
  <c r="Q28" i="28"/>
  <c r="P28" i="28"/>
  <c r="O28" i="28"/>
  <c r="U27" i="28"/>
  <c r="T27" i="28"/>
  <c r="S27" i="28"/>
  <c r="Q27" i="28"/>
  <c r="P27" i="28"/>
  <c r="O27" i="28"/>
  <c r="U26" i="28"/>
  <c r="T26" i="28"/>
  <c r="S26" i="28"/>
  <c r="Q26" i="28"/>
  <c r="P26" i="28"/>
  <c r="O26" i="28"/>
  <c r="U25" i="28"/>
  <c r="T25" i="28"/>
  <c r="S25" i="28"/>
  <c r="Q25" i="28"/>
  <c r="P25" i="28"/>
  <c r="O25" i="28"/>
  <c r="U24" i="28"/>
  <c r="T24" i="28"/>
  <c r="S24" i="28"/>
  <c r="Q24" i="28"/>
  <c r="P24" i="28"/>
  <c r="O24" i="28"/>
  <c r="U23" i="28"/>
  <c r="T23" i="28"/>
  <c r="S23" i="28"/>
  <c r="Q23" i="28"/>
  <c r="P23" i="28"/>
  <c r="O23" i="28"/>
  <c r="U22" i="28"/>
  <c r="T22" i="28"/>
  <c r="S22" i="28"/>
  <c r="Q22" i="28"/>
  <c r="P22" i="28"/>
  <c r="O22" i="28"/>
  <c r="U21" i="28"/>
  <c r="T21" i="28"/>
  <c r="S21" i="28"/>
  <c r="Q21" i="28"/>
  <c r="P21" i="28"/>
  <c r="O21" i="28"/>
  <c r="U20" i="28"/>
  <c r="T20" i="28"/>
  <c r="S20" i="28"/>
  <c r="Q20" i="28"/>
  <c r="P20" i="28"/>
  <c r="O20" i="28"/>
  <c r="U19" i="28"/>
  <c r="T19" i="28"/>
  <c r="S19" i="28"/>
  <c r="Q19" i="28"/>
  <c r="P19" i="28"/>
  <c r="O19" i="28"/>
  <c r="U18" i="28"/>
  <c r="T18" i="28"/>
  <c r="S18" i="28"/>
  <c r="Q18" i="28"/>
  <c r="P18" i="28"/>
  <c r="O18" i="28"/>
  <c r="U17" i="28"/>
  <c r="T17" i="28"/>
  <c r="S17" i="28"/>
  <c r="Q17" i="28"/>
  <c r="P17" i="28"/>
  <c r="O17" i="28"/>
  <c r="U16" i="28"/>
  <c r="T16" i="28"/>
  <c r="S16" i="28"/>
  <c r="Q16" i="28"/>
  <c r="P16" i="28"/>
  <c r="O16" i="28"/>
  <c r="U15" i="28"/>
  <c r="T15" i="28"/>
  <c r="S15" i="28"/>
  <c r="Q15" i="28"/>
  <c r="P15" i="28"/>
  <c r="O15" i="28"/>
  <c r="U14" i="28"/>
  <c r="T14" i="28"/>
  <c r="S14" i="28"/>
  <c r="Q14" i="28"/>
  <c r="P14" i="28"/>
  <c r="O14" i="28"/>
  <c r="U13" i="28"/>
  <c r="T13" i="28"/>
  <c r="S13" i="28"/>
  <c r="Q13" i="28"/>
  <c r="P13" i="28"/>
  <c r="O13" i="28"/>
  <c r="U12" i="28"/>
  <c r="T12" i="28"/>
  <c r="S12" i="28"/>
  <c r="Q12" i="28"/>
  <c r="P12" i="28"/>
  <c r="O12" i="28"/>
  <c r="U11" i="28"/>
  <c r="T11" i="28"/>
  <c r="S11" i="28"/>
  <c r="Q11" i="28"/>
  <c r="P11" i="28"/>
  <c r="O11" i="28"/>
  <c r="U10" i="28"/>
  <c r="T10" i="28"/>
  <c r="S10" i="28"/>
  <c r="Q10" i="28"/>
  <c r="P10" i="28"/>
  <c r="O10" i="28"/>
  <c r="U9" i="28"/>
  <c r="T9" i="28"/>
  <c r="S9" i="28"/>
  <c r="Q9" i="28"/>
  <c r="P9" i="28"/>
  <c r="O9" i="28"/>
  <c r="U8" i="28"/>
  <c r="T8" i="28"/>
  <c r="S8" i="28"/>
  <c r="Q8" i="28"/>
  <c r="P8" i="28"/>
  <c r="O8" i="28"/>
  <c r="U7" i="28"/>
  <c r="T7" i="28"/>
  <c r="S7" i="28"/>
  <c r="Q7" i="28"/>
  <c r="P7" i="28"/>
  <c r="O7" i="28"/>
  <c r="U6" i="28"/>
  <c r="T6" i="28"/>
  <c r="S6" i="28"/>
  <c r="Q6" i="28"/>
  <c r="P6" i="28"/>
  <c r="O6" i="28"/>
  <c r="U5" i="28"/>
  <c r="T5" i="28"/>
  <c r="S5" i="28"/>
  <c r="Q5" i="28"/>
  <c r="P5" i="28"/>
  <c r="O5" i="28"/>
  <c r="U4" i="28"/>
  <c r="T4" i="28"/>
  <c r="S4" i="28"/>
  <c r="Q4" i="28"/>
  <c r="P4" i="28"/>
  <c r="O4" i="28"/>
  <c r="AE33" i="28" l="1"/>
  <c r="AA33" i="28"/>
  <c r="AE34" i="28"/>
  <c r="AA34" i="28"/>
  <c r="Y55" i="28"/>
  <c r="Z55" i="28" s="1"/>
  <c r="AE52" i="28"/>
  <c r="AA52" i="28"/>
  <c r="AE51" i="28"/>
  <c r="AA51" i="28"/>
  <c r="AE50" i="28"/>
  <c r="AA50" i="28"/>
  <c r="AE49" i="28"/>
  <c r="AA49" i="28"/>
  <c r="AE48" i="28"/>
  <c r="AA48" i="28"/>
  <c r="AE47" i="28"/>
  <c r="AA47" i="28"/>
  <c r="AE46" i="28"/>
  <c r="AA46" i="28"/>
  <c r="AE45" i="28"/>
  <c r="AA45" i="28"/>
  <c r="AE44" i="28"/>
  <c r="AA44" i="28"/>
  <c r="AE43" i="28"/>
  <c r="AA43" i="28"/>
  <c r="AE42" i="28"/>
  <c r="AA42" i="28"/>
  <c r="AE41" i="28"/>
  <c r="AA41" i="28"/>
  <c r="AE40" i="28"/>
  <c r="AA40" i="28"/>
  <c r="AE39" i="28"/>
  <c r="AA39" i="28"/>
  <c r="AE38" i="28"/>
  <c r="AA38" i="28"/>
  <c r="AE37" i="28"/>
  <c r="AA37" i="28"/>
  <c r="AE36" i="28"/>
  <c r="AA36" i="28"/>
  <c r="AE35" i="28"/>
  <c r="AA35" i="28"/>
  <c r="AE32" i="28"/>
  <c r="AA32" i="28"/>
  <c r="AE31" i="28"/>
  <c r="AA31" i="28"/>
  <c r="AE30" i="28"/>
  <c r="AA30" i="28"/>
  <c r="AE29" i="28"/>
  <c r="AA29" i="28"/>
  <c r="AE28" i="28"/>
  <c r="AA28" i="28"/>
  <c r="AE27" i="28"/>
  <c r="AA27" i="28"/>
  <c r="AE26" i="28"/>
  <c r="AA26" i="28"/>
  <c r="AE25" i="28"/>
  <c r="AA25" i="28"/>
  <c r="AE24" i="28"/>
  <c r="AA24" i="28"/>
  <c r="AE23" i="28"/>
  <c r="AA23" i="28"/>
  <c r="AE22" i="28"/>
  <c r="AA22" i="28"/>
  <c r="AE21" i="28"/>
  <c r="AA21" i="28"/>
  <c r="AE20" i="28"/>
  <c r="AA20" i="28"/>
  <c r="AE19" i="28"/>
  <c r="AA19" i="28"/>
  <c r="AE18" i="28"/>
  <c r="AA18" i="28"/>
  <c r="AE17" i="28"/>
  <c r="AA17" i="28"/>
  <c r="AE16" i="28"/>
  <c r="AA16" i="28"/>
  <c r="AE15" i="28"/>
  <c r="AA15" i="28"/>
  <c r="AE14" i="28"/>
  <c r="AA14" i="28"/>
  <c r="AE13" i="28"/>
  <c r="AA13" i="28"/>
  <c r="AE12" i="28"/>
  <c r="AA12" i="28"/>
  <c r="AE11" i="28"/>
  <c r="AA11" i="28"/>
  <c r="AE7" i="28"/>
  <c r="AA7" i="28"/>
  <c r="AE10" i="28"/>
  <c r="AA10" i="28"/>
  <c r="AE9" i="28"/>
  <c r="AA9" i="28"/>
  <c r="AE8" i="28"/>
  <c r="AA8" i="28"/>
  <c r="AE6" i="28"/>
  <c r="AA6" i="28"/>
  <c r="AE5" i="28"/>
  <c r="AA5" i="28"/>
  <c r="AE4" i="28"/>
  <c r="AA4" i="28"/>
  <c r="Y1" i="28"/>
  <c r="E41" i="2" s="1"/>
  <c r="AA1" i="28" l="1"/>
  <c r="F41" i="2" s="1"/>
  <c r="AE1" i="28"/>
  <c r="M78" i="2"/>
  <c r="J43" i="2"/>
  <c r="J46" i="2" s="1"/>
  <c r="J49" i="2" s="1"/>
  <c r="J52" i="2" s="1"/>
  <c r="J55" i="2" s="1"/>
  <c r="J58" i="2" s="1"/>
  <c r="J61" i="2" s="1"/>
  <c r="J64" i="2" s="1"/>
  <c r="J67" i="2" s="1"/>
  <c r="J70" i="2" s="1"/>
  <c r="J73" i="2" s="1"/>
  <c r="J76" i="2" s="1"/>
  <c r="J79" i="2" s="1"/>
  <c r="J82" i="2" s="1"/>
  <c r="J85" i="2" s="1"/>
  <c r="J42" i="2"/>
  <c r="J45" i="2" s="1"/>
  <c r="J48" i="2" s="1"/>
  <c r="J51" i="2" s="1"/>
  <c r="J54" i="2" s="1"/>
  <c r="J57" i="2" s="1"/>
  <c r="J60" i="2" s="1"/>
  <c r="J63" i="2" s="1"/>
  <c r="J66" i="2" s="1"/>
  <c r="J69" i="2" s="1"/>
  <c r="J72" i="2" s="1"/>
  <c r="J75" i="2" s="1"/>
  <c r="J78" i="2" s="1"/>
  <c r="J81" i="2" s="1"/>
  <c r="J84" i="2" s="1"/>
  <c r="J41" i="2"/>
  <c r="J44" i="2" s="1"/>
  <c r="J47" i="2" s="1"/>
  <c r="J50" i="2" s="1"/>
  <c r="J53" i="2" s="1"/>
  <c r="J56" i="2" s="1"/>
  <c r="J59" i="2" s="1"/>
  <c r="J62" i="2" s="1"/>
  <c r="J65" i="2" s="1"/>
  <c r="J68" i="2" s="1"/>
  <c r="J71" i="2" s="1"/>
  <c r="J74" i="2" s="1"/>
  <c r="J77" i="2" s="1"/>
  <c r="J80" i="2" s="1"/>
  <c r="J83" i="2" s="1"/>
  <c r="J86" i="2" s="1"/>
  <c r="J40" i="2"/>
  <c r="J39" i="2"/>
  <c r="J38" i="2"/>
  <c r="J37" i="2"/>
  <c r="J36" i="2"/>
  <c r="J35" i="2"/>
  <c r="J28" i="2"/>
  <c r="J31" i="2" s="1"/>
  <c r="J34" i="2" s="1"/>
  <c r="J27" i="2"/>
  <c r="J30" i="2" s="1"/>
  <c r="J33" i="2" s="1"/>
  <c r="J26" i="2"/>
  <c r="J29" i="2" s="1"/>
  <c r="J32" i="2" s="1"/>
  <c r="H43" i="2"/>
  <c r="H46" i="2" s="1"/>
  <c r="H49" i="2" s="1"/>
  <c r="H52" i="2" s="1"/>
  <c r="H55" i="2" s="1"/>
  <c r="H58" i="2" s="1"/>
  <c r="H61" i="2" s="1"/>
  <c r="H64" i="2" s="1"/>
  <c r="H67" i="2" s="1"/>
  <c r="H70" i="2" s="1"/>
  <c r="H73" i="2" s="1"/>
  <c r="H76" i="2" s="1"/>
  <c r="H79" i="2" s="1"/>
  <c r="H82" i="2" s="1"/>
  <c r="H85" i="2" s="1"/>
  <c r="H42" i="2"/>
  <c r="H45" i="2" s="1"/>
  <c r="H48" i="2" s="1"/>
  <c r="H51" i="2" s="1"/>
  <c r="H54" i="2" s="1"/>
  <c r="H57" i="2" s="1"/>
  <c r="H60" i="2" s="1"/>
  <c r="H63" i="2" s="1"/>
  <c r="H66" i="2" s="1"/>
  <c r="H69" i="2" s="1"/>
  <c r="H72" i="2" s="1"/>
  <c r="H75" i="2" s="1"/>
  <c r="H78" i="2" s="1"/>
  <c r="H81" i="2" s="1"/>
  <c r="H84" i="2" s="1"/>
  <c r="H41" i="2"/>
  <c r="H44" i="2" s="1"/>
  <c r="H47" i="2" s="1"/>
  <c r="H50" i="2" s="1"/>
  <c r="H53" i="2" s="1"/>
  <c r="H56" i="2" s="1"/>
  <c r="H59" i="2" s="1"/>
  <c r="H62" i="2" s="1"/>
  <c r="H65" i="2" s="1"/>
  <c r="H68" i="2" s="1"/>
  <c r="H71" i="2" s="1"/>
  <c r="H74" i="2" s="1"/>
  <c r="H77" i="2" s="1"/>
  <c r="H80" i="2" s="1"/>
  <c r="H83" i="2" s="1"/>
  <c r="H86" i="2" s="1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M77" i="2"/>
  <c r="M76" i="2"/>
  <c r="S63" i="2"/>
  <c r="S61" i="2"/>
  <c r="S68" i="2"/>
  <c r="M67" i="2"/>
  <c r="D40" i="2" l="1"/>
  <c r="M66" i="2" s="1"/>
  <c r="C40" i="2"/>
  <c r="M68" i="2" s="1"/>
  <c r="F1" i="27"/>
  <c r="E1" i="27"/>
  <c r="D1" i="27"/>
  <c r="Z50" i="27" l="1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6" i="27"/>
  <c r="Z35" i="27"/>
  <c r="Z34" i="27"/>
  <c r="Z33" i="27"/>
  <c r="Z32" i="27"/>
  <c r="Z31" i="27"/>
  <c r="Z30" i="27"/>
  <c r="Z29" i="27"/>
  <c r="Z28" i="27"/>
  <c r="Z27" i="27"/>
  <c r="Z25" i="27"/>
  <c r="Z24" i="27"/>
  <c r="Z23" i="27"/>
  <c r="Z22" i="27"/>
  <c r="Z21" i="27"/>
  <c r="Z20" i="27"/>
  <c r="Z19" i="27"/>
  <c r="Z18" i="27"/>
  <c r="Z17" i="27"/>
  <c r="Z16" i="27"/>
  <c r="Z15" i="27"/>
  <c r="Z14" i="27"/>
  <c r="Z13" i="27"/>
  <c r="Z12" i="27"/>
  <c r="Z11" i="27"/>
  <c r="Z10" i="27"/>
  <c r="Z9" i="27"/>
  <c r="Z8" i="27"/>
  <c r="Z7" i="27"/>
  <c r="Z6" i="27"/>
  <c r="Z5" i="27"/>
  <c r="Z4" i="27"/>
  <c r="Z1" i="27" s="1"/>
  <c r="Z26" i="27"/>
  <c r="N63" i="2"/>
  <c r="N62" i="2"/>
  <c r="V65" i="2"/>
  <c r="V61" i="2" s="1"/>
  <c r="V69" i="2" s="1"/>
  <c r="V68" i="2"/>
  <c r="N61" i="2" s="1"/>
  <c r="U69" i="2"/>
  <c r="V39" i="27" l="1"/>
  <c r="P517" i="27"/>
  <c r="O517" i="27"/>
  <c r="N517" i="27"/>
  <c r="L517" i="27"/>
  <c r="K517" i="27"/>
  <c r="J517" i="27"/>
  <c r="P516" i="27"/>
  <c r="O516" i="27"/>
  <c r="N516" i="27"/>
  <c r="L516" i="27"/>
  <c r="K516" i="27"/>
  <c r="J516" i="27"/>
  <c r="P515" i="27"/>
  <c r="O515" i="27"/>
  <c r="N515" i="27"/>
  <c r="L515" i="27"/>
  <c r="K515" i="27"/>
  <c r="J515" i="27"/>
  <c r="P514" i="27"/>
  <c r="O514" i="27"/>
  <c r="N514" i="27"/>
  <c r="L514" i="27"/>
  <c r="K514" i="27"/>
  <c r="J514" i="27"/>
  <c r="P513" i="27"/>
  <c r="O513" i="27"/>
  <c r="N513" i="27"/>
  <c r="L513" i="27"/>
  <c r="K513" i="27"/>
  <c r="J513" i="27"/>
  <c r="P512" i="27"/>
  <c r="O512" i="27"/>
  <c r="N512" i="27"/>
  <c r="L512" i="27"/>
  <c r="K512" i="27"/>
  <c r="J512" i="27"/>
  <c r="P511" i="27"/>
  <c r="O511" i="27"/>
  <c r="N511" i="27"/>
  <c r="L511" i="27"/>
  <c r="K511" i="27"/>
  <c r="J511" i="27"/>
  <c r="P510" i="27"/>
  <c r="O510" i="27"/>
  <c r="N510" i="27"/>
  <c r="L510" i="27"/>
  <c r="K510" i="27"/>
  <c r="J510" i="27"/>
  <c r="P509" i="27"/>
  <c r="O509" i="27"/>
  <c r="N509" i="27"/>
  <c r="L509" i="27"/>
  <c r="K509" i="27"/>
  <c r="J509" i="27"/>
  <c r="P508" i="27"/>
  <c r="O508" i="27"/>
  <c r="N508" i="27"/>
  <c r="L508" i="27"/>
  <c r="K508" i="27"/>
  <c r="J508" i="27"/>
  <c r="P507" i="27"/>
  <c r="O507" i="27"/>
  <c r="N507" i="27"/>
  <c r="L507" i="27"/>
  <c r="K507" i="27"/>
  <c r="J507" i="27"/>
  <c r="P506" i="27"/>
  <c r="O506" i="27"/>
  <c r="N506" i="27"/>
  <c r="L506" i="27"/>
  <c r="K506" i="27"/>
  <c r="J506" i="27"/>
  <c r="P505" i="27"/>
  <c r="O505" i="27"/>
  <c r="N505" i="27"/>
  <c r="L505" i="27"/>
  <c r="K505" i="27"/>
  <c r="J505" i="27"/>
  <c r="P504" i="27"/>
  <c r="O504" i="27"/>
  <c r="N504" i="27"/>
  <c r="L504" i="27"/>
  <c r="K504" i="27"/>
  <c r="J504" i="27"/>
  <c r="P503" i="27"/>
  <c r="O503" i="27"/>
  <c r="N503" i="27"/>
  <c r="L503" i="27"/>
  <c r="K503" i="27"/>
  <c r="J503" i="27"/>
  <c r="P502" i="27"/>
  <c r="O502" i="27"/>
  <c r="N502" i="27"/>
  <c r="L502" i="27"/>
  <c r="K502" i="27"/>
  <c r="J502" i="27"/>
  <c r="P501" i="27"/>
  <c r="O501" i="27"/>
  <c r="N501" i="27"/>
  <c r="L501" i="27"/>
  <c r="K501" i="27"/>
  <c r="J501" i="27"/>
  <c r="P500" i="27"/>
  <c r="O500" i="27"/>
  <c r="N500" i="27"/>
  <c r="L500" i="27"/>
  <c r="K500" i="27"/>
  <c r="J500" i="27"/>
  <c r="P499" i="27"/>
  <c r="O499" i="27"/>
  <c r="N499" i="27"/>
  <c r="L499" i="27"/>
  <c r="K499" i="27"/>
  <c r="J499" i="27"/>
  <c r="P498" i="27"/>
  <c r="O498" i="27"/>
  <c r="N498" i="27"/>
  <c r="L498" i="27"/>
  <c r="K498" i="27"/>
  <c r="J498" i="27"/>
  <c r="P497" i="27"/>
  <c r="O497" i="27"/>
  <c r="N497" i="27"/>
  <c r="L497" i="27"/>
  <c r="K497" i="27"/>
  <c r="J497" i="27"/>
  <c r="P496" i="27"/>
  <c r="O496" i="27"/>
  <c r="N496" i="27"/>
  <c r="L496" i="27"/>
  <c r="K496" i="27"/>
  <c r="J496" i="27"/>
  <c r="P495" i="27"/>
  <c r="O495" i="27"/>
  <c r="N495" i="27"/>
  <c r="L495" i="27"/>
  <c r="K495" i="27"/>
  <c r="J495" i="27"/>
  <c r="P494" i="27"/>
  <c r="O494" i="27"/>
  <c r="N494" i="27"/>
  <c r="L494" i="27"/>
  <c r="K494" i="27"/>
  <c r="J494" i="27"/>
  <c r="P493" i="27"/>
  <c r="O493" i="27"/>
  <c r="N493" i="27"/>
  <c r="L493" i="27"/>
  <c r="K493" i="27"/>
  <c r="J493" i="27"/>
  <c r="P492" i="27"/>
  <c r="O492" i="27"/>
  <c r="N492" i="27"/>
  <c r="L492" i="27"/>
  <c r="K492" i="27"/>
  <c r="J492" i="27"/>
  <c r="P491" i="27"/>
  <c r="O491" i="27"/>
  <c r="N491" i="27"/>
  <c r="L491" i="27"/>
  <c r="K491" i="27"/>
  <c r="J491" i="27"/>
  <c r="P490" i="27"/>
  <c r="O490" i="27"/>
  <c r="N490" i="27"/>
  <c r="L490" i="27"/>
  <c r="K490" i="27"/>
  <c r="J490" i="27"/>
  <c r="P489" i="27"/>
  <c r="O489" i="27"/>
  <c r="N489" i="27"/>
  <c r="L489" i="27"/>
  <c r="K489" i="27"/>
  <c r="J489" i="27"/>
  <c r="P488" i="27"/>
  <c r="O488" i="27"/>
  <c r="N488" i="27"/>
  <c r="L488" i="27"/>
  <c r="K488" i="27"/>
  <c r="J488" i="27"/>
  <c r="P487" i="27"/>
  <c r="O487" i="27"/>
  <c r="N487" i="27"/>
  <c r="L487" i="27"/>
  <c r="K487" i="27"/>
  <c r="J487" i="27"/>
  <c r="P486" i="27"/>
  <c r="O486" i="27"/>
  <c r="N486" i="27"/>
  <c r="L486" i="27"/>
  <c r="K486" i="27"/>
  <c r="J486" i="27"/>
  <c r="P485" i="27"/>
  <c r="O485" i="27"/>
  <c r="N485" i="27"/>
  <c r="L485" i="27"/>
  <c r="K485" i="27"/>
  <c r="J485" i="27"/>
  <c r="P484" i="27"/>
  <c r="O484" i="27"/>
  <c r="N484" i="27"/>
  <c r="L484" i="27"/>
  <c r="K484" i="27"/>
  <c r="J484" i="27"/>
  <c r="P483" i="27"/>
  <c r="O483" i="27"/>
  <c r="N483" i="27"/>
  <c r="L483" i="27"/>
  <c r="K483" i="27"/>
  <c r="J483" i="27"/>
  <c r="P482" i="27"/>
  <c r="O482" i="27"/>
  <c r="N482" i="27"/>
  <c r="L482" i="27"/>
  <c r="K482" i="27"/>
  <c r="J482" i="27"/>
  <c r="P481" i="27"/>
  <c r="O481" i="27"/>
  <c r="N481" i="27"/>
  <c r="L481" i="27"/>
  <c r="K481" i="27"/>
  <c r="J481" i="27"/>
  <c r="P480" i="27"/>
  <c r="O480" i="27"/>
  <c r="N480" i="27"/>
  <c r="L480" i="27"/>
  <c r="K480" i="27"/>
  <c r="J480" i="27"/>
  <c r="P479" i="27"/>
  <c r="O479" i="27"/>
  <c r="N479" i="27"/>
  <c r="L479" i="27"/>
  <c r="K479" i="27"/>
  <c r="J479" i="27"/>
  <c r="P478" i="27"/>
  <c r="O478" i="27"/>
  <c r="N478" i="27"/>
  <c r="L478" i="27"/>
  <c r="K478" i="27"/>
  <c r="J478" i="27"/>
  <c r="P477" i="27"/>
  <c r="O477" i="27"/>
  <c r="N477" i="27"/>
  <c r="L477" i="27"/>
  <c r="K477" i="27"/>
  <c r="J477" i="27"/>
  <c r="P476" i="27"/>
  <c r="O476" i="27"/>
  <c r="N476" i="27"/>
  <c r="L476" i="27"/>
  <c r="K476" i="27"/>
  <c r="J476" i="27"/>
  <c r="P475" i="27"/>
  <c r="O475" i="27"/>
  <c r="N475" i="27"/>
  <c r="L475" i="27"/>
  <c r="K475" i="27"/>
  <c r="J475" i="27"/>
  <c r="P474" i="27"/>
  <c r="O474" i="27"/>
  <c r="N474" i="27"/>
  <c r="L474" i="27"/>
  <c r="K474" i="27"/>
  <c r="J474" i="27"/>
  <c r="P473" i="27"/>
  <c r="O473" i="27"/>
  <c r="N473" i="27"/>
  <c r="L473" i="27"/>
  <c r="K473" i="27"/>
  <c r="J473" i="27"/>
  <c r="P472" i="27"/>
  <c r="O472" i="27"/>
  <c r="N472" i="27"/>
  <c r="L472" i="27"/>
  <c r="K472" i="27"/>
  <c r="J472" i="27"/>
  <c r="P471" i="27"/>
  <c r="O471" i="27"/>
  <c r="N471" i="27"/>
  <c r="L471" i="27"/>
  <c r="K471" i="27"/>
  <c r="J471" i="27"/>
  <c r="P470" i="27"/>
  <c r="O470" i="27"/>
  <c r="N470" i="27"/>
  <c r="L470" i="27"/>
  <c r="K470" i="27"/>
  <c r="J470" i="27"/>
  <c r="P469" i="27"/>
  <c r="O469" i="27"/>
  <c r="N469" i="27"/>
  <c r="L469" i="27"/>
  <c r="K469" i="27"/>
  <c r="J469" i="27"/>
  <c r="P468" i="27"/>
  <c r="O468" i="27"/>
  <c r="N468" i="27"/>
  <c r="L468" i="27"/>
  <c r="K468" i="27"/>
  <c r="J468" i="27"/>
  <c r="P467" i="27"/>
  <c r="O467" i="27"/>
  <c r="N467" i="27"/>
  <c r="L467" i="27"/>
  <c r="K467" i="27"/>
  <c r="J467" i="27"/>
  <c r="P466" i="27"/>
  <c r="O466" i="27"/>
  <c r="N466" i="27"/>
  <c r="L466" i="27"/>
  <c r="K466" i="27"/>
  <c r="J466" i="27"/>
  <c r="P465" i="27"/>
  <c r="O465" i="27"/>
  <c r="N465" i="27"/>
  <c r="L465" i="27"/>
  <c r="K465" i="27"/>
  <c r="J465" i="27"/>
  <c r="P464" i="27"/>
  <c r="O464" i="27"/>
  <c r="N464" i="27"/>
  <c r="L464" i="27"/>
  <c r="K464" i="27"/>
  <c r="J464" i="27"/>
  <c r="P463" i="27"/>
  <c r="O463" i="27"/>
  <c r="N463" i="27"/>
  <c r="L463" i="27"/>
  <c r="K463" i="27"/>
  <c r="J463" i="27"/>
  <c r="P462" i="27"/>
  <c r="O462" i="27"/>
  <c r="N462" i="27"/>
  <c r="L462" i="27"/>
  <c r="K462" i="27"/>
  <c r="J462" i="27"/>
  <c r="P461" i="27"/>
  <c r="O461" i="27"/>
  <c r="N461" i="27"/>
  <c r="L461" i="27"/>
  <c r="K461" i="27"/>
  <c r="J461" i="27"/>
  <c r="P460" i="27"/>
  <c r="O460" i="27"/>
  <c r="N460" i="27"/>
  <c r="L460" i="27"/>
  <c r="K460" i="27"/>
  <c r="J460" i="27"/>
  <c r="P459" i="27"/>
  <c r="O459" i="27"/>
  <c r="N459" i="27"/>
  <c r="L459" i="27"/>
  <c r="K459" i="27"/>
  <c r="J459" i="27"/>
  <c r="P458" i="27"/>
  <c r="O458" i="27"/>
  <c r="N458" i="27"/>
  <c r="L458" i="27"/>
  <c r="K458" i="27"/>
  <c r="J458" i="27"/>
  <c r="P457" i="27"/>
  <c r="O457" i="27"/>
  <c r="N457" i="27"/>
  <c r="L457" i="27"/>
  <c r="K457" i="27"/>
  <c r="J457" i="27"/>
  <c r="P456" i="27"/>
  <c r="O456" i="27"/>
  <c r="N456" i="27"/>
  <c r="L456" i="27"/>
  <c r="K456" i="27"/>
  <c r="J456" i="27"/>
  <c r="P455" i="27"/>
  <c r="O455" i="27"/>
  <c r="N455" i="27"/>
  <c r="L455" i="27"/>
  <c r="K455" i="27"/>
  <c r="J455" i="27"/>
  <c r="P454" i="27"/>
  <c r="O454" i="27"/>
  <c r="N454" i="27"/>
  <c r="L454" i="27"/>
  <c r="K454" i="27"/>
  <c r="J454" i="27"/>
  <c r="P453" i="27"/>
  <c r="O453" i="27"/>
  <c r="N453" i="27"/>
  <c r="L453" i="27"/>
  <c r="K453" i="27"/>
  <c r="J453" i="27"/>
  <c r="P452" i="27"/>
  <c r="O452" i="27"/>
  <c r="N452" i="27"/>
  <c r="L452" i="27"/>
  <c r="K452" i="27"/>
  <c r="J452" i="27"/>
  <c r="P451" i="27"/>
  <c r="O451" i="27"/>
  <c r="N451" i="27"/>
  <c r="L451" i="27"/>
  <c r="K451" i="27"/>
  <c r="J451" i="27"/>
  <c r="P450" i="27"/>
  <c r="O450" i="27"/>
  <c r="N450" i="27"/>
  <c r="L450" i="27"/>
  <c r="K450" i="27"/>
  <c r="J450" i="27"/>
  <c r="P449" i="27"/>
  <c r="O449" i="27"/>
  <c r="N449" i="27"/>
  <c r="L449" i="27"/>
  <c r="K449" i="27"/>
  <c r="J449" i="27"/>
  <c r="P448" i="27"/>
  <c r="O448" i="27"/>
  <c r="N448" i="27"/>
  <c r="L448" i="27"/>
  <c r="K448" i="27"/>
  <c r="J448" i="27"/>
  <c r="P447" i="27"/>
  <c r="O447" i="27"/>
  <c r="N447" i="27"/>
  <c r="L447" i="27"/>
  <c r="K447" i="27"/>
  <c r="J447" i="27"/>
  <c r="P446" i="27"/>
  <c r="O446" i="27"/>
  <c r="N446" i="27"/>
  <c r="L446" i="27"/>
  <c r="K446" i="27"/>
  <c r="J446" i="27"/>
  <c r="P445" i="27"/>
  <c r="O445" i="27"/>
  <c r="N445" i="27"/>
  <c r="L445" i="27"/>
  <c r="K445" i="27"/>
  <c r="J445" i="27"/>
  <c r="P444" i="27"/>
  <c r="O444" i="27"/>
  <c r="N444" i="27"/>
  <c r="L444" i="27"/>
  <c r="K444" i="27"/>
  <c r="J444" i="27"/>
  <c r="P443" i="27"/>
  <c r="O443" i="27"/>
  <c r="N443" i="27"/>
  <c r="L443" i="27"/>
  <c r="K443" i="27"/>
  <c r="J443" i="27"/>
  <c r="P442" i="27"/>
  <c r="O442" i="27"/>
  <c r="N442" i="27"/>
  <c r="L442" i="27"/>
  <c r="K442" i="27"/>
  <c r="J442" i="27"/>
  <c r="P441" i="27"/>
  <c r="O441" i="27"/>
  <c r="N441" i="27"/>
  <c r="L441" i="27"/>
  <c r="K441" i="27"/>
  <c r="J441" i="27"/>
  <c r="P440" i="27"/>
  <c r="O440" i="27"/>
  <c r="N440" i="27"/>
  <c r="L440" i="27"/>
  <c r="K440" i="27"/>
  <c r="J440" i="27"/>
  <c r="P439" i="27"/>
  <c r="O439" i="27"/>
  <c r="N439" i="27"/>
  <c r="L439" i="27"/>
  <c r="K439" i="27"/>
  <c r="J439" i="27"/>
  <c r="P438" i="27"/>
  <c r="O438" i="27"/>
  <c r="N438" i="27"/>
  <c r="L438" i="27"/>
  <c r="K438" i="27"/>
  <c r="J438" i="27"/>
  <c r="P437" i="27"/>
  <c r="O437" i="27"/>
  <c r="N437" i="27"/>
  <c r="L437" i="27"/>
  <c r="K437" i="27"/>
  <c r="J437" i="27"/>
  <c r="P436" i="27"/>
  <c r="O436" i="27"/>
  <c r="N436" i="27"/>
  <c r="L436" i="27"/>
  <c r="K436" i="27"/>
  <c r="J436" i="27"/>
  <c r="P435" i="27"/>
  <c r="O435" i="27"/>
  <c r="N435" i="27"/>
  <c r="L435" i="27"/>
  <c r="K435" i="27"/>
  <c r="J435" i="27"/>
  <c r="P434" i="27"/>
  <c r="O434" i="27"/>
  <c r="N434" i="27"/>
  <c r="L434" i="27"/>
  <c r="K434" i="27"/>
  <c r="J434" i="27"/>
  <c r="P433" i="27"/>
  <c r="O433" i="27"/>
  <c r="N433" i="27"/>
  <c r="L433" i="27"/>
  <c r="K433" i="27"/>
  <c r="J433" i="27"/>
  <c r="P432" i="27"/>
  <c r="O432" i="27"/>
  <c r="N432" i="27"/>
  <c r="L432" i="27"/>
  <c r="K432" i="27"/>
  <c r="J432" i="27"/>
  <c r="P431" i="27"/>
  <c r="O431" i="27"/>
  <c r="N431" i="27"/>
  <c r="L431" i="27"/>
  <c r="K431" i="27"/>
  <c r="J431" i="27"/>
  <c r="P430" i="27"/>
  <c r="O430" i="27"/>
  <c r="N430" i="27"/>
  <c r="L430" i="27"/>
  <c r="K430" i="27"/>
  <c r="J430" i="27"/>
  <c r="P429" i="27"/>
  <c r="O429" i="27"/>
  <c r="N429" i="27"/>
  <c r="L429" i="27"/>
  <c r="K429" i="27"/>
  <c r="J429" i="27"/>
  <c r="P428" i="27"/>
  <c r="O428" i="27"/>
  <c r="N428" i="27"/>
  <c r="L428" i="27"/>
  <c r="K428" i="27"/>
  <c r="J428" i="27"/>
  <c r="P427" i="27"/>
  <c r="O427" i="27"/>
  <c r="N427" i="27"/>
  <c r="L427" i="27"/>
  <c r="K427" i="27"/>
  <c r="J427" i="27"/>
  <c r="P426" i="27"/>
  <c r="O426" i="27"/>
  <c r="N426" i="27"/>
  <c r="L426" i="27"/>
  <c r="K426" i="27"/>
  <c r="J426" i="27"/>
  <c r="P425" i="27"/>
  <c r="O425" i="27"/>
  <c r="N425" i="27"/>
  <c r="L425" i="27"/>
  <c r="K425" i="27"/>
  <c r="J425" i="27"/>
  <c r="P424" i="27"/>
  <c r="O424" i="27"/>
  <c r="N424" i="27"/>
  <c r="L424" i="27"/>
  <c r="K424" i="27"/>
  <c r="J424" i="27"/>
  <c r="P423" i="27"/>
  <c r="O423" i="27"/>
  <c r="N423" i="27"/>
  <c r="L423" i="27"/>
  <c r="K423" i="27"/>
  <c r="J423" i="27"/>
  <c r="P422" i="27"/>
  <c r="O422" i="27"/>
  <c r="N422" i="27"/>
  <c r="L422" i="27"/>
  <c r="K422" i="27"/>
  <c r="J422" i="27"/>
  <c r="P421" i="27"/>
  <c r="O421" i="27"/>
  <c r="N421" i="27"/>
  <c r="L421" i="27"/>
  <c r="K421" i="27"/>
  <c r="J421" i="27"/>
  <c r="P420" i="27"/>
  <c r="O420" i="27"/>
  <c r="N420" i="27"/>
  <c r="L420" i="27"/>
  <c r="K420" i="27"/>
  <c r="J420" i="27"/>
  <c r="P419" i="27"/>
  <c r="O419" i="27"/>
  <c r="N419" i="27"/>
  <c r="L419" i="27"/>
  <c r="K419" i="27"/>
  <c r="J419" i="27"/>
  <c r="P418" i="27"/>
  <c r="O418" i="27"/>
  <c r="N418" i="27"/>
  <c r="L418" i="27"/>
  <c r="K418" i="27"/>
  <c r="J418" i="27"/>
  <c r="P417" i="27"/>
  <c r="O417" i="27"/>
  <c r="N417" i="27"/>
  <c r="L417" i="27"/>
  <c r="K417" i="27"/>
  <c r="J417" i="27"/>
  <c r="P416" i="27"/>
  <c r="O416" i="27"/>
  <c r="N416" i="27"/>
  <c r="L416" i="27"/>
  <c r="K416" i="27"/>
  <c r="J416" i="27"/>
  <c r="P415" i="27"/>
  <c r="O415" i="27"/>
  <c r="N415" i="27"/>
  <c r="L415" i="27"/>
  <c r="K415" i="27"/>
  <c r="J415" i="27"/>
  <c r="P414" i="27"/>
  <c r="O414" i="27"/>
  <c r="N414" i="27"/>
  <c r="L414" i="27"/>
  <c r="K414" i="27"/>
  <c r="J414" i="27"/>
  <c r="P413" i="27"/>
  <c r="O413" i="27"/>
  <c r="N413" i="27"/>
  <c r="L413" i="27"/>
  <c r="K413" i="27"/>
  <c r="J413" i="27"/>
  <c r="P412" i="27"/>
  <c r="O412" i="27"/>
  <c r="N412" i="27"/>
  <c r="L412" i="27"/>
  <c r="K412" i="27"/>
  <c r="J412" i="27"/>
  <c r="P411" i="27"/>
  <c r="O411" i="27"/>
  <c r="N411" i="27"/>
  <c r="L411" i="27"/>
  <c r="K411" i="27"/>
  <c r="J411" i="27"/>
  <c r="P410" i="27"/>
  <c r="O410" i="27"/>
  <c r="N410" i="27"/>
  <c r="L410" i="27"/>
  <c r="K410" i="27"/>
  <c r="J410" i="27"/>
  <c r="P409" i="27"/>
  <c r="O409" i="27"/>
  <c r="N409" i="27"/>
  <c r="L409" i="27"/>
  <c r="K409" i="27"/>
  <c r="J409" i="27"/>
  <c r="P408" i="27"/>
  <c r="O408" i="27"/>
  <c r="N408" i="27"/>
  <c r="L408" i="27"/>
  <c r="K408" i="27"/>
  <c r="J408" i="27"/>
  <c r="P407" i="27"/>
  <c r="O407" i="27"/>
  <c r="N407" i="27"/>
  <c r="L407" i="27"/>
  <c r="K407" i="27"/>
  <c r="J407" i="27"/>
  <c r="P406" i="27"/>
  <c r="O406" i="27"/>
  <c r="N406" i="27"/>
  <c r="L406" i="27"/>
  <c r="K406" i="27"/>
  <c r="J406" i="27"/>
  <c r="P405" i="27"/>
  <c r="O405" i="27"/>
  <c r="N405" i="27"/>
  <c r="L405" i="27"/>
  <c r="K405" i="27"/>
  <c r="J405" i="27"/>
  <c r="P404" i="27"/>
  <c r="O404" i="27"/>
  <c r="N404" i="27"/>
  <c r="L404" i="27"/>
  <c r="K404" i="27"/>
  <c r="J404" i="27"/>
  <c r="P403" i="27"/>
  <c r="O403" i="27"/>
  <c r="N403" i="27"/>
  <c r="L403" i="27"/>
  <c r="K403" i="27"/>
  <c r="J403" i="27"/>
  <c r="P402" i="27"/>
  <c r="O402" i="27"/>
  <c r="N402" i="27"/>
  <c r="L402" i="27"/>
  <c r="K402" i="27"/>
  <c r="J402" i="27"/>
  <c r="P401" i="27"/>
  <c r="O401" i="27"/>
  <c r="N401" i="27"/>
  <c r="L401" i="27"/>
  <c r="K401" i="27"/>
  <c r="J401" i="27"/>
  <c r="P400" i="27"/>
  <c r="O400" i="27"/>
  <c r="N400" i="27"/>
  <c r="L400" i="27"/>
  <c r="K400" i="27"/>
  <c r="J400" i="27"/>
  <c r="P399" i="27"/>
  <c r="O399" i="27"/>
  <c r="N399" i="27"/>
  <c r="L399" i="27"/>
  <c r="K399" i="27"/>
  <c r="J399" i="27"/>
  <c r="P398" i="27"/>
  <c r="O398" i="27"/>
  <c r="N398" i="27"/>
  <c r="L398" i="27"/>
  <c r="K398" i="27"/>
  <c r="J398" i="27"/>
  <c r="P397" i="27"/>
  <c r="O397" i="27"/>
  <c r="N397" i="27"/>
  <c r="L397" i="27"/>
  <c r="K397" i="27"/>
  <c r="J397" i="27"/>
  <c r="P396" i="27"/>
  <c r="O396" i="27"/>
  <c r="N396" i="27"/>
  <c r="L396" i="27"/>
  <c r="K396" i="27"/>
  <c r="J396" i="27"/>
  <c r="P395" i="27"/>
  <c r="O395" i="27"/>
  <c r="N395" i="27"/>
  <c r="L395" i="27"/>
  <c r="K395" i="27"/>
  <c r="J395" i="27"/>
  <c r="P394" i="27"/>
  <c r="O394" i="27"/>
  <c r="N394" i="27"/>
  <c r="L394" i="27"/>
  <c r="K394" i="27"/>
  <c r="J394" i="27"/>
  <c r="P393" i="27"/>
  <c r="O393" i="27"/>
  <c r="N393" i="27"/>
  <c r="L393" i="27"/>
  <c r="K393" i="27"/>
  <c r="J393" i="27"/>
  <c r="P392" i="27"/>
  <c r="O392" i="27"/>
  <c r="N392" i="27"/>
  <c r="L392" i="27"/>
  <c r="K392" i="27"/>
  <c r="J392" i="27"/>
  <c r="P391" i="27"/>
  <c r="O391" i="27"/>
  <c r="N391" i="27"/>
  <c r="L391" i="27"/>
  <c r="K391" i="27"/>
  <c r="J391" i="27"/>
  <c r="P390" i="27"/>
  <c r="O390" i="27"/>
  <c r="N390" i="27"/>
  <c r="L390" i="27"/>
  <c r="K390" i="27"/>
  <c r="J390" i="27"/>
  <c r="P389" i="27"/>
  <c r="O389" i="27"/>
  <c r="N389" i="27"/>
  <c r="L389" i="27"/>
  <c r="K389" i="27"/>
  <c r="J389" i="27"/>
  <c r="P388" i="27"/>
  <c r="O388" i="27"/>
  <c r="N388" i="27"/>
  <c r="L388" i="27"/>
  <c r="K388" i="27"/>
  <c r="J388" i="27"/>
  <c r="P387" i="27"/>
  <c r="O387" i="27"/>
  <c r="N387" i="27"/>
  <c r="L387" i="27"/>
  <c r="K387" i="27"/>
  <c r="J387" i="27"/>
  <c r="P386" i="27"/>
  <c r="O386" i="27"/>
  <c r="N386" i="27"/>
  <c r="L386" i="27"/>
  <c r="K386" i="27"/>
  <c r="J386" i="27"/>
  <c r="P385" i="27"/>
  <c r="O385" i="27"/>
  <c r="N385" i="27"/>
  <c r="L385" i="27"/>
  <c r="K385" i="27"/>
  <c r="J385" i="27"/>
  <c r="P384" i="27"/>
  <c r="O384" i="27"/>
  <c r="N384" i="27"/>
  <c r="L384" i="27"/>
  <c r="K384" i="27"/>
  <c r="J384" i="27"/>
  <c r="P383" i="27"/>
  <c r="O383" i="27"/>
  <c r="N383" i="27"/>
  <c r="L383" i="27"/>
  <c r="K383" i="27"/>
  <c r="J383" i="27"/>
  <c r="P382" i="27"/>
  <c r="O382" i="27"/>
  <c r="N382" i="27"/>
  <c r="L382" i="27"/>
  <c r="K382" i="27"/>
  <c r="J382" i="27"/>
  <c r="P381" i="27"/>
  <c r="O381" i="27"/>
  <c r="N381" i="27"/>
  <c r="L381" i="27"/>
  <c r="K381" i="27"/>
  <c r="J381" i="27"/>
  <c r="P380" i="27"/>
  <c r="O380" i="27"/>
  <c r="N380" i="27"/>
  <c r="L380" i="27"/>
  <c r="K380" i="27"/>
  <c r="J380" i="27"/>
  <c r="P379" i="27"/>
  <c r="O379" i="27"/>
  <c r="N379" i="27"/>
  <c r="L379" i="27"/>
  <c r="K379" i="27"/>
  <c r="J379" i="27"/>
  <c r="P378" i="27"/>
  <c r="O378" i="27"/>
  <c r="N378" i="27"/>
  <c r="L378" i="27"/>
  <c r="K378" i="27"/>
  <c r="J378" i="27"/>
  <c r="P377" i="27"/>
  <c r="O377" i="27"/>
  <c r="N377" i="27"/>
  <c r="L377" i="27"/>
  <c r="K377" i="27"/>
  <c r="J377" i="27"/>
  <c r="P376" i="27"/>
  <c r="O376" i="27"/>
  <c r="N376" i="27"/>
  <c r="L376" i="27"/>
  <c r="K376" i="27"/>
  <c r="J376" i="27"/>
  <c r="P375" i="27"/>
  <c r="O375" i="27"/>
  <c r="N375" i="27"/>
  <c r="L375" i="27"/>
  <c r="K375" i="27"/>
  <c r="J375" i="27"/>
  <c r="P374" i="27"/>
  <c r="O374" i="27"/>
  <c r="N374" i="27"/>
  <c r="L374" i="27"/>
  <c r="K374" i="27"/>
  <c r="J374" i="27"/>
  <c r="P373" i="27"/>
  <c r="O373" i="27"/>
  <c r="N373" i="27"/>
  <c r="L373" i="27"/>
  <c r="K373" i="27"/>
  <c r="J373" i="27"/>
  <c r="P372" i="27"/>
  <c r="O372" i="27"/>
  <c r="N372" i="27"/>
  <c r="L372" i="27"/>
  <c r="K372" i="27"/>
  <c r="J372" i="27"/>
  <c r="P371" i="27"/>
  <c r="O371" i="27"/>
  <c r="N371" i="27"/>
  <c r="L371" i="27"/>
  <c r="K371" i="27"/>
  <c r="J371" i="27"/>
  <c r="P370" i="27"/>
  <c r="O370" i="27"/>
  <c r="N370" i="27"/>
  <c r="L370" i="27"/>
  <c r="K370" i="27"/>
  <c r="J370" i="27"/>
  <c r="P369" i="27"/>
  <c r="O369" i="27"/>
  <c r="N369" i="27"/>
  <c r="L369" i="27"/>
  <c r="K369" i="27"/>
  <c r="J369" i="27"/>
  <c r="P368" i="27"/>
  <c r="O368" i="27"/>
  <c r="N368" i="27"/>
  <c r="L368" i="27"/>
  <c r="K368" i="27"/>
  <c r="J368" i="27"/>
  <c r="P367" i="27"/>
  <c r="O367" i="27"/>
  <c r="N367" i="27"/>
  <c r="L367" i="27"/>
  <c r="K367" i="27"/>
  <c r="J367" i="27"/>
  <c r="P366" i="27"/>
  <c r="O366" i="27"/>
  <c r="N366" i="27"/>
  <c r="L366" i="27"/>
  <c r="K366" i="27"/>
  <c r="J366" i="27"/>
  <c r="P365" i="27"/>
  <c r="O365" i="27"/>
  <c r="N365" i="27"/>
  <c r="L365" i="27"/>
  <c r="K365" i="27"/>
  <c r="J365" i="27"/>
  <c r="P364" i="27"/>
  <c r="O364" i="27"/>
  <c r="N364" i="27"/>
  <c r="L364" i="27"/>
  <c r="K364" i="27"/>
  <c r="J364" i="27"/>
  <c r="P363" i="27"/>
  <c r="O363" i="27"/>
  <c r="N363" i="27"/>
  <c r="L363" i="27"/>
  <c r="K363" i="27"/>
  <c r="J363" i="27"/>
  <c r="P362" i="27"/>
  <c r="O362" i="27"/>
  <c r="N362" i="27"/>
  <c r="L362" i="27"/>
  <c r="K362" i="27"/>
  <c r="J362" i="27"/>
  <c r="P361" i="27"/>
  <c r="O361" i="27"/>
  <c r="N361" i="27"/>
  <c r="L361" i="27"/>
  <c r="K361" i="27"/>
  <c r="J361" i="27"/>
  <c r="P360" i="27"/>
  <c r="O360" i="27"/>
  <c r="N360" i="27"/>
  <c r="L360" i="27"/>
  <c r="K360" i="27"/>
  <c r="J360" i="27"/>
  <c r="P359" i="27"/>
  <c r="O359" i="27"/>
  <c r="N359" i="27"/>
  <c r="L359" i="27"/>
  <c r="K359" i="27"/>
  <c r="J359" i="27"/>
  <c r="P358" i="27"/>
  <c r="O358" i="27"/>
  <c r="N358" i="27"/>
  <c r="L358" i="27"/>
  <c r="K358" i="27"/>
  <c r="J358" i="27"/>
  <c r="P357" i="27"/>
  <c r="O357" i="27"/>
  <c r="N357" i="27"/>
  <c r="L357" i="27"/>
  <c r="K357" i="27"/>
  <c r="J357" i="27"/>
  <c r="P356" i="27"/>
  <c r="O356" i="27"/>
  <c r="N356" i="27"/>
  <c r="L356" i="27"/>
  <c r="K356" i="27"/>
  <c r="J356" i="27"/>
  <c r="P355" i="27"/>
  <c r="O355" i="27"/>
  <c r="N355" i="27"/>
  <c r="L355" i="27"/>
  <c r="K355" i="27"/>
  <c r="J355" i="27"/>
  <c r="P354" i="27"/>
  <c r="O354" i="27"/>
  <c r="N354" i="27"/>
  <c r="L354" i="27"/>
  <c r="K354" i="27"/>
  <c r="J354" i="27"/>
  <c r="P353" i="27"/>
  <c r="O353" i="27"/>
  <c r="N353" i="27"/>
  <c r="L353" i="27"/>
  <c r="K353" i="27"/>
  <c r="J353" i="27"/>
  <c r="P352" i="27"/>
  <c r="O352" i="27"/>
  <c r="N352" i="27"/>
  <c r="L352" i="27"/>
  <c r="K352" i="27"/>
  <c r="J352" i="27"/>
  <c r="P351" i="27"/>
  <c r="O351" i="27"/>
  <c r="N351" i="27"/>
  <c r="L351" i="27"/>
  <c r="K351" i="27"/>
  <c r="J351" i="27"/>
  <c r="P350" i="27"/>
  <c r="O350" i="27"/>
  <c r="N350" i="27"/>
  <c r="L350" i="27"/>
  <c r="K350" i="27"/>
  <c r="J350" i="27"/>
  <c r="P349" i="27"/>
  <c r="O349" i="27"/>
  <c r="N349" i="27"/>
  <c r="L349" i="27"/>
  <c r="K349" i="27"/>
  <c r="J349" i="27"/>
  <c r="P348" i="27"/>
  <c r="O348" i="27"/>
  <c r="N348" i="27"/>
  <c r="L348" i="27"/>
  <c r="K348" i="27"/>
  <c r="J348" i="27"/>
  <c r="P347" i="27"/>
  <c r="O347" i="27"/>
  <c r="N347" i="27"/>
  <c r="L347" i="27"/>
  <c r="K347" i="27"/>
  <c r="J347" i="27"/>
  <c r="P346" i="27"/>
  <c r="O346" i="27"/>
  <c r="N346" i="27"/>
  <c r="L346" i="27"/>
  <c r="K346" i="27"/>
  <c r="J346" i="27"/>
  <c r="P345" i="27"/>
  <c r="O345" i="27"/>
  <c r="N345" i="27"/>
  <c r="L345" i="27"/>
  <c r="K345" i="27"/>
  <c r="J345" i="27"/>
  <c r="P344" i="27"/>
  <c r="O344" i="27"/>
  <c r="N344" i="27"/>
  <c r="L344" i="27"/>
  <c r="K344" i="27"/>
  <c r="J344" i="27"/>
  <c r="P343" i="27"/>
  <c r="O343" i="27"/>
  <c r="N343" i="27"/>
  <c r="L343" i="27"/>
  <c r="K343" i="27"/>
  <c r="J343" i="27"/>
  <c r="P342" i="27"/>
  <c r="O342" i="27"/>
  <c r="N342" i="27"/>
  <c r="L342" i="27"/>
  <c r="K342" i="27"/>
  <c r="J342" i="27"/>
  <c r="P341" i="27"/>
  <c r="O341" i="27"/>
  <c r="N341" i="27"/>
  <c r="L341" i="27"/>
  <c r="K341" i="27"/>
  <c r="J341" i="27"/>
  <c r="P340" i="27"/>
  <c r="O340" i="27"/>
  <c r="N340" i="27"/>
  <c r="L340" i="27"/>
  <c r="K340" i="27"/>
  <c r="J340" i="27"/>
  <c r="P339" i="27"/>
  <c r="O339" i="27"/>
  <c r="N339" i="27"/>
  <c r="L339" i="27"/>
  <c r="K339" i="27"/>
  <c r="J339" i="27"/>
  <c r="P338" i="27"/>
  <c r="O338" i="27"/>
  <c r="N338" i="27"/>
  <c r="L338" i="27"/>
  <c r="K338" i="27"/>
  <c r="J338" i="27"/>
  <c r="P337" i="27"/>
  <c r="O337" i="27"/>
  <c r="N337" i="27"/>
  <c r="L337" i="27"/>
  <c r="K337" i="27"/>
  <c r="J337" i="27"/>
  <c r="P336" i="27"/>
  <c r="O336" i="27"/>
  <c r="N336" i="27"/>
  <c r="L336" i="27"/>
  <c r="K336" i="27"/>
  <c r="J336" i="27"/>
  <c r="P335" i="27"/>
  <c r="O335" i="27"/>
  <c r="N335" i="27"/>
  <c r="L335" i="27"/>
  <c r="K335" i="27"/>
  <c r="J335" i="27"/>
  <c r="P334" i="27"/>
  <c r="O334" i="27"/>
  <c r="N334" i="27"/>
  <c r="L334" i="27"/>
  <c r="K334" i="27"/>
  <c r="J334" i="27"/>
  <c r="P333" i="27"/>
  <c r="O333" i="27"/>
  <c r="N333" i="27"/>
  <c r="L333" i="27"/>
  <c r="K333" i="27"/>
  <c r="J333" i="27"/>
  <c r="P332" i="27"/>
  <c r="O332" i="27"/>
  <c r="N332" i="27"/>
  <c r="L332" i="27"/>
  <c r="K332" i="27"/>
  <c r="J332" i="27"/>
  <c r="P331" i="27"/>
  <c r="O331" i="27"/>
  <c r="N331" i="27"/>
  <c r="L331" i="27"/>
  <c r="K331" i="27"/>
  <c r="J331" i="27"/>
  <c r="P330" i="27"/>
  <c r="O330" i="27"/>
  <c r="N330" i="27"/>
  <c r="L330" i="27"/>
  <c r="K330" i="27"/>
  <c r="J330" i="27"/>
  <c r="P329" i="27"/>
  <c r="O329" i="27"/>
  <c r="N329" i="27"/>
  <c r="L329" i="27"/>
  <c r="K329" i="27"/>
  <c r="J329" i="27"/>
  <c r="P328" i="27"/>
  <c r="O328" i="27"/>
  <c r="N328" i="27"/>
  <c r="L328" i="27"/>
  <c r="K328" i="27"/>
  <c r="J328" i="27"/>
  <c r="P327" i="27"/>
  <c r="O327" i="27"/>
  <c r="N327" i="27"/>
  <c r="L327" i="27"/>
  <c r="K327" i="27"/>
  <c r="J327" i="27"/>
  <c r="P326" i="27"/>
  <c r="O326" i="27"/>
  <c r="N326" i="27"/>
  <c r="L326" i="27"/>
  <c r="K326" i="27"/>
  <c r="J326" i="27"/>
  <c r="P325" i="27"/>
  <c r="O325" i="27"/>
  <c r="N325" i="27"/>
  <c r="L325" i="27"/>
  <c r="K325" i="27"/>
  <c r="J325" i="27"/>
  <c r="P324" i="27"/>
  <c r="O324" i="27"/>
  <c r="N324" i="27"/>
  <c r="L324" i="27"/>
  <c r="K324" i="27"/>
  <c r="J324" i="27"/>
  <c r="P323" i="27"/>
  <c r="O323" i="27"/>
  <c r="N323" i="27"/>
  <c r="L323" i="27"/>
  <c r="K323" i="27"/>
  <c r="J323" i="27"/>
  <c r="P322" i="27"/>
  <c r="O322" i="27"/>
  <c r="N322" i="27"/>
  <c r="L322" i="27"/>
  <c r="K322" i="27"/>
  <c r="J322" i="27"/>
  <c r="P321" i="27"/>
  <c r="O321" i="27"/>
  <c r="N321" i="27"/>
  <c r="L321" i="27"/>
  <c r="K321" i="27"/>
  <c r="J321" i="27"/>
  <c r="P320" i="27"/>
  <c r="O320" i="27"/>
  <c r="N320" i="27"/>
  <c r="L320" i="27"/>
  <c r="K320" i="27"/>
  <c r="J320" i="27"/>
  <c r="P319" i="27"/>
  <c r="O319" i="27"/>
  <c r="N319" i="27"/>
  <c r="L319" i="27"/>
  <c r="K319" i="27"/>
  <c r="J319" i="27"/>
  <c r="P318" i="27"/>
  <c r="O318" i="27"/>
  <c r="N318" i="27"/>
  <c r="L318" i="27"/>
  <c r="K318" i="27"/>
  <c r="J318" i="27"/>
  <c r="P317" i="27"/>
  <c r="O317" i="27"/>
  <c r="N317" i="27"/>
  <c r="L317" i="27"/>
  <c r="K317" i="27"/>
  <c r="J317" i="27"/>
  <c r="P316" i="27"/>
  <c r="O316" i="27"/>
  <c r="N316" i="27"/>
  <c r="L316" i="27"/>
  <c r="K316" i="27"/>
  <c r="J316" i="27"/>
  <c r="P315" i="27"/>
  <c r="O315" i="27"/>
  <c r="N315" i="27"/>
  <c r="L315" i="27"/>
  <c r="K315" i="27"/>
  <c r="J315" i="27"/>
  <c r="P314" i="27"/>
  <c r="O314" i="27"/>
  <c r="N314" i="27"/>
  <c r="L314" i="27"/>
  <c r="K314" i="27"/>
  <c r="J314" i="27"/>
  <c r="P313" i="27"/>
  <c r="O313" i="27"/>
  <c r="N313" i="27"/>
  <c r="L313" i="27"/>
  <c r="K313" i="27"/>
  <c r="J313" i="27"/>
  <c r="P312" i="27"/>
  <c r="O312" i="27"/>
  <c r="N312" i="27"/>
  <c r="L312" i="27"/>
  <c r="K312" i="27"/>
  <c r="J312" i="27"/>
  <c r="P311" i="27"/>
  <c r="O311" i="27"/>
  <c r="N311" i="27"/>
  <c r="L311" i="27"/>
  <c r="K311" i="27"/>
  <c r="J311" i="27"/>
  <c r="P310" i="27"/>
  <c r="O310" i="27"/>
  <c r="N310" i="27"/>
  <c r="L310" i="27"/>
  <c r="K310" i="27"/>
  <c r="J310" i="27"/>
  <c r="P309" i="27"/>
  <c r="O309" i="27"/>
  <c r="N309" i="27"/>
  <c r="L309" i="27"/>
  <c r="K309" i="27"/>
  <c r="J309" i="27"/>
  <c r="P308" i="27"/>
  <c r="O308" i="27"/>
  <c r="N308" i="27"/>
  <c r="L308" i="27"/>
  <c r="K308" i="27"/>
  <c r="J308" i="27"/>
  <c r="P307" i="27"/>
  <c r="O307" i="27"/>
  <c r="N307" i="27"/>
  <c r="L307" i="27"/>
  <c r="K307" i="27"/>
  <c r="J307" i="27"/>
  <c r="P306" i="27"/>
  <c r="O306" i="27"/>
  <c r="N306" i="27"/>
  <c r="L306" i="27"/>
  <c r="K306" i="27"/>
  <c r="J306" i="27"/>
  <c r="P305" i="27"/>
  <c r="O305" i="27"/>
  <c r="N305" i="27"/>
  <c r="L305" i="27"/>
  <c r="K305" i="27"/>
  <c r="J305" i="27"/>
  <c r="P304" i="27"/>
  <c r="O304" i="27"/>
  <c r="N304" i="27"/>
  <c r="L304" i="27"/>
  <c r="K304" i="27"/>
  <c r="J304" i="27"/>
  <c r="P303" i="27"/>
  <c r="O303" i="27"/>
  <c r="N303" i="27"/>
  <c r="L303" i="27"/>
  <c r="K303" i="27"/>
  <c r="J303" i="27"/>
  <c r="P302" i="27"/>
  <c r="O302" i="27"/>
  <c r="N302" i="27"/>
  <c r="L302" i="27"/>
  <c r="K302" i="27"/>
  <c r="J302" i="27"/>
  <c r="P301" i="27"/>
  <c r="O301" i="27"/>
  <c r="N301" i="27"/>
  <c r="L301" i="27"/>
  <c r="K301" i="27"/>
  <c r="J301" i="27"/>
  <c r="P300" i="27"/>
  <c r="O300" i="27"/>
  <c r="N300" i="27"/>
  <c r="L300" i="27"/>
  <c r="K300" i="27"/>
  <c r="J300" i="27"/>
  <c r="P299" i="27"/>
  <c r="O299" i="27"/>
  <c r="N299" i="27"/>
  <c r="L299" i="27"/>
  <c r="K299" i="27"/>
  <c r="J299" i="27"/>
  <c r="P298" i="27"/>
  <c r="O298" i="27"/>
  <c r="N298" i="27"/>
  <c r="L298" i="27"/>
  <c r="K298" i="27"/>
  <c r="J298" i="27"/>
  <c r="P297" i="27"/>
  <c r="O297" i="27"/>
  <c r="N297" i="27"/>
  <c r="L297" i="27"/>
  <c r="K297" i="27"/>
  <c r="J297" i="27"/>
  <c r="P296" i="27"/>
  <c r="O296" i="27"/>
  <c r="N296" i="27"/>
  <c r="L296" i="27"/>
  <c r="K296" i="27"/>
  <c r="J296" i="27"/>
  <c r="P295" i="27"/>
  <c r="O295" i="27"/>
  <c r="N295" i="27"/>
  <c r="L295" i="27"/>
  <c r="K295" i="27"/>
  <c r="J295" i="27"/>
  <c r="P294" i="27"/>
  <c r="O294" i="27"/>
  <c r="N294" i="27"/>
  <c r="L294" i="27"/>
  <c r="K294" i="27"/>
  <c r="J294" i="27"/>
  <c r="P293" i="27"/>
  <c r="O293" i="27"/>
  <c r="N293" i="27"/>
  <c r="L293" i="27"/>
  <c r="K293" i="27"/>
  <c r="J293" i="27"/>
  <c r="P292" i="27"/>
  <c r="O292" i="27"/>
  <c r="N292" i="27"/>
  <c r="L292" i="27"/>
  <c r="K292" i="27"/>
  <c r="J292" i="27"/>
  <c r="P291" i="27"/>
  <c r="O291" i="27"/>
  <c r="N291" i="27"/>
  <c r="L291" i="27"/>
  <c r="K291" i="27"/>
  <c r="J291" i="27"/>
  <c r="P290" i="27"/>
  <c r="O290" i="27"/>
  <c r="N290" i="27"/>
  <c r="L290" i="27"/>
  <c r="K290" i="27"/>
  <c r="J290" i="27"/>
  <c r="P289" i="27"/>
  <c r="O289" i="27"/>
  <c r="N289" i="27"/>
  <c r="L289" i="27"/>
  <c r="K289" i="27"/>
  <c r="J289" i="27"/>
  <c r="P288" i="27"/>
  <c r="O288" i="27"/>
  <c r="N288" i="27"/>
  <c r="L288" i="27"/>
  <c r="K288" i="27"/>
  <c r="J288" i="27"/>
  <c r="P287" i="27"/>
  <c r="O287" i="27"/>
  <c r="N287" i="27"/>
  <c r="L287" i="27"/>
  <c r="K287" i="27"/>
  <c r="J287" i="27"/>
  <c r="P286" i="27"/>
  <c r="O286" i="27"/>
  <c r="N286" i="27"/>
  <c r="L286" i="27"/>
  <c r="K286" i="27"/>
  <c r="J286" i="27"/>
  <c r="P285" i="27"/>
  <c r="O285" i="27"/>
  <c r="N285" i="27"/>
  <c r="L285" i="27"/>
  <c r="K285" i="27"/>
  <c r="J285" i="27"/>
  <c r="P284" i="27"/>
  <c r="O284" i="27"/>
  <c r="N284" i="27"/>
  <c r="L284" i="27"/>
  <c r="K284" i="27"/>
  <c r="J284" i="27"/>
  <c r="P283" i="27"/>
  <c r="O283" i="27"/>
  <c r="N283" i="27"/>
  <c r="L283" i="27"/>
  <c r="K283" i="27"/>
  <c r="J283" i="27"/>
  <c r="P282" i="27"/>
  <c r="O282" i="27"/>
  <c r="N282" i="27"/>
  <c r="L282" i="27"/>
  <c r="K282" i="27"/>
  <c r="J282" i="27"/>
  <c r="P281" i="27"/>
  <c r="O281" i="27"/>
  <c r="N281" i="27"/>
  <c r="L281" i="27"/>
  <c r="K281" i="27"/>
  <c r="J281" i="27"/>
  <c r="P280" i="27"/>
  <c r="O280" i="27"/>
  <c r="N280" i="27"/>
  <c r="L280" i="27"/>
  <c r="K280" i="27"/>
  <c r="J280" i="27"/>
  <c r="P279" i="27"/>
  <c r="O279" i="27"/>
  <c r="N279" i="27"/>
  <c r="L279" i="27"/>
  <c r="K279" i="27"/>
  <c r="J279" i="27"/>
  <c r="P278" i="27"/>
  <c r="O278" i="27"/>
  <c r="N278" i="27"/>
  <c r="L278" i="27"/>
  <c r="K278" i="27"/>
  <c r="J278" i="27"/>
  <c r="P277" i="27"/>
  <c r="O277" i="27"/>
  <c r="N277" i="27"/>
  <c r="L277" i="27"/>
  <c r="K277" i="27"/>
  <c r="J277" i="27"/>
  <c r="P276" i="27"/>
  <c r="O276" i="27"/>
  <c r="N276" i="27"/>
  <c r="L276" i="27"/>
  <c r="K276" i="27"/>
  <c r="J276" i="27"/>
  <c r="P275" i="27"/>
  <c r="O275" i="27"/>
  <c r="N275" i="27"/>
  <c r="L275" i="27"/>
  <c r="K275" i="27"/>
  <c r="J275" i="27"/>
  <c r="P274" i="27"/>
  <c r="O274" i="27"/>
  <c r="N274" i="27"/>
  <c r="L274" i="27"/>
  <c r="K274" i="27"/>
  <c r="J274" i="27"/>
  <c r="P273" i="27"/>
  <c r="O273" i="27"/>
  <c r="N273" i="27"/>
  <c r="L273" i="27"/>
  <c r="K273" i="27"/>
  <c r="J273" i="27"/>
  <c r="P272" i="27"/>
  <c r="O272" i="27"/>
  <c r="N272" i="27"/>
  <c r="L272" i="27"/>
  <c r="K272" i="27"/>
  <c r="J272" i="27"/>
  <c r="P271" i="27"/>
  <c r="O271" i="27"/>
  <c r="N271" i="27"/>
  <c r="L271" i="27"/>
  <c r="K271" i="27"/>
  <c r="J271" i="27"/>
  <c r="P270" i="27"/>
  <c r="O270" i="27"/>
  <c r="N270" i="27"/>
  <c r="L270" i="27"/>
  <c r="K270" i="27"/>
  <c r="J270" i="27"/>
  <c r="P269" i="27"/>
  <c r="O269" i="27"/>
  <c r="N269" i="27"/>
  <c r="L269" i="27"/>
  <c r="K269" i="27"/>
  <c r="J269" i="27"/>
  <c r="P268" i="27"/>
  <c r="O268" i="27"/>
  <c r="N268" i="27"/>
  <c r="L268" i="27"/>
  <c r="K268" i="27"/>
  <c r="J268" i="27"/>
  <c r="P267" i="27"/>
  <c r="O267" i="27"/>
  <c r="N267" i="27"/>
  <c r="L267" i="27"/>
  <c r="K267" i="27"/>
  <c r="J267" i="27"/>
  <c r="P266" i="27"/>
  <c r="O266" i="27"/>
  <c r="N266" i="27"/>
  <c r="L266" i="27"/>
  <c r="K266" i="27"/>
  <c r="J266" i="27"/>
  <c r="P265" i="27"/>
  <c r="O265" i="27"/>
  <c r="N265" i="27"/>
  <c r="L265" i="27"/>
  <c r="K265" i="27"/>
  <c r="J265" i="27"/>
  <c r="P264" i="27"/>
  <c r="O264" i="27"/>
  <c r="N264" i="27"/>
  <c r="L264" i="27"/>
  <c r="K264" i="27"/>
  <c r="J264" i="27"/>
  <c r="P263" i="27"/>
  <c r="O263" i="27"/>
  <c r="N263" i="27"/>
  <c r="L263" i="27"/>
  <c r="K263" i="27"/>
  <c r="J263" i="27"/>
  <c r="P262" i="27"/>
  <c r="O262" i="27"/>
  <c r="N262" i="27"/>
  <c r="L262" i="27"/>
  <c r="K262" i="27"/>
  <c r="J262" i="27"/>
  <c r="P261" i="27"/>
  <c r="O261" i="27"/>
  <c r="N261" i="27"/>
  <c r="L261" i="27"/>
  <c r="K261" i="27"/>
  <c r="J261" i="27"/>
  <c r="P260" i="27"/>
  <c r="O260" i="27"/>
  <c r="N260" i="27"/>
  <c r="L260" i="27"/>
  <c r="K260" i="27"/>
  <c r="J260" i="27"/>
  <c r="P259" i="27"/>
  <c r="O259" i="27"/>
  <c r="N259" i="27"/>
  <c r="L259" i="27"/>
  <c r="K259" i="27"/>
  <c r="J259" i="27"/>
  <c r="P258" i="27"/>
  <c r="O258" i="27"/>
  <c r="N258" i="27"/>
  <c r="L258" i="27"/>
  <c r="K258" i="27"/>
  <c r="J258" i="27"/>
  <c r="P257" i="27"/>
  <c r="O257" i="27"/>
  <c r="N257" i="27"/>
  <c r="L257" i="27"/>
  <c r="K257" i="27"/>
  <c r="J257" i="27"/>
  <c r="P256" i="27"/>
  <c r="O256" i="27"/>
  <c r="N256" i="27"/>
  <c r="L256" i="27"/>
  <c r="K256" i="27"/>
  <c r="J256" i="27"/>
  <c r="P255" i="27"/>
  <c r="O255" i="27"/>
  <c r="N255" i="27"/>
  <c r="L255" i="27"/>
  <c r="K255" i="27"/>
  <c r="J255" i="27"/>
  <c r="P254" i="27"/>
  <c r="O254" i="27"/>
  <c r="N254" i="27"/>
  <c r="L254" i="27"/>
  <c r="K254" i="27"/>
  <c r="J254" i="27"/>
  <c r="P253" i="27"/>
  <c r="O253" i="27"/>
  <c r="N253" i="27"/>
  <c r="L253" i="27"/>
  <c r="K253" i="27"/>
  <c r="J253" i="27"/>
  <c r="P252" i="27"/>
  <c r="O252" i="27"/>
  <c r="N252" i="27"/>
  <c r="L252" i="27"/>
  <c r="K252" i="27"/>
  <c r="J252" i="27"/>
  <c r="P251" i="27"/>
  <c r="O251" i="27"/>
  <c r="N251" i="27"/>
  <c r="L251" i="27"/>
  <c r="K251" i="27"/>
  <c r="J251" i="27"/>
  <c r="P250" i="27"/>
  <c r="O250" i="27"/>
  <c r="N250" i="27"/>
  <c r="L250" i="27"/>
  <c r="K250" i="27"/>
  <c r="J250" i="27"/>
  <c r="P249" i="27"/>
  <c r="O249" i="27"/>
  <c r="N249" i="27"/>
  <c r="L249" i="27"/>
  <c r="K249" i="27"/>
  <c r="J249" i="27"/>
  <c r="P248" i="27"/>
  <c r="O248" i="27"/>
  <c r="N248" i="27"/>
  <c r="L248" i="27"/>
  <c r="K248" i="27"/>
  <c r="J248" i="27"/>
  <c r="P247" i="27"/>
  <c r="O247" i="27"/>
  <c r="N247" i="27"/>
  <c r="L247" i="27"/>
  <c r="K247" i="27"/>
  <c r="J247" i="27"/>
  <c r="P246" i="27"/>
  <c r="O246" i="27"/>
  <c r="N246" i="27"/>
  <c r="L246" i="27"/>
  <c r="K246" i="27"/>
  <c r="J246" i="27"/>
  <c r="P245" i="27"/>
  <c r="O245" i="27"/>
  <c r="N245" i="27"/>
  <c r="L245" i="27"/>
  <c r="K245" i="27"/>
  <c r="J245" i="27"/>
  <c r="P244" i="27"/>
  <c r="O244" i="27"/>
  <c r="N244" i="27"/>
  <c r="L244" i="27"/>
  <c r="K244" i="27"/>
  <c r="J244" i="27"/>
  <c r="P243" i="27"/>
  <c r="O243" i="27"/>
  <c r="N243" i="27"/>
  <c r="L243" i="27"/>
  <c r="K243" i="27"/>
  <c r="J243" i="27"/>
  <c r="P242" i="27"/>
  <c r="O242" i="27"/>
  <c r="N242" i="27"/>
  <c r="L242" i="27"/>
  <c r="K242" i="27"/>
  <c r="J242" i="27"/>
  <c r="P241" i="27"/>
  <c r="O241" i="27"/>
  <c r="N241" i="27"/>
  <c r="L241" i="27"/>
  <c r="K241" i="27"/>
  <c r="J241" i="27"/>
  <c r="P240" i="27"/>
  <c r="O240" i="27"/>
  <c r="N240" i="27"/>
  <c r="L240" i="27"/>
  <c r="K240" i="27"/>
  <c r="J240" i="27"/>
  <c r="P239" i="27"/>
  <c r="O239" i="27"/>
  <c r="N239" i="27"/>
  <c r="L239" i="27"/>
  <c r="K239" i="27"/>
  <c r="J239" i="27"/>
  <c r="P238" i="27"/>
  <c r="O238" i="27"/>
  <c r="N238" i="27"/>
  <c r="L238" i="27"/>
  <c r="K238" i="27"/>
  <c r="J238" i="27"/>
  <c r="P237" i="27"/>
  <c r="O237" i="27"/>
  <c r="N237" i="27"/>
  <c r="L237" i="27"/>
  <c r="K237" i="27"/>
  <c r="J237" i="27"/>
  <c r="P236" i="27"/>
  <c r="O236" i="27"/>
  <c r="N236" i="27"/>
  <c r="L236" i="27"/>
  <c r="K236" i="27"/>
  <c r="J236" i="27"/>
  <c r="P235" i="27"/>
  <c r="O235" i="27"/>
  <c r="N235" i="27"/>
  <c r="L235" i="27"/>
  <c r="K235" i="27"/>
  <c r="J235" i="27"/>
  <c r="P234" i="27"/>
  <c r="O234" i="27"/>
  <c r="N234" i="27"/>
  <c r="L234" i="27"/>
  <c r="K234" i="27"/>
  <c r="J234" i="27"/>
  <c r="P233" i="27"/>
  <c r="O233" i="27"/>
  <c r="N233" i="27"/>
  <c r="L233" i="27"/>
  <c r="K233" i="27"/>
  <c r="J233" i="27"/>
  <c r="P232" i="27"/>
  <c r="O232" i="27"/>
  <c r="N232" i="27"/>
  <c r="L232" i="27"/>
  <c r="K232" i="27"/>
  <c r="J232" i="27"/>
  <c r="P231" i="27"/>
  <c r="O231" i="27"/>
  <c r="N231" i="27"/>
  <c r="L231" i="27"/>
  <c r="K231" i="27"/>
  <c r="J231" i="27"/>
  <c r="P230" i="27"/>
  <c r="O230" i="27"/>
  <c r="N230" i="27"/>
  <c r="L230" i="27"/>
  <c r="K230" i="27"/>
  <c r="J230" i="27"/>
  <c r="P229" i="27"/>
  <c r="O229" i="27"/>
  <c r="N229" i="27"/>
  <c r="L229" i="27"/>
  <c r="K229" i="27"/>
  <c r="J229" i="27"/>
  <c r="P228" i="27"/>
  <c r="O228" i="27"/>
  <c r="N228" i="27"/>
  <c r="L228" i="27"/>
  <c r="K228" i="27"/>
  <c r="J228" i="27"/>
  <c r="P227" i="27"/>
  <c r="O227" i="27"/>
  <c r="N227" i="27"/>
  <c r="L227" i="27"/>
  <c r="K227" i="27"/>
  <c r="J227" i="27"/>
  <c r="P226" i="27"/>
  <c r="O226" i="27"/>
  <c r="N226" i="27"/>
  <c r="L226" i="27"/>
  <c r="K226" i="27"/>
  <c r="J226" i="27"/>
  <c r="P225" i="27"/>
  <c r="O225" i="27"/>
  <c r="N225" i="27"/>
  <c r="L225" i="27"/>
  <c r="K225" i="27"/>
  <c r="J225" i="27"/>
  <c r="P224" i="27"/>
  <c r="O224" i="27"/>
  <c r="N224" i="27"/>
  <c r="L224" i="27"/>
  <c r="K224" i="27"/>
  <c r="J224" i="27"/>
  <c r="P223" i="27"/>
  <c r="O223" i="27"/>
  <c r="N223" i="27"/>
  <c r="L223" i="27"/>
  <c r="K223" i="27"/>
  <c r="J223" i="27"/>
  <c r="P222" i="27"/>
  <c r="O222" i="27"/>
  <c r="N222" i="27"/>
  <c r="L222" i="27"/>
  <c r="K222" i="27"/>
  <c r="J222" i="27"/>
  <c r="P221" i="27"/>
  <c r="O221" i="27"/>
  <c r="N221" i="27"/>
  <c r="L221" i="27"/>
  <c r="K221" i="27"/>
  <c r="J221" i="27"/>
  <c r="P220" i="27"/>
  <c r="O220" i="27"/>
  <c r="N220" i="27"/>
  <c r="L220" i="27"/>
  <c r="K220" i="27"/>
  <c r="J220" i="27"/>
  <c r="P219" i="27"/>
  <c r="O219" i="27"/>
  <c r="N219" i="27"/>
  <c r="L219" i="27"/>
  <c r="K219" i="27"/>
  <c r="J219" i="27"/>
  <c r="P218" i="27"/>
  <c r="O218" i="27"/>
  <c r="N218" i="27"/>
  <c r="L218" i="27"/>
  <c r="K218" i="27"/>
  <c r="J218" i="27"/>
  <c r="P217" i="27"/>
  <c r="O217" i="27"/>
  <c r="N217" i="27"/>
  <c r="L217" i="27"/>
  <c r="K217" i="27"/>
  <c r="J217" i="27"/>
  <c r="P216" i="27"/>
  <c r="O216" i="27"/>
  <c r="N216" i="27"/>
  <c r="L216" i="27"/>
  <c r="K216" i="27"/>
  <c r="J216" i="27"/>
  <c r="P215" i="27"/>
  <c r="O215" i="27"/>
  <c r="N215" i="27"/>
  <c r="L215" i="27"/>
  <c r="K215" i="27"/>
  <c r="J215" i="27"/>
  <c r="P214" i="27"/>
  <c r="O214" i="27"/>
  <c r="N214" i="27"/>
  <c r="L214" i="27"/>
  <c r="K214" i="27"/>
  <c r="J214" i="27"/>
  <c r="P213" i="27"/>
  <c r="O213" i="27"/>
  <c r="N213" i="27"/>
  <c r="L213" i="27"/>
  <c r="K213" i="27"/>
  <c r="J213" i="27"/>
  <c r="P212" i="27"/>
  <c r="O212" i="27"/>
  <c r="N212" i="27"/>
  <c r="L212" i="27"/>
  <c r="K212" i="27"/>
  <c r="J212" i="27"/>
  <c r="P211" i="27"/>
  <c r="O211" i="27"/>
  <c r="N211" i="27"/>
  <c r="L211" i="27"/>
  <c r="K211" i="27"/>
  <c r="J211" i="27"/>
  <c r="P210" i="27"/>
  <c r="O210" i="27"/>
  <c r="N210" i="27"/>
  <c r="L210" i="27"/>
  <c r="K210" i="27"/>
  <c r="J210" i="27"/>
  <c r="P209" i="27"/>
  <c r="O209" i="27"/>
  <c r="N209" i="27"/>
  <c r="L209" i="27"/>
  <c r="K209" i="27"/>
  <c r="J209" i="27"/>
  <c r="P208" i="27"/>
  <c r="O208" i="27"/>
  <c r="N208" i="27"/>
  <c r="L208" i="27"/>
  <c r="K208" i="27"/>
  <c r="J208" i="27"/>
  <c r="P207" i="27"/>
  <c r="O207" i="27"/>
  <c r="N207" i="27"/>
  <c r="L207" i="27"/>
  <c r="K207" i="27"/>
  <c r="J207" i="27"/>
  <c r="P206" i="27"/>
  <c r="O206" i="27"/>
  <c r="N206" i="27"/>
  <c r="L206" i="27"/>
  <c r="K206" i="27"/>
  <c r="J206" i="27"/>
  <c r="P205" i="27"/>
  <c r="O205" i="27"/>
  <c r="N205" i="27"/>
  <c r="L205" i="27"/>
  <c r="K205" i="27"/>
  <c r="J205" i="27"/>
  <c r="P204" i="27"/>
  <c r="O204" i="27"/>
  <c r="N204" i="27"/>
  <c r="L204" i="27"/>
  <c r="K204" i="27"/>
  <c r="J204" i="27"/>
  <c r="P203" i="27"/>
  <c r="O203" i="27"/>
  <c r="N203" i="27"/>
  <c r="L203" i="27"/>
  <c r="K203" i="27"/>
  <c r="J203" i="27"/>
  <c r="P202" i="27"/>
  <c r="O202" i="27"/>
  <c r="N202" i="27"/>
  <c r="L202" i="27"/>
  <c r="K202" i="27"/>
  <c r="J202" i="27"/>
  <c r="P201" i="27"/>
  <c r="O201" i="27"/>
  <c r="N201" i="27"/>
  <c r="L201" i="27"/>
  <c r="K201" i="27"/>
  <c r="J201" i="27"/>
  <c r="P200" i="27"/>
  <c r="O200" i="27"/>
  <c r="N200" i="27"/>
  <c r="L200" i="27"/>
  <c r="K200" i="27"/>
  <c r="J200" i="27"/>
  <c r="P199" i="27"/>
  <c r="O199" i="27"/>
  <c r="N199" i="27"/>
  <c r="L199" i="27"/>
  <c r="K199" i="27"/>
  <c r="J199" i="27"/>
  <c r="P198" i="27"/>
  <c r="O198" i="27"/>
  <c r="N198" i="27"/>
  <c r="L198" i="27"/>
  <c r="K198" i="27"/>
  <c r="J198" i="27"/>
  <c r="P197" i="27"/>
  <c r="O197" i="27"/>
  <c r="N197" i="27"/>
  <c r="L197" i="27"/>
  <c r="K197" i="27"/>
  <c r="J197" i="27"/>
  <c r="P196" i="27"/>
  <c r="O196" i="27"/>
  <c r="N196" i="27"/>
  <c r="L196" i="27"/>
  <c r="K196" i="27"/>
  <c r="J196" i="27"/>
  <c r="P195" i="27"/>
  <c r="O195" i="27"/>
  <c r="N195" i="27"/>
  <c r="L195" i="27"/>
  <c r="K195" i="27"/>
  <c r="J195" i="27"/>
  <c r="P194" i="27"/>
  <c r="O194" i="27"/>
  <c r="N194" i="27"/>
  <c r="L194" i="27"/>
  <c r="K194" i="27"/>
  <c r="J194" i="27"/>
  <c r="P193" i="27"/>
  <c r="O193" i="27"/>
  <c r="N193" i="27"/>
  <c r="L193" i="27"/>
  <c r="K193" i="27"/>
  <c r="J193" i="27"/>
  <c r="P192" i="27"/>
  <c r="O192" i="27"/>
  <c r="N192" i="27"/>
  <c r="L192" i="27"/>
  <c r="K192" i="27"/>
  <c r="J192" i="27"/>
  <c r="P191" i="27"/>
  <c r="O191" i="27"/>
  <c r="N191" i="27"/>
  <c r="L191" i="27"/>
  <c r="K191" i="27"/>
  <c r="J191" i="27"/>
  <c r="P190" i="27"/>
  <c r="O190" i="27"/>
  <c r="N190" i="27"/>
  <c r="L190" i="27"/>
  <c r="K190" i="27"/>
  <c r="J190" i="27"/>
  <c r="P189" i="27"/>
  <c r="O189" i="27"/>
  <c r="N189" i="27"/>
  <c r="L189" i="27"/>
  <c r="K189" i="27"/>
  <c r="J189" i="27"/>
  <c r="P188" i="27"/>
  <c r="O188" i="27"/>
  <c r="N188" i="27"/>
  <c r="L188" i="27"/>
  <c r="K188" i="27"/>
  <c r="J188" i="27"/>
  <c r="P187" i="27"/>
  <c r="O187" i="27"/>
  <c r="N187" i="27"/>
  <c r="L187" i="27"/>
  <c r="K187" i="27"/>
  <c r="J187" i="27"/>
  <c r="P186" i="27"/>
  <c r="O186" i="27"/>
  <c r="N186" i="27"/>
  <c r="L186" i="27"/>
  <c r="K186" i="27"/>
  <c r="J186" i="27"/>
  <c r="P185" i="27"/>
  <c r="O185" i="27"/>
  <c r="N185" i="27"/>
  <c r="L185" i="27"/>
  <c r="K185" i="27"/>
  <c r="J185" i="27"/>
  <c r="P184" i="27"/>
  <c r="O184" i="27"/>
  <c r="N184" i="27"/>
  <c r="L184" i="27"/>
  <c r="K184" i="27"/>
  <c r="J184" i="27"/>
  <c r="P183" i="27"/>
  <c r="O183" i="27"/>
  <c r="N183" i="27"/>
  <c r="L183" i="27"/>
  <c r="K183" i="27"/>
  <c r="J183" i="27"/>
  <c r="P182" i="27"/>
  <c r="O182" i="27"/>
  <c r="N182" i="27"/>
  <c r="L182" i="27"/>
  <c r="K182" i="27"/>
  <c r="J182" i="27"/>
  <c r="P181" i="27"/>
  <c r="O181" i="27"/>
  <c r="N181" i="27"/>
  <c r="L181" i="27"/>
  <c r="K181" i="27"/>
  <c r="J181" i="27"/>
  <c r="P180" i="27"/>
  <c r="O180" i="27"/>
  <c r="N180" i="27"/>
  <c r="L180" i="27"/>
  <c r="K180" i="27"/>
  <c r="J180" i="27"/>
  <c r="P179" i="27"/>
  <c r="O179" i="27"/>
  <c r="N179" i="27"/>
  <c r="L179" i="27"/>
  <c r="K179" i="27"/>
  <c r="J179" i="27"/>
  <c r="P178" i="27"/>
  <c r="O178" i="27"/>
  <c r="N178" i="27"/>
  <c r="L178" i="27"/>
  <c r="K178" i="27"/>
  <c r="J178" i="27"/>
  <c r="P177" i="27"/>
  <c r="O177" i="27"/>
  <c r="N177" i="27"/>
  <c r="L177" i="27"/>
  <c r="K177" i="27"/>
  <c r="J177" i="27"/>
  <c r="P176" i="27"/>
  <c r="O176" i="27"/>
  <c r="N176" i="27"/>
  <c r="L176" i="27"/>
  <c r="K176" i="27"/>
  <c r="J176" i="27"/>
  <c r="P175" i="27"/>
  <c r="O175" i="27"/>
  <c r="N175" i="27"/>
  <c r="L175" i="27"/>
  <c r="K175" i="27"/>
  <c r="J175" i="27"/>
  <c r="P174" i="27"/>
  <c r="O174" i="27"/>
  <c r="N174" i="27"/>
  <c r="L174" i="27"/>
  <c r="K174" i="27"/>
  <c r="J174" i="27"/>
  <c r="P173" i="27"/>
  <c r="O173" i="27"/>
  <c r="N173" i="27"/>
  <c r="L173" i="27"/>
  <c r="K173" i="27"/>
  <c r="J173" i="27"/>
  <c r="P172" i="27"/>
  <c r="O172" i="27"/>
  <c r="N172" i="27"/>
  <c r="L172" i="27"/>
  <c r="K172" i="27"/>
  <c r="J172" i="27"/>
  <c r="P171" i="27"/>
  <c r="O171" i="27"/>
  <c r="N171" i="27"/>
  <c r="L171" i="27"/>
  <c r="K171" i="27"/>
  <c r="J171" i="27"/>
  <c r="P170" i="27"/>
  <c r="O170" i="27"/>
  <c r="N170" i="27"/>
  <c r="L170" i="27"/>
  <c r="K170" i="27"/>
  <c r="J170" i="27"/>
  <c r="P169" i="27"/>
  <c r="O169" i="27"/>
  <c r="N169" i="27"/>
  <c r="L169" i="27"/>
  <c r="K169" i="27"/>
  <c r="J169" i="27"/>
  <c r="P168" i="27"/>
  <c r="O168" i="27"/>
  <c r="N168" i="27"/>
  <c r="L168" i="27"/>
  <c r="K168" i="27"/>
  <c r="J168" i="27"/>
  <c r="P167" i="27"/>
  <c r="O167" i="27"/>
  <c r="N167" i="27"/>
  <c r="L167" i="27"/>
  <c r="K167" i="27"/>
  <c r="J167" i="27"/>
  <c r="P166" i="27"/>
  <c r="O166" i="27"/>
  <c r="N166" i="27"/>
  <c r="L166" i="27"/>
  <c r="K166" i="27"/>
  <c r="J166" i="27"/>
  <c r="P165" i="27"/>
  <c r="O165" i="27"/>
  <c r="N165" i="27"/>
  <c r="L165" i="27"/>
  <c r="K165" i="27"/>
  <c r="J165" i="27"/>
  <c r="P164" i="27"/>
  <c r="O164" i="27"/>
  <c r="N164" i="27"/>
  <c r="L164" i="27"/>
  <c r="K164" i="27"/>
  <c r="J164" i="27"/>
  <c r="P163" i="27"/>
  <c r="O163" i="27"/>
  <c r="N163" i="27"/>
  <c r="L163" i="27"/>
  <c r="K163" i="27"/>
  <c r="J163" i="27"/>
  <c r="P162" i="27"/>
  <c r="O162" i="27"/>
  <c r="N162" i="27"/>
  <c r="L162" i="27"/>
  <c r="K162" i="27"/>
  <c r="J162" i="27"/>
  <c r="P161" i="27"/>
  <c r="O161" i="27"/>
  <c r="N161" i="27"/>
  <c r="L161" i="27"/>
  <c r="K161" i="27"/>
  <c r="J161" i="27"/>
  <c r="P160" i="27"/>
  <c r="O160" i="27"/>
  <c r="N160" i="27"/>
  <c r="L160" i="27"/>
  <c r="K160" i="27"/>
  <c r="J160" i="27"/>
  <c r="P159" i="27"/>
  <c r="O159" i="27"/>
  <c r="N159" i="27"/>
  <c r="L159" i="27"/>
  <c r="K159" i="27"/>
  <c r="J159" i="27"/>
  <c r="P158" i="27"/>
  <c r="O158" i="27"/>
  <c r="N158" i="27"/>
  <c r="L158" i="27"/>
  <c r="K158" i="27"/>
  <c r="J158" i="27"/>
  <c r="P157" i="27"/>
  <c r="O157" i="27"/>
  <c r="N157" i="27"/>
  <c r="L157" i="27"/>
  <c r="K157" i="27"/>
  <c r="J157" i="27"/>
  <c r="P156" i="27"/>
  <c r="O156" i="27"/>
  <c r="N156" i="27"/>
  <c r="L156" i="27"/>
  <c r="K156" i="27"/>
  <c r="J156" i="27"/>
  <c r="P155" i="27"/>
  <c r="O155" i="27"/>
  <c r="N155" i="27"/>
  <c r="L155" i="27"/>
  <c r="K155" i="27"/>
  <c r="J155" i="27"/>
  <c r="P154" i="27"/>
  <c r="O154" i="27"/>
  <c r="N154" i="27"/>
  <c r="L154" i="27"/>
  <c r="K154" i="27"/>
  <c r="J154" i="27"/>
  <c r="P153" i="27"/>
  <c r="O153" i="27"/>
  <c r="N153" i="27"/>
  <c r="L153" i="27"/>
  <c r="K153" i="27"/>
  <c r="J153" i="27"/>
  <c r="P152" i="27"/>
  <c r="O152" i="27"/>
  <c r="N152" i="27"/>
  <c r="L152" i="27"/>
  <c r="K152" i="27"/>
  <c r="J152" i="27"/>
  <c r="P151" i="27"/>
  <c r="O151" i="27"/>
  <c r="N151" i="27"/>
  <c r="L151" i="27"/>
  <c r="K151" i="27"/>
  <c r="J151" i="27"/>
  <c r="P150" i="27"/>
  <c r="O150" i="27"/>
  <c r="N150" i="27"/>
  <c r="L150" i="27"/>
  <c r="K150" i="27"/>
  <c r="J150" i="27"/>
  <c r="P149" i="27"/>
  <c r="O149" i="27"/>
  <c r="N149" i="27"/>
  <c r="L149" i="27"/>
  <c r="K149" i="27"/>
  <c r="J149" i="27"/>
  <c r="P148" i="27"/>
  <c r="O148" i="27"/>
  <c r="N148" i="27"/>
  <c r="L148" i="27"/>
  <c r="K148" i="27"/>
  <c r="J148" i="27"/>
  <c r="P147" i="27"/>
  <c r="O147" i="27"/>
  <c r="N147" i="27"/>
  <c r="L147" i="27"/>
  <c r="K147" i="27"/>
  <c r="J147" i="27"/>
  <c r="P146" i="27"/>
  <c r="O146" i="27"/>
  <c r="N146" i="27"/>
  <c r="L146" i="27"/>
  <c r="K146" i="27"/>
  <c r="J146" i="27"/>
  <c r="P145" i="27"/>
  <c r="O145" i="27"/>
  <c r="N145" i="27"/>
  <c r="L145" i="27"/>
  <c r="K145" i="27"/>
  <c r="J145" i="27"/>
  <c r="P144" i="27"/>
  <c r="O144" i="27"/>
  <c r="N144" i="27"/>
  <c r="L144" i="27"/>
  <c r="K144" i="27"/>
  <c r="J144" i="27"/>
  <c r="P143" i="27"/>
  <c r="O143" i="27"/>
  <c r="N143" i="27"/>
  <c r="L143" i="27"/>
  <c r="K143" i="27"/>
  <c r="J143" i="27"/>
  <c r="P142" i="27"/>
  <c r="O142" i="27"/>
  <c r="N142" i="27"/>
  <c r="L142" i="27"/>
  <c r="K142" i="27"/>
  <c r="J142" i="27"/>
  <c r="P141" i="27"/>
  <c r="O141" i="27"/>
  <c r="N141" i="27"/>
  <c r="L141" i="27"/>
  <c r="K141" i="27"/>
  <c r="J141" i="27"/>
  <c r="P140" i="27"/>
  <c r="O140" i="27"/>
  <c r="N140" i="27"/>
  <c r="L140" i="27"/>
  <c r="K140" i="27"/>
  <c r="J140" i="27"/>
  <c r="P139" i="27"/>
  <c r="O139" i="27"/>
  <c r="N139" i="27"/>
  <c r="L139" i="27"/>
  <c r="K139" i="27"/>
  <c r="J139" i="27"/>
  <c r="P138" i="27"/>
  <c r="O138" i="27"/>
  <c r="N138" i="27"/>
  <c r="L138" i="27"/>
  <c r="K138" i="27"/>
  <c r="J138" i="27"/>
  <c r="P137" i="27"/>
  <c r="O137" i="27"/>
  <c r="N137" i="27"/>
  <c r="L137" i="27"/>
  <c r="K137" i="27"/>
  <c r="J137" i="27"/>
  <c r="P136" i="27"/>
  <c r="O136" i="27"/>
  <c r="N136" i="27"/>
  <c r="L136" i="27"/>
  <c r="K136" i="27"/>
  <c r="J136" i="27"/>
  <c r="P135" i="27"/>
  <c r="O135" i="27"/>
  <c r="N135" i="27"/>
  <c r="L135" i="27"/>
  <c r="K135" i="27"/>
  <c r="J135" i="27"/>
  <c r="P134" i="27"/>
  <c r="O134" i="27"/>
  <c r="N134" i="27"/>
  <c r="L134" i="27"/>
  <c r="K134" i="27"/>
  <c r="J134" i="27"/>
  <c r="P133" i="27"/>
  <c r="O133" i="27"/>
  <c r="N133" i="27"/>
  <c r="L133" i="27"/>
  <c r="K133" i="27"/>
  <c r="J133" i="27"/>
  <c r="P132" i="27"/>
  <c r="O132" i="27"/>
  <c r="N132" i="27"/>
  <c r="L132" i="27"/>
  <c r="K132" i="27"/>
  <c r="J132" i="27"/>
  <c r="P131" i="27"/>
  <c r="O131" i="27"/>
  <c r="N131" i="27"/>
  <c r="L131" i="27"/>
  <c r="K131" i="27"/>
  <c r="J131" i="27"/>
  <c r="P130" i="27"/>
  <c r="O130" i="27"/>
  <c r="N130" i="27"/>
  <c r="L130" i="27"/>
  <c r="K130" i="27"/>
  <c r="J130" i="27"/>
  <c r="P129" i="27"/>
  <c r="O129" i="27"/>
  <c r="N129" i="27"/>
  <c r="L129" i="27"/>
  <c r="K129" i="27"/>
  <c r="J129" i="27"/>
  <c r="P128" i="27"/>
  <c r="O128" i="27"/>
  <c r="N128" i="27"/>
  <c r="L128" i="27"/>
  <c r="K128" i="27"/>
  <c r="J128" i="27"/>
  <c r="P127" i="27"/>
  <c r="O127" i="27"/>
  <c r="N127" i="27"/>
  <c r="L127" i="27"/>
  <c r="K127" i="27"/>
  <c r="J127" i="27"/>
  <c r="P126" i="27"/>
  <c r="O126" i="27"/>
  <c r="N126" i="27"/>
  <c r="L126" i="27"/>
  <c r="K126" i="27"/>
  <c r="J126" i="27"/>
  <c r="P125" i="27"/>
  <c r="O125" i="27"/>
  <c r="N125" i="27"/>
  <c r="L125" i="27"/>
  <c r="K125" i="27"/>
  <c r="J125" i="27"/>
  <c r="P124" i="27"/>
  <c r="O124" i="27"/>
  <c r="N124" i="27"/>
  <c r="L124" i="27"/>
  <c r="K124" i="27"/>
  <c r="J124" i="27"/>
  <c r="P123" i="27"/>
  <c r="O123" i="27"/>
  <c r="N123" i="27"/>
  <c r="L123" i="27"/>
  <c r="K123" i="27"/>
  <c r="J123" i="27"/>
  <c r="P122" i="27"/>
  <c r="O122" i="27"/>
  <c r="N122" i="27"/>
  <c r="L122" i="27"/>
  <c r="K122" i="27"/>
  <c r="J122" i="27"/>
  <c r="P121" i="27"/>
  <c r="O121" i="27"/>
  <c r="N121" i="27"/>
  <c r="L121" i="27"/>
  <c r="K121" i="27"/>
  <c r="J121" i="27"/>
  <c r="P120" i="27"/>
  <c r="O120" i="27"/>
  <c r="N120" i="27"/>
  <c r="L120" i="27"/>
  <c r="K120" i="27"/>
  <c r="J120" i="27"/>
  <c r="P119" i="27"/>
  <c r="O119" i="27"/>
  <c r="N119" i="27"/>
  <c r="L119" i="27"/>
  <c r="K119" i="27"/>
  <c r="J119" i="27"/>
  <c r="P118" i="27"/>
  <c r="O118" i="27"/>
  <c r="N118" i="27"/>
  <c r="L118" i="27"/>
  <c r="K118" i="27"/>
  <c r="J118" i="27"/>
  <c r="P117" i="27"/>
  <c r="O117" i="27"/>
  <c r="N117" i="27"/>
  <c r="L117" i="27"/>
  <c r="K117" i="27"/>
  <c r="J117" i="27"/>
  <c r="P116" i="27"/>
  <c r="O116" i="27"/>
  <c r="N116" i="27"/>
  <c r="L116" i="27"/>
  <c r="K116" i="27"/>
  <c r="J116" i="27"/>
  <c r="P115" i="27"/>
  <c r="O115" i="27"/>
  <c r="N115" i="27"/>
  <c r="L115" i="27"/>
  <c r="K115" i="27"/>
  <c r="J115" i="27"/>
  <c r="P114" i="27"/>
  <c r="O114" i="27"/>
  <c r="N114" i="27"/>
  <c r="L114" i="27"/>
  <c r="K114" i="27"/>
  <c r="J114" i="27"/>
  <c r="P113" i="27"/>
  <c r="O113" i="27"/>
  <c r="N113" i="27"/>
  <c r="L113" i="27"/>
  <c r="K113" i="27"/>
  <c r="J113" i="27"/>
  <c r="P112" i="27"/>
  <c r="O112" i="27"/>
  <c r="N112" i="27"/>
  <c r="L112" i="27"/>
  <c r="K112" i="27"/>
  <c r="J112" i="27"/>
  <c r="P111" i="27"/>
  <c r="O111" i="27"/>
  <c r="N111" i="27"/>
  <c r="L111" i="27"/>
  <c r="K111" i="27"/>
  <c r="J111" i="27"/>
  <c r="P110" i="27"/>
  <c r="O110" i="27"/>
  <c r="N110" i="27"/>
  <c r="L110" i="27"/>
  <c r="K110" i="27"/>
  <c r="J110" i="27"/>
  <c r="P109" i="27"/>
  <c r="O109" i="27"/>
  <c r="N109" i="27"/>
  <c r="L109" i="27"/>
  <c r="K109" i="27"/>
  <c r="J109" i="27"/>
  <c r="P108" i="27"/>
  <c r="O108" i="27"/>
  <c r="N108" i="27"/>
  <c r="L108" i="27"/>
  <c r="K108" i="27"/>
  <c r="J108" i="27"/>
  <c r="P107" i="27"/>
  <c r="O107" i="27"/>
  <c r="N107" i="27"/>
  <c r="L107" i="27"/>
  <c r="K107" i="27"/>
  <c r="J107" i="27"/>
  <c r="P106" i="27"/>
  <c r="O106" i="27"/>
  <c r="N106" i="27"/>
  <c r="L106" i="27"/>
  <c r="K106" i="27"/>
  <c r="J106" i="27"/>
  <c r="P105" i="27"/>
  <c r="O105" i="27"/>
  <c r="N105" i="27"/>
  <c r="L105" i="27"/>
  <c r="K105" i="27"/>
  <c r="J105" i="27"/>
  <c r="P104" i="27"/>
  <c r="O104" i="27"/>
  <c r="N104" i="27"/>
  <c r="L104" i="27"/>
  <c r="K104" i="27"/>
  <c r="J104" i="27"/>
  <c r="P103" i="27"/>
  <c r="O103" i="27"/>
  <c r="N103" i="27"/>
  <c r="L103" i="27"/>
  <c r="K103" i="27"/>
  <c r="J103" i="27"/>
  <c r="P102" i="27"/>
  <c r="O102" i="27"/>
  <c r="N102" i="27"/>
  <c r="L102" i="27"/>
  <c r="K102" i="27"/>
  <c r="J102" i="27"/>
  <c r="P101" i="27"/>
  <c r="O101" i="27"/>
  <c r="N101" i="27"/>
  <c r="L101" i="27"/>
  <c r="K101" i="27"/>
  <c r="J101" i="27"/>
  <c r="P100" i="27"/>
  <c r="O100" i="27"/>
  <c r="N100" i="27"/>
  <c r="L100" i="27"/>
  <c r="K100" i="27"/>
  <c r="J100" i="27"/>
  <c r="P99" i="27"/>
  <c r="O99" i="27"/>
  <c r="N99" i="27"/>
  <c r="L99" i="27"/>
  <c r="K99" i="27"/>
  <c r="J99" i="27"/>
  <c r="P98" i="27"/>
  <c r="O98" i="27"/>
  <c r="N98" i="27"/>
  <c r="L98" i="27"/>
  <c r="K98" i="27"/>
  <c r="J98" i="27"/>
  <c r="P97" i="27"/>
  <c r="O97" i="27"/>
  <c r="N97" i="27"/>
  <c r="L97" i="27"/>
  <c r="K97" i="27"/>
  <c r="J97" i="27"/>
  <c r="P96" i="27"/>
  <c r="O96" i="27"/>
  <c r="N96" i="27"/>
  <c r="L96" i="27"/>
  <c r="K96" i="27"/>
  <c r="J96" i="27"/>
  <c r="P95" i="27"/>
  <c r="O95" i="27"/>
  <c r="N95" i="27"/>
  <c r="L95" i="27"/>
  <c r="K95" i="27"/>
  <c r="J95" i="27"/>
  <c r="P94" i="27"/>
  <c r="O94" i="27"/>
  <c r="N94" i="27"/>
  <c r="L94" i="27"/>
  <c r="K94" i="27"/>
  <c r="J94" i="27"/>
  <c r="P93" i="27"/>
  <c r="O93" i="27"/>
  <c r="N93" i="27"/>
  <c r="L93" i="27"/>
  <c r="K93" i="27"/>
  <c r="J93" i="27"/>
  <c r="P92" i="27"/>
  <c r="O92" i="27"/>
  <c r="N92" i="27"/>
  <c r="L92" i="27"/>
  <c r="K92" i="27"/>
  <c r="J92" i="27"/>
  <c r="P91" i="27"/>
  <c r="O91" i="27"/>
  <c r="N91" i="27"/>
  <c r="L91" i="27"/>
  <c r="K91" i="27"/>
  <c r="J91" i="27"/>
  <c r="P90" i="27"/>
  <c r="O90" i="27"/>
  <c r="N90" i="27"/>
  <c r="L90" i="27"/>
  <c r="K90" i="27"/>
  <c r="J90" i="27"/>
  <c r="P89" i="27"/>
  <c r="O89" i="27"/>
  <c r="N89" i="27"/>
  <c r="L89" i="27"/>
  <c r="K89" i="27"/>
  <c r="J89" i="27"/>
  <c r="P88" i="27"/>
  <c r="O88" i="27"/>
  <c r="N88" i="27"/>
  <c r="L88" i="27"/>
  <c r="K88" i="27"/>
  <c r="J88" i="27"/>
  <c r="P87" i="27"/>
  <c r="O87" i="27"/>
  <c r="N87" i="27"/>
  <c r="L87" i="27"/>
  <c r="K87" i="27"/>
  <c r="J87" i="27"/>
  <c r="P86" i="27"/>
  <c r="O86" i="27"/>
  <c r="N86" i="27"/>
  <c r="L86" i="27"/>
  <c r="K86" i="27"/>
  <c r="J86" i="27"/>
  <c r="P85" i="27"/>
  <c r="O85" i="27"/>
  <c r="N85" i="27"/>
  <c r="L85" i="27"/>
  <c r="K85" i="27"/>
  <c r="J85" i="27"/>
  <c r="P84" i="27"/>
  <c r="O84" i="27"/>
  <c r="N84" i="27"/>
  <c r="L84" i="27"/>
  <c r="K84" i="27"/>
  <c r="J84" i="27"/>
  <c r="P83" i="27"/>
  <c r="O83" i="27"/>
  <c r="N83" i="27"/>
  <c r="L83" i="27"/>
  <c r="K83" i="27"/>
  <c r="J83" i="27"/>
  <c r="P82" i="27"/>
  <c r="O82" i="27"/>
  <c r="N82" i="27"/>
  <c r="L82" i="27"/>
  <c r="K82" i="27"/>
  <c r="J82" i="27"/>
  <c r="P81" i="27"/>
  <c r="O81" i="27"/>
  <c r="N81" i="27"/>
  <c r="L81" i="27"/>
  <c r="K81" i="27"/>
  <c r="J81" i="27"/>
  <c r="P80" i="27"/>
  <c r="O80" i="27"/>
  <c r="N80" i="27"/>
  <c r="L80" i="27"/>
  <c r="K80" i="27"/>
  <c r="J80" i="27"/>
  <c r="P79" i="27"/>
  <c r="O79" i="27"/>
  <c r="N79" i="27"/>
  <c r="L79" i="27"/>
  <c r="K79" i="27"/>
  <c r="J79" i="27"/>
  <c r="P78" i="27"/>
  <c r="O78" i="27"/>
  <c r="N78" i="27"/>
  <c r="L78" i="27"/>
  <c r="K78" i="27"/>
  <c r="J78" i="27"/>
  <c r="P77" i="27"/>
  <c r="O77" i="27"/>
  <c r="N77" i="27"/>
  <c r="L77" i="27"/>
  <c r="K77" i="27"/>
  <c r="J77" i="27"/>
  <c r="P76" i="27"/>
  <c r="O76" i="27"/>
  <c r="N76" i="27"/>
  <c r="L76" i="27"/>
  <c r="K76" i="27"/>
  <c r="J76" i="27"/>
  <c r="P75" i="27"/>
  <c r="O75" i="27"/>
  <c r="N75" i="27"/>
  <c r="L75" i="27"/>
  <c r="K75" i="27"/>
  <c r="J75" i="27"/>
  <c r="P74" i="27"/>
  <c r="O74" i="27"/>
  <c r="N74" i="27"/>
  <c r="L74" i="27"/>
  <c r="K74" i="27"/>
  <c r="J74" i="27"/>
  <c r="P73" i="27"/>
  <c r="O73" i="27"/>
  <c r="N73" i="27"/>
  <c r="L73" i="27"/>
  <c r="K73" i="27"/>
  <c r="J73" i="27"/>
  <c r="P72" i="27"/>
  <c r="O72" i="27"/>
  <c r="N72" i="27"/>
  <c r="L72" i="27"/>
  <c r="K72" i="27"/>
  <c r="J72" i="27"/>
  <c r="P71" i="27"/>
  <c r="O71" i="27"/>
  <c r="N71" i="27"/>
  <c r="L71" i="27"/>
  <c r="K71" i="27"/>
  <c r="J71" i="27"/>
  <c r="P70" i="27"/>
  <c r="O70" i="27"/>
  <c r="N70" i="27"/>
  <c r="L70" i="27"/>
  <c r="K70" i="27"/>
  <c r="J70" i="27"/>
  <c r="P69" i="27"/>
  <c r="O69" i="27"/>
  <c r="N69" i="27"/>
  <c r="L69" i="27"/>
  <c r="K69" i="27"/>
  <c r="J69" i="27"/>
  <c r="P68" i="27"/>
  <c r="O68" i="27"/>
  <c r="N68" i="27"/>
  <c r="L68" i="27"/>
  <c r="K68" i="27"/>
  <c r="J68" i="27"/>
  <c r="P67" i="27"/>
  <c r="O67" i="27"/>
  <c r="N67" i="27"/>
  <c r="L67" i="27"/>
  <c r="K67" i="27"/>
  <c r="J67" i="27"/>
  <c r="P66" i="27"/>
  <c r="O66" i="27"/>
  <c r="N66" i="27"/>
  <c r="L66" i="27"/>
  <c r="K66" i="27"/>
  <c r="J66" i="27"/>
  <c r="P65" i="27"/>
  <c r="O65" i="27"/>
  <c r="N65" i="27"/>
  <c r="L65" i="27"/>
  <c r="K65" i="27"/>
  <c r="J65" i="27"/>
  <c r="P64" i="27"/>
  <c r="O64" i="27"/>
  <c r="N64" i="27"/>
  <c r="L64" i="27"/>
  <c r="K64" i="27"/>
  <c r="J64" i="27"/>
  <c r="P63" i="27"/>
  <c r="O63" i="27"/>
  <c r="N63" i="27"/>
  <c r="L63" i="27"/>
  <c r="K63" i="27"/>
  <c r="J63" i="27"/>
  <c r="P62" i="27"/>
  <c r="O62" i="27"/>
  <c r="N62" i="27"/>
  <c r="L62" i="27"/>
  <c r="K62" i="27"/>
  <c r="J62" i="27"/>
  <c r="P61" i="27"/>
  <c r="O61" i="27"/>
  <c r="N61" i="27"/>
  <c r="L61" i="27"/>
  <c r="K61" i="27"/>
  <c r="J61" i="27"/>
  <c r="P60" i="27"/>
  <c r="O60" i="27"/>
  <c r="N60" i="27"/>
  <c r="L60" i="27"/>
  <c r="K60" i="27"/>
  <c r="J60" i="27"/>
  <c r="P59" i="27"/>
  <c r="O59" i="27"/>
  <c r="N59" i="27"/>
  <c r="L59" i="27"/>
  <c r="K59" i="27"/>
  <c r="J59" i="27"/>
  <c r="P58" i="27"/>
  <c r="O58" i="27"/>
  <c r="N58" i="27"/>
  <c r="L58" i="27"/>
  <c r="K58" i="27"/>
  <c r="J58" i="27"/>
  <c r="P57" i="27"/>
  <c r="O57" i="27"/>
  <c r="N57" i="27"/>
  <c r="L57" i="27"/>
  <c r="K57" i="27"/>
  <c r="J57" i="27"/>
  <c r="P56" i="27"/>
  <c r="O56" i="27"/>
  <c r="N56" i="27"/>
  <c r="L56" i="27"/>
  <c r="K56" i="27"/>
  <c r="J56" i="27"/>
  <c r="P55" i="27"/>
  <c r="O55" i="27"/>
  <c r="N55" i="27"/>
  <c r="L55" i="27"/>
  <c r="K55" i="27"/>
  <c r="J55" i="27"/>
  <c r="P54" i="27"/>
  <c r="O54" i="27"/>
  <c r="N54" i="27"/>
  <c r="L54" i="27"/>
  <c r="K54" i="27"/>
  <c r="J54" i="27"/>
  <c r="P53" i="27"/>
  <c r="O53" i="27"/>
  <c r="N53" i="27"/>
  <c r="L53" i="27"/>
  <c r="K53" i="27"/>
  <c r="J53" i="27"/>
  <c r="T53" i="27"/>
  <c r="U53" i="27" s="1"/>
  <c r="P52" i="27"/>
  <c r="O52" i="27"/>
  <c r="N52" i="27"/>
  <c r="L52" i="27"/>
  <c r="K52" i="27"/>
  <c r="J52" i="27"/>
  <c r="P51" i="27"/>
  <c r="O51" i="27"/>
  <c r="N51" i="27"/>
  <c r="L51" i="27"/>
  <c r="K51" i="27"/>
  <c r="J51" i="27"/>
  <c r="P50" i="27"/>
  <c r="O50" i="27"/>
  <c r="N50" i="27"/>
  <c r="L50" i="27"/>
  <c r="K50" i="27"/>
  <c r="J50" i="27"/>
  <c r="V50" i="27"/>
  <c r="P49" i="27"/>
  <c r="O49" i="27"/>
  <c r="N49" i="27"/>
  <c r="L49" i="27"/>
  <c r="K49" i="27"/>
  <c r="J49" i="27"/>
  <c r="V49" i="27"/>
  <c r="P48" i="27"/>
  <c r="O48" i="27"/>
  <c r="N48" i="27"/>
  <c r="L48" i="27"/>
  <c r="K48" i="27"/>
  <c r="J48" i="27"/>
  <c r="V48" i="27"/>
  <c r="P47" i="27"/>
  <c r="O47" i="27"/>
  <c r="N47" i="27"/>
  <c r="L47" i="27"/>
  <c r="K47" i="27"/>
  <c r="J47" i="27"/>
  <c r="V47" i="27"/>
  <c r="P46" i="27"/>
  <c r="O46" i="27"/>
  <c r="N46" i="27"/>
  <c r="L46" i="27"/>
  <c r="K46" i="27"/>
  <c r="J46" i="27"/>
  <c r="V46" i="27"/>
  <c r="P45" i="27"/>
  <c r="O45" i="27"/>
  <c r="N45" i="27"/>
  <c r="L45" i="27"/>
  <c r="K45" i="27"/>
  <c r="J45" i="27"/>
  <c r="V45" i="27"/>
  <c r="P44" i="27"/>
  <c r="O44" i="27"/>
  <c r="N44" i="27"/>
  <c r="L44" i="27"/>
  <c r="K44" i="27"/>
  <c r="J44" i="27"/>
  <c r="V44" i="27"/>
  <c r="P43" i="27"/>
  <c r="O43" i="27"/>
  <c r="N43" i="27"/>
  <c r="L43" i="27"/>
  <c r="K43" i="27"/>
  <c r="J43" i="27"/>
  <c r="V43" i="27"/>
  <c r="P42" i="27"/>
  <c r="O42" i="27"/>
  <c r="N42" i="27"/>
  <c r="L42" i="27"/>
  <c r="K42" i="27"/>
  <c r="J42" i="27"/>
  <c r="V42" i="27"/>
  <c r="P41" i="27"/>
  <c r="O41" i="27"/>
  <c r="N41" i="27"/>
  <c r="L41" i="27"/>
  <c r="K41" i="27"/>
  <c r="J41" i="27"/>
  <c r="V41" i="27"/>
  <c r="P40" i="27"/>
  <c r="O40" i="27"/>
  <c r="N40" i="27"/>
  <c r="L40" i="27"/>
  <c r="K40" i="27"/>
  <c r="J40" i="27"/>
  <c r="V40" i="27"/>
  <c r="P39" i="27"/>
  <c r="O39" i="27"/>
  <c r="N39" i="27"/>
  <c r="L39" i="27"/>
  <c r="K39" i="27"/>
  <c r="J39" i="27"/>
  <c r="V38" i="27"/>
  <c r="P38" i="27"/>
  <c r="O38" i="27"/>
  <c r="N38" i="27"/>
  <c r="L38" i="27"/>
  <c r="K38" i="27"/>
  <c r="J38" i="27"/>
  <c r="V37" i="27"/>
  <c r="P37" i="27"/>
  <c r="O37" i="27"/>
  <c r="N37" i="27"/>
  <c r="L37" i="27"/>
  <c r="K37" i="27"/>
  <c r="J37" i="27"/>
  <c r="V36" i="27"/>
  <c r="P36" i="27"/>
  <c r="O36" i="27"/>
  <c r="N36" i="27"/>
  <c r="L36" i="27"/>
  <c r="K36" i="27"/>
  <c r="J36" i="27"/>
  <c r="V35" i="27"/>
  <c r="P35" i="27"/>
  <c r="O35" i="27"/>
  <c r="N35" i="27"/>
  <c r="L35" i="27"/>
  <c r="K35" i="27"/>
  <c r="J35" i="27"/>
  <c r="V34" i="27"/>
  <c r="P34" i="27"/>
  <c r="O34" i="27"/>
  <c r="N34" i="27"/>
  <c r="L34" i="27"/>
  <c r="K34" i="27"/>
  <c r="J34" i="27"/>
  <c r="V33" i="27"/>
  <c r="P33" i="27"/>
  <c r="O33" i="27"/>
  <c r="N33" i="27"/>
  <c r="L33" i="27"/>
  <c r="K33" i="27"/>
  <c r="J33" i="27"/>
  <c r="V32" i="27"/>
  <c r="P32" i="27"/>
  <c r="O32" i="27"/>
  <c r="N32" i="27"/>
  <c r="L32" i="27"/>
  <c r="K32" i="27"/>
  <c r="J32" i="27"/>
  <c r="V31" i="27"/>
  <c r="P31" i="27"/>
  <c r="O31" i="27"/>
  <c r="N31" i="27"/>
  <c r="L31" i="27"/>
  <c r="K31" i="27"/>
  <c r="J31" i="27"/>
  <c r="V30" i="27"/>
  <c r="P30" i="27"/>
  <c r="O30" i="27"/>
  <c r="N30" i="27"/>
  <c r="L30" i="27"/>
  <c r="K30" i="27"/>
  <c r="J30" i="27"/>
  <c r="V29" i="27"/>
  <c r="P29" i="27"/>
  <c r="O29" i="27"/>
  <c r="N29" i="27"/>
  <c r="L29" i="27"/>
  <c r="K29" i="27"/>
  <c r="J29" i="27"/>
  <c r="V28" i="27"/>
  <c r="P28" i="27"/>
  <c r="O28" i="27"/>
  <c r="N28" i="27"/>
  <c r="L28" i="27"/>
  <c r="K28" i="27"/>
  <c r="J28" i="27"/>
  <c r="V27" i="27"/>
  <c r="P27" i="27"/>
  <c r="O27" i="27"/>
  <c r="N27" i="27"/>
  <c r="L27" i="27"/>
  <c r="K27" i="27"/>
  <c r="J27" i="27"/>
  <c r="V26" i="27"/>
  <c r="P26" i="27"/>
  <c r="O26" i="27"/>
  <c r="N26" i="27"/>
  <c r="L26" i="27"/>
  <c r="K26" i="27"/>
  <c r="J26" i="27"/>
  <c r="V25" i="27"/>
  <c r="P25" i="27"/>
  <c r="O25" i="27"/>
  <c r="N25" i="27"/>
  <c r="L25" i="27"/>
  <c r="K25" i="27"/>
  <c r="J25" i="27"/>
  <c r="V24" i="27"/>
  <c r="P24" i="27"/>
  <c r="O24" i="27"/>
  <c r="N24" i="27"/>
  <c r="L24" i="27"/>
  <c r="K24" i="27"/>
  <c r="J24" i="27"/>
  <c r="V23" i="27"/>
  <c r="P23" i="27"/>
  <c r="O23" i="27"/>
  <c r="N23" i="27"/>
  <c r="L23" i="27"/>
  <c r="K23" i="27"/>
  <c r="J23" i="27"/>
  <c r="V22" i="27"/>
  <c r="P22" i="27"/>
  <c r="O22" i="27"/>
  <c r="N22" i="27"/>
  <c r="L22" i="27"/>
  <c r="K22" i="27"/>
  <c r="J22" i="27"/>
  <c r="V21" i="27"/>
  <c r="P21" i="27"/>
  <c r="O21" i="27"/>
  <c r="N21" i="27"/>
  <c r="L21" i="27"/>
  <c r="K21" i="27"/>
  <c r="J21" i="27"/>
  <c r="V20" i="27"/>
  <c r="P20" i="27"/>
  <c r="O20" i="27"/>
  <c r="N20" i="27"/>
  <c r="L20" i="27"/>
  <c r="K20" i="27"/>
  <c r="J20" i="27"/>
  <c r="V19" i="27"/>
  <c r="P19" i="27"/>
  <c r="O19" i="27"/>
  <c r="N19" i="27"/>
  <c r="L19" i="27"/>
  <c r="K19" i="27"/>
  <c r="J19" i="27"/>
  <c r="V18" i="27"/>
  <c r="P18" i="27"/>
  <c r="O18" i="27"/>
  <c r="N18" i="27"/>
  <c r="L18" i="27"/>
  <c r="K18" i="27"/>
  <c r="J18" i="27"/>
  <c r="V17" i="27"/>
  <c r="P17" i="27"/>
  <c r="O17" i="27"/>
  <c r="N17" i="27"/>
  <c r="L17" i="27"/>
  <c r="K17" i="27"/>
  <c r="J17" i="27"/>
  <c r="V16" i="27"/>
  <c r="P16" i="27"/>
  <c r="O16" i="27"/>
  <c r="N16" i="27"/>
  <c r="L16" i="27"/>
  <c r="K16" i="27"/>
  <c r="J16" i="27"/>
  <c r="V15" i="27"/>
  <c r="P15" i="27"/>
  <c r="O15" i="27"/>
  <c r="N15" i="27"/>
  <c r="L15" i="27"/>
  <c r="K15" i="27"/>
  <c r="J15" i="27"/>
  <c r="V14" i="27"/>
  <c r="P14" i="27"/>
  <c r="O14" i="27"/>
  <c r="N14" i="27"/>
  <c r="L14" i="27"/>
  <c r="K14" i="27"/>
  <c r="J14" i="27"/>
  <c r="V13" i="27"/>
  <c r="P13" i="27"/>
  <c r="O13" i="27"/>
  <c r="N13" i="27"/>
  <c r="L13" i="27"/>
  <c r="K13" i="27"/>
  <c r="J13" i="27"/>
  <c r="V12" i="27"/>
  <c r="P12" i="27"/>
  <c r="O12" i="27"/>
  <c r="N12" i="27"/>
  <c r="L12" i="27"/>
  <c r="K12" i="27"/>
  <c r="J12" i="27"/>
  <c r="V11" i="27"/>
  <c r="P11" i="27"/>
  <c r="O11" i="27"/>
  <c r="N11" i="27"/>
  <c r="L11" i="27"/>
  <c r="K11" i="27"/>
  <c r="J11" i="27"/>
  <c r="V10" i="27"/>
  <c r="P10" i="27"/>
  <c r="O10" i="27"/>
  <c r="N10" i="27"/>
  <c r="L10" i="27"/>
  <c r="K10" i="27"/>
  <c r="J10" i="27"/>
  <c r="V9" i="27"/>
  <c r="P9" i="27"/>
  <c r="O9" i="27"/>
  <c r="N9" i="27"/>
  <c r="L9" i="27"/>
  <c r="K9" i="27"/>
  <c r="J9" i="27"/>
  <c r="V8" i="27"/>
  <c r="P8" i="27"/>
  <c r="O8" i="27"/>
  <c r="N8" i="27"/>
  <c r="L8" i="27"/>
  <c r="K8" i="27"/>
  <c r="J8" i="27"/>
  <c r="V7" i="27"/>
  <c r="P7" i="27"/>
  <c r="O7" i="27"/>
  <c r="N7" i="27"/>
  <c r="L7" i="27"/>
  <c r="K7" i="27"/>
  <c r="J7" i="27"/>
  <c r="V6" i="27"/>
  <c r="P6" i="27"/>
  <c r="O6" i="27"/>
  <c r="N6" i="27"/>
  <c r="L6" i="27"/>
  <c r="K6" i="27"/>
  <c r="J6" i="27"/>
  <c r="V5" i="27"/>
  <c r="P5" i="27"/>
  <c r="O5" i="27"/>
  <c r="N5" i="27"/>
  <c r="L5" i="27"/>
  <c r="K5" i="27"/>
  <c r="J5" i="27"/>
  <c r="V4" i="27"/>
  <c r="P4" i="27"/>
  <c r="O4" i="27"/>
  <c r="N4" i="27"/>
  <c r="L4" i="27"/>
  <c r="K4" i="27"/>
  <c r="J4" i="27"/>
  <c r="T1" i="27"/>
  <c r="E40" i="2" s="1"/>
  <c r="I43" i="2" l="1"/>
  <c r="I46" i="2" s="1"/>
  <c r="I49" i="2" s="1"/>
  <c r="I52" i="2" s="1"/>
  <c r="I55" i="2" s="1"/>
  <c r="I58" i="2" s="1"/>
  <c r="I61" i="2" s="1"/>
  <c r="I64" i="2" s="1"/>
  <c r="I67" i="2" s="1"/>
  <c r="I70" i="2" s="1"/>
  <c r="I73" i="2" s="1"/>
  <c r="I76" i="2" s="1"/>
  <c r="I79" i="2" s="1"/>
  <c r="I82" i="2" s="1"/>
  <c r="I85" i="2" s="1"/>
  <c r="M65" i="2"/>
  <c r="K1" i="27"/>
  <c r="J1" i="27"/>
  <c r="N1" i="27"/>
  <c r="O1" i="27"/>
  <c r="L1" i="27"/>
  <c r="P1" i="27"/>
  <c r="V1" i="27"/>
  <c r="F40" i="2" s="1"/>
  <c r="S69" i="2" s="1"/>
  <c r="V38" i="26"/>
  <c r="F1" i="26"/>
  <c r="E1" i="26"/>
  <c r="D1" i="26"/>
  <c r="C39" i="2" s="1"/>
  <c r="P517" i="26"/>
  <c r="O517" i="26"/>
  <c r="N517" i="26"/>
  <c r="L517" i="26"/>
  <c r="K517" i="26"/>
  <c r="J517" i="26"/>
  <c r="P516" i="26"/>
  <c r="O516" i="26"/>
  <c r="N516" i="26"/>
  <c r="L516" i="26"/>
  <c r="K516" i="26"/>
  <c r="J516" i="26"/>
  <c r="P515" i="26"/>
  <c r="O515" i="26"/>
  <c r="N515" i="26"/>
  <c r="L515" i="26"/>
  <c r="K515" i="26"/>
  <c r="J515" i="26"/>
  <c r="P514" i="26"/>
  <c r="O514" i="26"/>
  <c r="N514" i="26"/>
  <c r="L514" i="26"/>
  <c r="K514" i="26"/>
  <c r="J514" i="26"/>
  <c r="P513" i="26"/>
  <c r="O513" i="26"/>
  <c r="N513" i="26"/>
  <c r="L513" i="26"/>
  <c r="K513" i="26"/>
  <c r="J513" i="26"/>
  <c r="P512" i="26"/>
  <c r="O512" i="26"/>
  <c r="N512" i="26"/>
  <c r="L512" i="26"/>
  <c r="K512" i="26"/>
  <c r="J512" i="26"/>
  <c r="P511" i="26"/>
  <c r="O511" i="26"/>
  <c r="N511" i="26"/>
  <c r="L511" i="26"/>
  <c r="K511" i="26"/>
  <c r="J511" i="26"/>
  <c r="P510" i="26"/>
  <c r="O510" i="26"/>
  <c r="N510" i="26"/>
  <c r="L510" i="26"/>
  <c r="K510" i="26"/>
  <c r="J510" i="26"/>
  <c r="P509" i="26"/>
  <c r="O509" i="26"/>
  <c r="N509" i="26"/>
  <c r="L509" i="26"/>
  <c r="K509" i="26"/>
  <c r="J509" i="26"/>
  <c r="P508" i="26"/>
  <c r="O508" i="26"/>
  <c r="N508" i="26"/>
  <c r="L508" i="26"/>
  <c r="K508" i="26"/>
  <c r="J508" i="26"/>
  <c r="P507" i="26"/>
  <c r="O507" i="26"/>
  <c r="N507" i="26"/>
  <c r="L507" i="26"/>
  <c r="K507" i="26"/>
  <c r="J507" i="26"/>
  <c r="P506" i="26"/>
  <c r="O506" i="26"/>
  <c r="N506" i="26"/>
  <c r="L506" i="26"/>
  <c r="K506" i="26"/>
  <c r="J506" i="26"/>
  <c r="P505" i="26"/>
  <c r="O505" i="26"/>
  <c r="N505" i="26"/>
  <c r="L505" i="26"/>
  <c r="K505" i="26"/>
  <c r="J505" i="26"/>
  <c r="P504" i="26"/>
  <c r="O504" i="26"/>
  <c r="N504" i="26"/>
  <c r="L504" i="26"/>
  <c r="K504" i="26"/>
  <c r="J504" i="26"/>
  <c r="P503" i="26"/>
  <c r="O503" i="26"/>
  <c r="N503" i="26"/>
  <c r="L503" i="26"/>
  <c r="K503" i="26"/>
  <c r="J503" i="26"/>
  <c r="P502" i="26"/>
  <c r="O502" i="26"/>
  <c r="N502" i="26"/>
  <c r="L502" i="26"/>
  <c r="K502" i="26"/>
  <c r="J502" i="26"/>
  <c r="P501" i="26"/>
  <c r="O501" i="26"/>
  <c r="N501" i="26"/>
  <c r="L501" i="26"/>
  <c r="K501" i="26"/>
  <c r="J501" i="26"/>
  <c r="P500" i="26"/>
  <c r="O500" i="26"/>
  <c r="N500" i="26"/>
  <c r="L500" i="26"/>
  <c r="K500" i="26"/>
  <c r="J500" i="26"/>
  <c r="P499" i="26"/>
  <c r="O499" i="26"/>
  <c r="N499" i="26"/>
  <c r="L499" i="26"/>
  <c r="K499" i="26"/>
  <c r="J499" i="26"/>
  <c r="P498" i="26"/>
  <c r="O498" i="26"/>
  <c r="N498" i="26"/>
  <c r="L498" i="26"/>
  <c r="K498" i="26"/>
  <c r="J498" i="26"/>
  <c r="P497" i="26"/>
  <c r="O497" i="26"/>
  <c r="N497" i="26"/>
  <c r="L497" i="26"/>
  <c r="K497" i="26"/>
  <c r="J497" i="26"/>
  <c r="P496" i="26"/>
  <c r="O496" i="26"/>
  <c r="N496" i="26"/>
  <c r="L496" i="26"/>
  <c r="K496" i="26"/>
  <c r="J496" i="26"/>
  <c r="P495" i="26"/>
  <c r="O495" i="26"/>
  <c r="N495" i="26"/>
  <c r="L495" i="26"/>
  <c r="K495" i="26"/>
  <c r="J495" i="26"/>
  <c r="P494" i="26"/>
  <c r="O494" i="26"/>
  <c r="N494" i="26"/>
  <c r="L494" i="26"/>
  <c r="K494" i="26"/>
  <c r="J494" i="26"/>
  <c r="P493" i="26"/>
  <c r="O493" i="26"/>
  <c r="N493" i="26"/>
  <c r="L493" i="26"/>
  <c r="K493" i="26"/>
  <c r="J493" i="26"/>
  <c r="P492" i="26"/>
  <c r="O492" i="26"/>
  <c r="N492" i="26"/>
  <c r="L492" i="26"/>
  <c r="K492" i="26"/>
  <c r="J492" i="26"/>
  <c r="P491" i="26"/>
  <c r="O491" i="26"/>
  <c r="N491" i="26"/>
  <c r="L491" i="26"/>
  <c r="K491" i="26"/>
  <c r="J491" i="26"/>
  <c r="P490" i="26"/>
  <c r="O490" i="26"/>
  <c r="N490" i="26"/>
  <c r="L490" i="26"/>
  <c r="K490" i="26"/>
  <c r="J490" i="26"/>
  <c r="P489" i="26"/>
  <c r="O489" i="26"/>
  <c r="N489" i="26"/>
  <c r="L489" i="26"/>
  <c r="K489" i="26"/>
  <c r="J489" i="26"/>
  <c r="P488" i="26"/>
  <c r="O488" i="26"/>
  <c r="N488" i="26"/>
  <c r="L488" i="26"/>
  <c r="K488" i="26"/>
  <c r="J488" i="26"/>
  <c r="P487" i="26"/>
  <c r="O487" i="26"/>
  <c r="N487" i="26"/>
  <c r="L487" i="26"/>
  <c r="K487" i="26"/>
  <c r="J487" i="26"/>
  <c r="P486" i="26"/>
  <c r="O486" i="26"/>
  <c r="N486" i="26"/>
  <c r="L486" i="26"/>
  <c r="K486" i="26"/>
  <c r="J486" i="26"/>
  <c r="P485" i="26"/>
  <c r="O485" i="26"/>
  <c r="N485" i="26"/>
  <c r="L485" i="26"/>
  <c r="K485" i="26"/>
  <c r="J485" i="26"/>
  <c r="P484" i="26"/>
  <c r="O484" i="26"/>
  <c r="N484" i="26"/>
  <c r="L484" i="26"/>
  <c r="K484" i="26"/>
  <c r="J484" i="26"/>
  <c r="P483" i="26"/>
  <c r="O483" i="26"/>
  <c r="N483" i="26"/>
  <c r="L483" i="26"/>
  <c r="K483" i="26"/>
  <c r="J483" i="26"/>
  <c r="P482" i="26"/>
  <c r="O482" i="26"/>
  <c r="N482" i="26"/>
  <c r="L482" i="26"/>
  <c r="K482" i="26"/>
  <c r="J482" i="26"/>
  <c r="P481" i="26"/>
  <c r="O481" i="26"/>
  <c r="N481" i="26"/>
  <c r="L481" i="26"/>
  <c r="K481" i="26"/>
  <c r="J481" i="26"/>
  <c r="P480" i="26"/>
  <c r="O480" i="26"/>
  <c r="N480" i="26"/>
  <c r="L480" i="26"/>
  <c r="K480" i="26"/>
  <c r="J480" i="26"/>
  <c r="P479" i="26"/>
  <c r="O479" i="26"/>
  <c r="N479" i="26"/>
  <c r="L479" i="26"/>
  <c r="K479" i="26"/>
  <c r="J479" i="26"/>
  <c r="P478" i="26"/>
  <c r="O478" i="26"/>
  <c r="N478" i="26"/>
  <c r="L478" i="26"/>
  <c r="K478" i="26"/>
  <c r="J478" i="26"/>
  <c r="P477" i="26"/>
  <c r="O477" i="26"/>
  <c r="N477" i="26"/>
  <c r="L477" i="26"/>
  <c r="K477" i="26"/>
  <c r="J477" i="26"/>
  <c r="P476" i="26"/>
  <c r="O476" i="26"/>
  <c r="N476" i="26"/>
  <c r="L476" i="26"/>
  <c r="K476" i="26"/>
  <c r="J476" i="26"/>
  <c r="P475" i="26"/>
  <c r="O475" i="26"/>
  <c r="N475" i="26"/>
  <c r="L475" i="26"/>
  <c r="K475" i="26"/>
  <c r="J475" i="26"/>
  <c r="P474" i="26"/>
  <c r="O474" i="26"/>
  <c r="N474" i="26"/>
  <c r="L474" i="26"/>
  <c r="K474" i="26"/>
  <c r="J474" i="26"/>
  <c r="P473" i="26"/>
  <c r="O473" i="26"/>
  <c r="N473" i="26"/>
  <c r="L473" i="26"/>
  <c r="K473" i="26"/>
  <c r="J473" i="26"/>
  <c r="P472" i="26"/>
  <c r="O472" i="26"/>
  <c r="N472" i="26"/>
  <c r="L472" i="26"/>
  <c r="K472" i="26"/>
  <c r="J472" i="26"/>
  <c r="P471" i="26"/>
  <c r="O471" i="26"/>
  <c r="N471" i="26"/>
  <c r="L471" i="26"/>
  <c r="K471" i="26"/>
  <c r="J471" i="26"/>
  <c r="P470" i="26"/>
  <c r="O470" i="26"/>
  <c r="N470" i="26"/>
  <c r="L470" i="26"/>
  <c r="K470" i="26"/>
  <c r="J470" i="26"/>
  <c r="P469" i="26"/>
  <c r="O469" i="26"/>
  <c r="N469" i="26"/>
  <c r="L469" i="26"/>
  <c r="K469" i="26"/>
  <c r="J469" i="26"/>
  <c r="P468" i="26"/>
  <c r="O468" i="26"/>
  <c r="N468" i="26"/>
  <c r="L468" i="26"/>
  <c r="K468" i="26"/>
  <c r="J468" i="26"/>
  <c r="P467" i="26"/>
  <c r="O467" i="26"/>
  <c r="N467" i="26"/>
  <c r="L467" i="26"/>
  <c r="K467" i="26"/>
  <c r="J467" i="26"/>
  <c r="P466" i="26"/>
  <c r="O466" i="26"/>
  <c r="N466" i="26"/>
  <c r="L466" i="26"/>
  <c r="K466" i="26"/>
  <c r="J466" i="26"/>
  <c r="P465" i="26"/>
  <c r="O465" i="26"/>
  <c r="N465" i="26"/>
  <c r="L465" i="26"/>
  <c r="K465" i="26"/>
  <c r="J465" i="26"/>
  <c r="P464" i="26"/>
  <c r="O464" i="26"/>
  <c r="N464" i="26"/>
  <c r="L464" i="26"/>
  <c r="K464" i="26"/>
  <c r="J464" i="26"/>
  <c r="P463" i="26"/>
  <c r="O463" i="26"/>
  <c r="N463" i="26"/>
  <c r="L463" i="26"/>
  <c r="K463" i="26"/>
  <c r="J463" i="26"/>
  <c r="P462" i="26"/>
  <c r="O462" i="26"/>
  <c r="N462" i="26"/>
  <c r="L462" i="26"/>
  <c r="K462" i="26"/>
  <c r="J462" i="26"/>
  <c r="P461" i="26"/>
  <c r="O461" i="26"/>
  <c r="N461" i="26"/>
  <c r="L461" i="26"/>
  <c r="K461" i="26"/>
  <c r="J461" i="26"/>
  <c r="P460" i="26"/>
  <c r="O460" i="26"/>
  <c r="N460" i="26"/>
  <c r="L460" i="26"/>
  <c r="K460" i="26"/>
  <c r="J460" i="26"/>
  <c r="P459" i="26"/>
  <c r="O459" i="26"/>
  <c r="N459" i="26"/>
  <c r="L459" i="26"/>
  <c r="K459" i="26"/>
  <c r="J459" i="26"/>
  <c r="P458" i="26"/>
  <c r="O458" i="26"/>
  <c r="N458" i="26"/>
  <c r="L458" i="26"/>
  <c r="K458" i="26"/>
  <c r="J458" i="26"/>
  <c r="P457" i="26"/>
  <c r="O457" i="26"/>
  <c r="N457" i="26"/>
  <c r="L457" i="26"/>
  <c r="K457" i="26"/>
  <c r="J457" i="26"/>
  <c r="P456" i="26"/>
  <c r="O456" i="26"/>
  <c r="N456" i="26"/>
  <c r="L456" i="26"/>
  <c r="K456" i="26"/>
  <c r="J456" i="26"/>
  <c r="P455" i="26"/>
  <c r="O455" i="26"/>
  <c r="N455" i="26"/>
  <c r="L455" i="26"/>
  <c r="K455" i="26"/>
  <c r="J455" i="26"/>
  <c r="P454" i="26"/>
  <c r="O454" i="26"/>
  <c r="N454" i="26"/>
  <c r="L454" i="26"/>
  <c r="K454" i="26"/>
  <c r="J454" i="26"/>
  <c r="P453" i="26"/>
  <c r="O453" i="26"/>
  <c r="N453" i="26"/>
  <c r="L453" i="26"/>
  <c r="K453" i="26"/>
  <c r="J453" i="26"/>
  <c r="P452" i="26"/>
  <c r="O452" i="26"/>
  <c r="N452" i="26"/>
  <c r="L452" i="26"/>
  <c r="K452" i="26"/>
  <c r="J452" i="26"/>
  <c r="P451" i="26"/>
  <c r="O451" i="26"/>
  <c r="N451" i="26"/>
  <c r="L451" i="26"/>
  <c r="K451" i="26"/>
  <c r="J451" i="26"/>
  <c r="P450" i="26"/>
  <c r="O450" i="26"/>
  <c r="N450" i="26"/>
  <c r="L450" i="26"/>
  <c r="K450" i="26"/>
  <c r="J450" i="26"/>
  <c r="P449" i="26"/>
  <c r="O449" i="26"/>
  <c r="N449" i="26"/>
  <c r="L449" i="26"/>
  <c r="K449" i="26"/>
  <c r="J449" i="26"/>
  <c r="P448" i="26"/>
  <c r="O448" i="26"/>
  <c r="N448" i="26"/>
  <c r="L448" i="26"/>
  <c r="K448" i="26"/>
  <c r="J448" i="26"/>
  <c r="P447" i="26"/>
  <c r="O447" i="26"/>
  <c r="N447" i="26"/>
  <c r="L447" i="26"/>
  <c r="K447" i="26"/>
  <c r="J447" i="26"/>
  <c r="P446" i="26"/>
  <c r="O446" i="26"/>
  <c r="N446" i="26"/>
  <c r="L446" i="26"/>
  <c r="K446" i="26"/>
  <c r="J446" i="26"/>
  <c r="P445" i="26"/>
  <c r="O445" i="26"/>
  <c r="N445" i="26"/>
  <c r="L445" i="26"/>
  <c r="K445" i="26"/>
  <c r="J445" i="26"/>
  <c r="P444" i="26"/>
  <c r="O444" i="26"/>
  <c r="N444" i="26"/>
  <c r="L444" i="26"/>
  <c r="K444" i="26"/>
  <c r="J444" i="26"/>
  <c r="P443" i="26"/>
  <c r="O443" i="26"/>
  <c r="N443" i="26"/>
  <c r="L443" i="26"/>
  <c r="K443" i="26"/>
  <c r="J443" i="26"/>
  <c r="P442" i="26"/>
  <c r="O442" i="26"/>
  <c r="N442" i="26"/>
  <c r="L442" i="26"/>
  <c r="K442" i="26"/>
  <c r="J442" i="26"/>
  <c r="P441" i="26"/>
  <c r="O441" i="26"/>
  <c r="N441" i="26"/>
  <c r="L441" i="26"/>
  <c r="K441" i="26"/>
  <c r="J441" i="26"/>
  <c r="P440" i="26"/>
  <c r="O440" i="26"/>
  <c r="N440" i="26"/>
  <c r="L440" i="26"/>
  <c r="K440" i="26"/>
  <c r="J440" i="26"/>
  <c r="P439" i="26"/>
  <c r="O439" i="26"/>
  <c r="N439" i="26"/>
  <c r="L439" i="26"/>
  <c r="K439" i="26"/>
  <c r="J439" i="26"/>
  <c r="P438" i="26"/>
  <c r="O438" i="26"/>
  <c r="N438" i="26"/>
  <c r="L438" i="26"/>
  <c r="K438" i="26"/>
  <c r="J438" i="26"/>
  <c r="P437" i="26"/>
  <c r="O437" i="26"/>
  <c r="N437" i="26"/>
  <c r="L437" i="26"/>
  <c r="K437" i="26"/>
  <c r="J437" i="26"/>
  <c r="P436" i="26"/>
  <c r="O436" i="26"/>
  <c r="N436" i="26"/>
  <c r="L436" i="26"/>
  <c r="K436" i="26"/>
  <c r="J436" i="26"/>
  <c r="P435" i="26"/>
  <c r="O435" i="26"/>
  <c r="N435" i="26"/>
  <c r="L435" i="26"/>
  <c r="K435" i="26"/>
  <c r="J435" i="26"/>
  <c r="P434" i="26"/>
  <c r="O434" i="26"/>
  <c r="N434" i="26"/>
  <c r="L434" i="26"/>
  <c r="K434" i="26"/>
  <c r="J434" i="26"/>
  <c r="P433" i="26"/>
  <c r="O433" i="26"/>
  <c r="N433" i="26"/>
  <c r="L433" i="26"/>
  <c r="K433" i="26"/>
  <c r="J433" i="26"/>
  <c r="P432" i="26"/>
  <c r="O432" i="26"/>
  <c r="N432" i="26"/>
  <c r="L432" i="26"/>
  <c r="K432" i="26"/>
  <c r="J432" i="26"/>
  <c r="P431" i="26"/>
  <c r="O431" i="26"/>
  <c r="N431" i="26"/>
  <c r="L431" i="26"/>
  <c r="K431" i="26"/>
  <c r="J431" i="26"/>
  <c r="P430" i="26"/>
  <c r="O430" i="26"/>
  <c r="N430" i="26"/>
  <c r="L430" i="26"/>
  <c r="K430" i="26"/>
  <c r="J430" i="26"/>
  <c r="P429" i="26"/>
  <c r="O429" i="26"/>
  <c r="N429" i="26"/>
  <c r="L429" i="26"/>
  <c r="K429" i="26"/>
  <c r="J429" i="26"/>
  <c r="P428" i="26"/>
  <c r="O428" i="26"/>
  <c r="N428" i="26"/>
  <c r="L428" i="26"/>
  <c r="K428" i="26"/>
  <c r="J428" i="26"/>
  <c r="P427" i="26"/>
  <c r="O427" i="26"/>
  <c r="N427" i="26"/>
  <c r="L427" i="26"/>
  <c r="K427" i="26"/>
  <c r="J427" i="26"/>
  <c r="P426" i="26"/>
  <c r="O426" i="26"/>
  <c r="N426" i="26"/>
  <c r="L426" i="26"/>
  <c r="K426" i="26"/>
  <c r="J426" i="26"/>
  <c r="P425" i="26"/>
  <c r="O425" i="26"/>
  <c r="N425" i="26"/>
  <c r="L425" i="26"/>
  <c r="K425" i="26"/>
  <c r="J425" i="26"/>
  <c r="P424" i="26"/>
  <c r="O424" i="26"/>
  <c r="N424" i="26"/>
  <c r="L424" i="26"/>
  <c r="K424" i="26"/>
  <c r="J424" i="26"/>
  <c r="P423" i="26"/>
  <c r="O423" i="26"/>
  <c r="N423" i="26"/>
  <c r="L423" i="26"/>
  <c r="K423" i="26"/>
  <c r="J423" i="26"/>
  <c r="P422" i="26"/>
  <c r="O422" i="26"/>
  <c r="N422" i="26"/>
  <c r="L422" i="26"/>
  <c r="K422" i="26"/>
  <c r="J422" i="26"/>
  <c r="P421" i="26"/>
  <c r="O421" i="26"/>
  <c r="N421" i="26"/>
  <c r="L421" i="26"/>
  <c r="K421" i="26"/>
  <c r="J421" i="26"/>
  <c r="P420" i="26"/>
  <c r="O420" i="26"/>
  <c r="N420" i="26"/>
  <c r="L420" i="26"/>
  <c r="K420" i="26"/>
  <c r="J420" i="26"/>
  <c r="P419" i="26"/>
  <c r="O419" i="26"/>
  <c r="N419" i="26"/>
  <c r="L419" i="26"/>
  <c r="K419" i="26"/>
  <c r="J419" i="26"/>
  <c r="P418" i="26"/>
  <c r="O418" i="26"/>
  <c r="N418" i="26"/>
  <c r="L418" i="26"/>
  <c r="K418" i="26"/>
  <c r="J418" i="26"/>
  <c r="P417" i="26"/>
  <c r="O417" i="26"/>
  <c r="N417" i="26"/>
  <c r="L417" i="26"/>
  <c r="K417" i="26"/>
  <c r="J417" i="26"/>
  <c r="P416" i="26"/>
  <c r="O416" i="26"/>
  <c r="N416" i="26"/>
  <c r="L416" i="26"/>
  <c r="K416" i="26"/>
  <c r="J416" i="26"/>
  <c r="P415" i="26"/>
  <c r="O415" i="26"/>
  <c r="N415" i="26"/>
  <c r="L415" i="26"/>
  <c r="K415" i="26"/>
  <c r="J415" i="26"/>
  <c r="P414" i="26"/>
  <c r="O414" i="26"/>
  <c r="N414" i="26"/>
  <c r="L414" i="26"/>
  <c r="K414" i="26"/>
  <c r="J414" i="26"/>
  <c r="P413" i="26"/>
  <c r="O413" i="26"/>
  <c r="N413" i="26"/>
  <c r="L413" i="26"/>
  <c r="K413" i="26"/>
  <c r="J413" i="26"/>
  <c r="P412" i="26"/>
  <c r="O412" i="26"/>
  <c r="N412" i="26"/>
  <c r="L412" i="26"/>
  <c r="K412" i="26"/>
  <c r="J412" i="26"/>
  <c r="P411" i="26"/>
  <c r="O411" i="26"/>
  <c r="N411" i="26"/>
  <c r="L411" i="26"/>
  <c r="K411" i="26"/>
  <c r="J411" i="26"/>
  <c r="P410" i="26"/>
  <c r="O410" i="26"/>
  <c r="N410" i="26"/>
  <c r="L410" i="26"/>
  <c r="K410" i="26"/>
  <c r="J410" i="26"/>
  <c r="P409" i="26"/>
  <c r="O409" i="26"/>
  <c r="N409" i="26"/>
  <c r="L409" i="26"/>
  <c r="K409" i="26"/>
  <c r="J409" i="26"/>
  <c r="P408" i="26"/>
  <c r="O408" i="26"/>
  <c r="N408" i="26"/>
  <c r="L408" i="26"/>
  <c r="K408" i="26"/>
  <c r="J408" i="26"/>
  <c r="P407" i="26"/>
  <c r="O407" i="26"/>
  <c r="N407" i="26"/>
  <c r="L407" i="26"/>
  <c r="K407" i="26"/>
  <c r="J407" i="26"/>
  <c r="P406" i="26"/>
  <c r="O406" i="26"/>
  <c r="N406" i="26"/>
  <c r="L406" i="26"/>
  <c r="K406" i="26"/>
  <c r="J406" i="26"/>
  <c r="P405" i="26"/>
  <c r="O405" i="26"/>
  <c r="N405" i="26"/>
  <c r="L405" i="26"/>
  <c r="K405" i="26"/>
  <c r="J405" i="26"/>
  <c r="P404" i="26"/>
  <c r="O404" i="26"/>
  <c r="N404" i="26"/>
  <c r="L404" i="26"/>
  <c r="K404" i="26"/>
  <c r="J404" i="26"/>
  <c r="P403" i="26"/>
  <c r="O403" i="26"/>
  <c r="N403" i="26"/>
  <c r="L403" i="26"/>
  <c r="K403" i="26"/>
  <c r="J403" i="26"/>
  <c r="P402" i="26"/>
  <c r="O402" i="26"/>
  <c r="N402" i="26"/>
  <c r="L402" i="26"/>
  <c r="K402" i="26"/>
  <c r="J402" i="26"/>
  <c r="P401" i="26"/>
  <c r="O401" i="26"/>
  <c r="N401" i="26"/>
  <c r="L401" i="26"/>
  <c r="K401" i="26"/>
  <c r="J401" i="26"/>
  <c r="P400" i="26"/>
  <c r="O400" i="26"/>
  <c r="N400" i="26"/>
  <c r="L400" i="26"/>
  <c r="K400" i="26"/>
  <c r="J400" i="26"/>
  <c r="P399" i="26"/>
  <c r="O399" i="26"/>
  <c r="N399" i="26"/>
  <c r="L399" i="26"/>
  <c r="K399" i="26"/>
  <c r="J399" i="26"/>
  <c r="P398" i="26"/>
  <c r="O398" i="26"/>
  <c r="N398" i="26"/>
  <c r="L398" i="26"/>
  <c r="K398" i="26"/>
  <c r="J398" i="26"/>
  <c r="P397" i="26"/>
  <c r="O397" i="26"/>
  <c r="N397" i="26"/>
  <c r="L397" i="26"/>
  <c r="K397" i="26"/>
  <c r="J397" i="26"/>
  <c r="P396" i="26"/>
  <c r="O396" i="26"/>
  <c r="N396" i="26"/>
  <c r="L396" i="26"/>
  <c r="K396" i="26"/>
  <c r="J396" i="26"/>
  <c r="P395" i="26"/>
  <c r="O395" i="26"/>
  <c r="N395" i="26"/>
  <c r="L395" i="26"/>
  <c r="K395" i="26"/>
  <c r="J395" i="26"/>
  <c r="P394" i="26"/>
  <c r="O394" i="26"/>
  <c r="N394" i="26"/>
  <c r="L394" i="26"/>
  <c r="K394" i="26"/>
  <c r="J394" i="26"/>
  <c r="P393" i="26"/>
  <c r="O393" i="26"/>
  <c r="N393" i="26"/>
  <c r="L393" i="26"/>
  <c r="K393" i="26"/>
  <c r="J393" i="26"/>
  <c r="P392" i="26"/>
  <c r="O392" i="26"/>
  <c r="N392" i="26"/>
  <c r="L392" i="26"/>
  <c r="K392" i="26"/>
  <c r="J392" i="26"/>
  <c r="P391" i="26"/>
  <c r="O391" i="26"/>
  <c r="N391" i="26"/>
  <c r="L391" i="26"/>
  <c r="K391" i="26"/>
  <c r="J391" i="26"/>
  <c r="P390" i="26"/>
  <c r="O390" i="26"/>
  <c r="N390" i="26"/>
  <c r="L390" i="26"/>
  <c r="K390" i="26"/>
  <c r="J390" i="26"/>
  <c r="P389" i="26"/>
  <c r="O389" i="26"/>
  <c r="N389" i="26"/>
  <c r="L389" i="26"/>
  <c r="K389" i="26"/>
  <c r="J389" i="26"/>
  <c r="P388" i="26"/>
  <c r="O388" i="26"/>
  <c r="N388" i="26"/>
  <c r="L388" i="26"/>
  <c r="K388" i="26"/>
  <c r="J388" i="26"/>
  <c r="P387" i="26"/>
  <c r="O387" i="26"/>
  <c r="N387" i="26"/>
  <c r="L387" i="26"/>
  <c r="K387" i="26"/>
  <c r="J387" i="26"/>
  <c r="P386" i="26"/>
  <c r="O386" i="26"/>
  <c r="N386" i="26"/>
  <c r="L386" i="26"/>
  <c r="K386" i="26"/>
  <c r="J386" i="26"/>
  <c r="P385" i="26"/>
  <c r="O385" i="26"/>
  <c r="N385" i="26"/>
  <c r="L385" i="26"/>
  <c r="K385" i="26"/>
  <c r="J385" i="26"/>
  <c r="P384" i="26"/>
  <c r="O384" i="26"/>
  <c r="N384" i="26"/>
  <c r="L384" i="26"/>
  <c r="K384" i="26"/>
  <c r="J384" i="26"/>
  <c r="P383" i="26"/>
  <c r="O383" i="26"/>
  <c r="N383" i="26"/>
  <c r="L383" i="26"/>
  <c r="K383" i="26"/>
  <c r="J383" i="26"/>
  <c r="P382" i="26"/>
  <c r="O382" i="26"/>
  <c r="N382" i="26"/>
  <c r="L382" i="26"/>
  <c r="K382" i="26"/>
  <c r="J382" i="26"/>
  <c r="P381" i="26"/>
  <c r="O381" i="26"/>
  <c r="N381" i="26"/>
  <c r="L381" i="26"/>
  <c r="K381" i="26"/>
  <c r="J381" i="26"/>
  <c r="P380" i="26"/>
  <c r="O380" i="26"/>
  <c r="N380" i="26"/>
  <c r="L380" i="26"/>
  <c r="K380" i="26"/>
  <c r="J380" i="26"/>
  <c r="P379" i="26"/>
  <c r="O379" i="26"/>
  <c r="N379" i="26"/>
  <c r="L379" i="26"/>
  <c r="K379" i="26"/>
  <c r="J379" i="26"/>
  <c r="P378" i="26"/>
  <c r="O378" i="26"/>
  <c r="N378" i="26"/>
  <c r="L378" i="26"/>
  <c r="K378" i="26"/>
  <c r="J378" i="26"/>
  <c r="P377" i="26"/>
  <c r="O377" i="26"/>
  <c r="N377" i="26"/>
  <c r="L377" i="26"/>
  <c r="K377" i="26"/>
  <c r="J377" i="26"/>
  <c r="P376" i="26"/>
  <c r="O376" i="26"/>
  <c r="N376" i="26"/>
  <c r="L376" i="26"/>
  <c r="K376" i="26"/>
  <c r="J376" i="26"/>
  <c r="P375" i="26"/>
  <c r="O375" i="26"/>
  <c r="N375" i="26"/>
  <c r="L375" i="26"/>
  <c r="K375" i="26"/>
  <c r="J375" i="26"/>
  <c r="P374" i="26"/>
  <c r="O374" i="26"/>
  <c r="N374" i="26"/>
  <c r="L374" i="26"/>
  <c r="K374" i="26"/>
  <c r="J374" i="26"/>
  <c r="P373" i="26"/>
  <c r="O373" i="26"/>
  <c r="N373" i="26"/>
  <c r="L373" i="26"/>
  <c r="K373" i="26"/>
  <c r="J373" i="26"/>
  <c r="P372" i="26"/>
  <c r="O372" i="26"/>
  <c r="N372" i="26"/>
  <c r="L372" i="26"/>
  <c r="K372" i="26"/>
  <c r="J372" i="26"/>
  <c r="P371" i="26"/>
  <c r="O371" i="26"/>
  <c r="N371" i="26"/>
  <c r="L371" i="26"/>
  <c r="K371" i="26"/>
  <c r="J371" i="26"/>
  <c r="P370" i="26"/>
  <c r="O370" i="26"/>
  <c r="N370" i="26"/>
  <c r="L370" i="26"/>
  <c r="K370" i="26"/>
  <c r="J370" i="26"/>
  <c r="P369" i="26"/>
  <c r="O369" i="26"/>
  <c r="N369" i="26"/>
  <c r="L369" i="26"/>
  <c r="K369" i="26"/>
  <c r="J369" i="26"/>
  <c r="P368" i="26"/>
  <c r="O368" i="26"/>
  <c r="N368" i="26"/>
  <c r="L368" i="26"/>
  <c r="K368" i="26"/>
  <c r="J368" i="26"/>
  <c r="P367" i="26"/>
  <c r="O367" i="26"/>
  <c r="N367" i="26"/>
  <c r="L367" i="26"/>
  <c r="K367" i="26"/>
  <c r="J367" i="26"/>
  <c r="P366" i="26"/>
  <c r="O366" i="26"/>
  <c r="N366" i="26"/>
  <c r="L366" i="26"/>
  <c r="K366" i="26"/>
  <c r="J366" i="26"/>
  <c r="P365" i="26"/>
  <c r="O365" i="26"/>
  <c r="N365" i="26"/>
  <c r="L365" i="26"/>
  <c r="K365" i="26"/>
  <c r="J365" i="26"/>
  <c r="P364" i="26"/>
  <c r="O364" i="26"/>
  <c r="N364" i="26"/>
  <c r="L364" i="26"/>
  <c r="K364" i="26"/>
  <c r="J364" i="26"/>
  <c r="P363" i="26"/>
  <c r="O363" i="26"/>
  <c r="N363" i="26"/>
  <c r="L363" i="26"/>
  <c r="K363" i="26"/>
  <c r="J363" i="26"/>
  <c r="P362" i="26"/>
  <c r="O362" i="26"/>
  <c r="N362" i="26"/>
  <c r="L362" i="26"/>
  <c r="K362" i="26"/>
  <c r="J362" i="26"/>
  <c r="P361" i="26"/>
  <c r="O361" i="26"/>
  <c r="N361" i="26"/>
  <c r="L361" i="26"/>
  <c r="K361" i="26"/>
  <c r="J361" i="26"/>
  <c r="P360" i="26"/>
  <c r="O360" i="26"/>
  <c r="N360" i="26"/>
  <c r="L360" i="26"/>
  <c r="K360" i="26"/>
  <c r="J360" i="26"/>
  <c r="P359" i="26"/>
  <c r="O359" i="26"/>
  <c r="N359" i="26"/>
  <c r="L359" i="26"/>
  <c r="K359" i="26"/>
  <c r="J359" i="26"/>
  <c r="P358" i="26"/>
  <c r="O358" i="26"/>
  <c r="N358" i="26"/>
  <c r="L358" i="26"/>
  <c r="K358" i="26"/>
  <c r="J358" i="26"/>
  <c r="P357" i="26"/>
  <c r="O357" i="26"/>
  <c r="N357" i="26"/>
  <c r="L357" i="26"/>
  <c r="K357" i="26"/>
  <c r="J357" i="26"/>
  <c r="P356" i="26"/>
  <c r="O356" i="26"/>
  <c r="N356" i="26"/>
  <c r="L356" i="26"/>
  <c r="K356" i="26"/>
  <c r="J356" i="26"/>
  <c r="P355" i="26"/>
  <c r="O355" i="26"/>
  <c r="N355" i="26"/>
  <c r="L355" i="26"/>
  <c r="K355" i="26"/>
  <c r="J355" i="26"/>
  <c r="P354" i="26"/>
  <c r="O354" i="26"/>
  <c r="N354" i="26"/>
  <c r="L354" i="26"/>
  <c r="K354" i="26"/>
  <c r="J354" i="26"/>
  <c r="P353" i="26"/>
  <c r="O353" i="26"/>
  <c r="N353" i="26"/>
  <c r="L353" i="26"/>
  <c r="K353" i="26"/>
  <c r="J353" i="26"/>
  <c r="P352" i="26"/>
  <c r="O352" i="26"/>
  <c r="N352" i="26"/>
  <c r="L352" i="26"/>
  <c r="K352" i="26"/>
  <c r="J352" i="26"/>
  <c r="P351" i="26"/>
  <c r="O351" i="26"/>
  <c r="N351" i="26"/>
  <c r="L351" i="26"/>
  <c r="K351" i="26"/>
  <c r="J351" i="26"/>
  <c r="P350" i="26"/>
  <c r="O350" i="26"/>
  <c r="N350" i="26"/>
  <c r="L350" i="26"/>
  <c r="K350" i="26"/>
  <c r="J350" i="26"/>
  <c r="P349" i="26"/>
  <c r="O349" i="26"/>
  <c r="N349" i="26"/>
  <c r="L349" i="26"/>
  <c r="K349" i="26"/>
  <c r="J349" i="26"/>
  <c r="P348" i="26"/>
  <c r="O348" i="26"/>
  <c r="N348" i="26"/>
  <c r="L348" i="26"/>
  <c r="K348" i="26"/>
  <c r="J348" i="26"/>
  <c r="P347" i="26"/>
  <c r="O347" i="26"/>
  <c r="N347" i="26"/>
  <c r="L347" i="26"/>
  <c r="K347" i="26"/>
  <c r="J347" i="26"/>
  <c r="P346" i="26"/>
  <c r="O346" i="26"/>
  <c r="N346" i="26"/>
  <c r="L346" i="26"/>
  <c r="K346" i="26"/>
  <c r="J346" i="26"/>
  <c r="P345" i="26"/>
  <c r="O345" i="26"/>
  <c r="N345" i="26"/>
  <c r="L345" i="26"/>
  <c r="K345" i="26"/>
  <c r="J345" i="26"/>
  <c r="P344" i="26"/>
  <c r="O344" i="26"/>
  <c r="N344" i="26"/>
  <c r="L344" i="26"/>
  <c r="K344" i="26"/>
  <c r="J344" i="26"/>
  <c r="P343" i="26"/>
  <c r="O343" i="26"/>
  <c r="N343" i="26"/>
  <c r="L343" i="26"/>
  <c r="K343" i="26"/>
  <c r="J343" i="26"/>
  <c r="P342" i="26"/>
  <c r="O342" i="26"/>
  <c r="N342" i="26"/>
  <c r="L342" i="26"/>
  <c r="K342" i="26"/>
  <c r="J342" i="26"/>
  <c r="P341" i="26"/>
  <c r="O341" i="26"/>
  <c r="N341" i="26"/>
  <c r="L341" i="26"/>
  <c r="K341" i="26"/>
  <c r="J341" i="26"/>
  <c r="P340" i="26"/>
  <c r="O340" i="26"/>
  <c r="N340" i="26"/>
  <c r="L340" i="26"/>
  <c r="K340" i="26"/>
  <c r="J340" i="26"/>
  <c r="P339" i="26"/>
  <c r="O339" i="26"/>
  <c r="N339" i="26"/>
  <c r="L339" i="26"/>
  <c r="K339" i="26"/>
  <c r="J339" i="26"/>
  <c r="P338" i="26"/>
  <c r="O338" i="26"/>
  <c r="N338" i="26"/>
  <c r="L338" i="26"/>
  <c r="K338" i="26"/>
  <c r="J338" i="26"/>
  <c r="P337" i="26"/>
  <c r="O337" i="26"/>
  <c r="N337" i="26"/>
  <c r="L337" i="26"/>
  <c r="K337" i="26"/>
  <c r="J337" i="26"/>
  <c r="P336" i="26"/>
  <c r="O336" i="26"/>
  <c r="N336" i="26"/>
  <c r="L336" i="26"/>
  <c r="K336" i="26"/>
  <c r="J336" i="26"/>
  <c r="P335" i="26"/>
  <c r="O335" i="26"/>
  <c r="N335" i="26"/>
  <c r="L335" i="26"/>
  <c r="K335" i="26"/>
  <c r="J335" i="26"/>
  <c r="P334" i="26"/>
  <c r="O334" i="26"/>
  <c r="N334" i="26"/>
  <c r="L334" i="26"/>
  <c r="K334" i="26"/>
  <c r="J334" i="26"/>
  <c r="P333" i="26"/>
  <c r="O333" i="26"/>
  <c r="N333" i="26"/>
  <c r="L333" i="26"/>
  <c r="K333" i="26"/>
  <c r="J333" i="26"/>
  <c r="P332" i="26"/>
  <c r="O332" i="26"/>
  <c r="N332" i="26"/>
  <c r="L332" i="26"/>
  <c r="K332" i="26"/>
  <c r="J332" i="26"/>
  <c r="P331" i="26"/>
  <c r="O331" i="26"/>
  <c r="N331" i="26"/>
  <c r="L331" i="26"/>
  <c r="K331" i="26"/>
  <c r="J331" i="26"/>
  <c r="P330" i="26"/>
  <c r="O330" i="26"/>
  <c r="N330" i="26"/>
  <c r="L330" i="26"/>
  <c r="K330" i="26"/>
  <c r="J330" i="26"/>
  <c r="P329" i="26"/>
  <c r="O329" i="26"/>
  <c r="N329" i="26"/>
  <c r="L329" i="26"/>
  <c r="K329" i="26"/>
  <c r="J329" i="26"/>
  <c r="P328" i="26"/>
  <c r="O328" i="26"/>
  <c r="N328" i="26"/>
  <c r="L328" i="26"/>
  <c r="K328" i="26"/>
  <c r="J328" i="26"/>
  <c r="P327" i="26"/>
  <c r="O327" i="26"/>
  <c r="N327" i="26"/>
  <c r="L327" i="26"/>
  <c r="K327" i="26"/>
  <c r="J327" i="26"/>
  <c r="P326" i="26"/>
  <c r="O326" i="26"/>
  <c r="N326" i="26"/>
  <c r="L326" i="26"/>
  <c r="K326" i="26"/>
  <c r="J326" i="26"/>
  <c r="P325" i="26"/>
  <c r="O325" i="26"/>
  <c r="N325" i="26"/>
  <c r="L325" i="26"/>
  <c r="K325" i="26"/>
  <c r="J325" i="26"/>
  <c r="P324" i="26"/>
  <c r="O324" i="26"/>
  <c r="N324" i="26"/>
  <c r="L324" i="26"/>
  <c r="K324" i="26"/>
  <c r="J324" i="26"/>
  <c r="P323" i="26"/>
  <c r="O323" i="26"/>
  <c r="N323" i="26"/>
  <c r="L323" i="26"/>
  <c r="K323" i="26"/>
  <c r="J323" i="26"/>
  <c r="P322" i="26"/>
  <c r="O322" i="26"/>
  <c r="N322" i="26"/>
  <c r="L322" i="26"/>
  <c r="K322" i="26"/>
  <c r="J322" i="26"/>
  <c r="P321" i="26"/>
  <c r="O321" i="26"/>
  <c r="N321" i="26"/>
  <c r="L321" i="26"/>
  <c r="K321" i="26"/>
  <c r="J321" i="26"/>
  <c r="P320" i="26"/>
  <c r="O320" i="26"/>
  <c r="N320" i="26"/>
  <c r="L320" i="26"/>
  <c r="K320" i="26"/>
  <c r="J320" i="26"/>
  <c r="P319" i="26"/>
  <c r="O319" i="26"/>
  <c r="N319" i="26"/>
  <c r="L319" i="26"/>
  <c r="K319" i="26"/>
  <c r="J319" i="26"/>
  <c r="P318" i="26"/>
  <c r="O318" i="26"/>
  <c r="N318" i="26"/>
  <c r="L318" i="26"/>
  <c r="K318" i="26"/>
  <c r="J318" i="26"/>
  <c r="P317" i="26"/>
  <c r="O317" i="26"/>
  <c r="N317" i="26"/>
  <c r="L317" i="26"/>
  <c r="K317" i="26"/>
  <c r="J317" i="26"/>
  <c r="P316" i="26"/>
  <c r="O316" i="26"/>
  <c r="N316" i="26"/>
  <c r="L316" i="26"/>
  <c r="K316" i="26"/>
  <c r="J316" i="26"/>
  <c r="P315" i="26"/>
  <c r="O315" i="26"/>
  <c r="N315" i="26"/>
  <c r="L315" i="26"/>
  <c r="K315" i="26"/>
  <c r="J315" i="26"/>
  <c r="P314" i="26"/>
  <c r="O314" i="26"/>
  <c r="N314" i="26"/>
  <c r="L314" i="26"/>
  <c r="K314" i="26"/>
  <c r="J314" i="26"/>
  <c r="P313" i="26"/>
  <c r="O313" i="26"/>
  <c r="N313" i="26"/>
  <c r="L313" i="26"/>
  <c r="K313" i="26"/>
  <c r="J313" i="26"/>
  <c r="P312" i="26"/>
  <c r="O312" i="26"/>
  <c r="N312" i="26"/>
  <c r="L312" i="26"/>
  <c r="K312" i="26"/>
  <c r="J312" i="26"/>
  <c r="P311" i="26"/>
  <c r="O311" i="26"/>
  <c r="N311" i="26"/>
  <c r="L311" i="26"/>
  <c r="K311" i="26"/>
  <c r="J311" i="26"/>
  <c r="P310" i="26"/>
  <c r="O310" i="26"/>
  <c r="N310" i="26"/>
  <c r="L310" i="26"/>
  <c r="K310" i="26"/>
  <c r="J310" i="26"/>
  <c r="P309" i="26"/>
  <c r="O309" i="26"/>
  <c r="N309" i="26"/>
  <c r="L309" i="26"/>
  <c r="K309" i="26"/>
  <c r="J309" i="26"/>
  <c r="P308" i="26"/>
  <c r="O308" i="26"/>
  <c r="N308" i="26"/>
  <c r="L308" i="26"/>
  <c r="K308" i="26"/>
  <c r="J308" i="26"/>
  <c r="P307" i="26"/>
  <c r="O307" i="26"/>
  <c r="N307" i="26"/>
  <c r="L307" i="26"/>
  <c r="K307" i="26"/>
  <c r="J307" i="26"/>
  <c r="P306" i="26"/>
  <c r="O306" i="26"/>
  <c r="N306" i="26"/>
  <c r="L306" i="26"/>
  <c r="K306" i="26"/>
  <c r="J306" i="26"/>
  <c r="P305" i="26"/>
  <c r="O305" i="26"/>
  <c r="N305" i="26"/>
  <c r="L305" i="26"/>
  <c r="K305" i="26"/>
  <c r="J305" i="26"/>
  <c r="P304" i="26"/>
  <c r="O304" i="26"/>
  <c r="N304" i="26"/>
  <c r="L304" i="26"/>
  <c r="K304" i="26"/>
  <c r="J304" i="26"/>
  <c r="P303" i="26"/>
  <c r="O303" i="26"/>
  <c r="N303" i="26"/>
  <c r="L303" i="26"/>
  <c r="K303" i="26"/>
  <c r="J303" i="26"/>
  <c r="P302" i="26"/>
  <c r="O302" i="26"/>
  <c r="N302" i="26"/>
  <c r="L302" i="26"/>
  <c r="K302" i="26"/>
  <c r="J302" i="26"/>
  <c r="P301" i="26"/>
  <c r="O301" i="26"/>
  <c r="N301" i="26"/>
  <c r="L301" i="26"/>
  <c r="K301" i="26"/>
  <c r="J301" i="26"/>
  <c r="P300" i="26"/>
  <c r="O300" i="26"/>
  <c r="N300" i="26"/>
  <c r="L300" i="26"/>
  <c r="K300" i="26"/>
  <c r="J300" i="26"/>
  <c r="P299" i="26"/>
  <c r="O299" i="26"/>
  <c r="N299" i="26"/>
  <c r="L299" i="26"/>
  <c r="K299" i="26"/>
  <c r="J299" i="26"/>
  <c r="P298" i="26"/>
  <c r="O298" i="26"/>
  <c r="N298" i="26"/>
  <c r="L298" i="26"/>
  <c r="K298" i="26"/>
  <c r="J298" i="26"/>
  <c r="P297" i="26"/>
  <c r="O297" i="26"/>
  <c r="N297" i="26"/>
  <c r="L297" i="26"/>
  <c r="K297" i="26"/>
  <c r="J297" i="26"/>
  <c r="P296" i="26"/>
  <c r="O296" i="26"/>
  <c r="N296" i="26"/>
  <c r="L296" i="26"/>
  <c r="K296" i="26"/>
  <c r="J296" i="26"/>
  <c r="P295" i="26"/>
  <c r="O295" i="26"/>
  <c r="N295" i="26"/>
  <c r="L295" i="26"/>
  <c r="K295" i="26"/>
  <c r="J295" i="26"/>
  <c r="P294" i="26"/>
  <c r="O294" i="26"/>
  <c r="N294" i="26"/>
  <c r="L294" i="26"/>
  <c r="K294" i="26"/>
  <c r="J294" i="26"/>
  <c r="P293" i="26"/>
  <c r="O293" i="26"/>
  <c r="N293" i="26"/>
  <c r="L293" i="26"/>
  <c r="K293" i="26"/>
  <c r="J293" i="26"/>
  <c r="P292" i="26"/>
  <c r="O292" i="26"/>
  <c r="N292" i="26"/>
  <c r="L292" i="26"/>
  <c r="K292" i="26"/>
  <c r="J292" i="26"/>
  <c r="P291" i="26"/>
  <c r="O291" i="26"/>
  <c r="N291" i="26"/>
  <c r="L291" i="26"/>
  <c r="K291" i="26"/>
  <c r="J291" i="26"/>
  <c r="P290" i="26"/>
  <c r="O290" i="26"/>
  <c r="N290" i="26"/>
  <c r="L290" i="26"/>
  <c r="K290" i="26"/>
  <c r="J290" i="26"/>
  <c r="P289" i="26"/>
  <c r="O289" i="26"/>
  <c r="N289" i="26"/>
  <c r="L289" i="26"/>
  <c r="K289" i="26"/>
  <c r="J289" i="26"/>
  <c r="P288" i="26"/>
  <c r="O288" i="26"/>
  <c r="N288" i="26"/>
  <c r="L288" i="26"/>
  <c r="K288" i="26"/>
  <c r="J288" i="26"/>
  <c r="P287" i="26"/>
  <c r="O287" i="26"/>
  <c r="N287" i="26"/>
  <c r="L287" i="26"/>
  <c r="K287" i="26"/>
  <c r="J287" i="26"/>
  <c r="P286" i="26"/>
  <c r="O286" i="26"/>
  <c r="N286" i="26"/>
  <c r="L286" i="26"/>
  <c r="K286" i="26"/>
  <c r="J286" i="26"/>
  <c r="P285" i="26"/>
  <c r="O285" i="26"/>
  <c r="N285" i="26"/>
  <c r="L285" i="26"/>
  <c r="K285" i="26"/>
  <c r="J285" i="26"/>
  <c r="P284" i="26"/>
  <c r="O284" i="26"/>
  <c r="N284" i="26"/>
  <c r="L284" i="26"/>
  <c r="K284" i="26"/>
  <c r="J284" i="26"/>
  <c r="P283" i="26"/>
  <c r="O283" i="26"/>
  <c r="N283" i="26"/>
  <c r="L283" i="26"/>
  <c r="K283" i="26"/>
  <c r="J283" i="26"/>
  <c r="P282" i="26"/>
  <c r="O282" i="26"/>
  <c r="N282" i="26"/>
  <c r="L282" i="26"/>
  <c r="K282" i="26"/>
  <c r="J282" i="26"/>
  <c r="P281" i="26"/>
  <c r="O281" i="26"/>
  <c r="N281" i="26"/>
  <c r="L281" i="26"/>
  <c r="K281" i="26"/>
  <c r="J281" i="26"/>
  <c r="P280" i="26"/>
  <c r="O280" i="26"/>
  <c r="N280" i="26"/>
  <c r="L280" i="26"/>
  <c r="K280" i="26"/>
  <c r="J280" i="26"/>
  <c r="P279" i="26"/>
  <c r="O279" i="26"/>
  <c r="N279" i="26"/>
  <c r="L279" i="26"/>
  <c r="K279" i="26"/>
  <c r="J279" i="26"/>
  <c r="P278" i="26"/>
  <c r="O278" i="26"/>
  <c r="N278" i="26"/>
  <c r="L278" i="26"/>
  <c r="K278" i="26"/>
  <c r="J278" i="26"/>
  <c r="P277" i="26"/>
  <c r="O277" i="26"/>
  <c r="N277" i="26"/>
  <c r="L277" i="26"/>
  <c r="K277" i="26"/>
  <c r="J277" i="26"/>
  <c r="P276" i="26"/>
  <c r="O276" i="26"/>
  <c r="N276" i="26"/>
  <c r="L276" i="26"/>
  <c r="K276" i="26"/>
  <c r="J276" i="26"/>
  <c r="P275" i="26"/>
  <c r="O275" i="26"/>
  <c r="N275" i="26"/>
  <c r="L275" i="26"/>
  <c r="K275" i="26"/>
  <c r="J275" i="26"/>
  <c r="P274" i="26"/>
  <c r="O274" i="26"/>
  <c r="N274" i="26"/>
  <c r="L274" i="26"/>
  <c r="K274" i="26"/>
  <c r="J274" i="26"/>
  <c r="P273" i="26"/>
  <c r="O273" i="26"/>
  <c r="N273" i="26"/>
  <c r="L273" i="26"/>
  <c r="K273" i="26"/>
  <c r="J273" i="26"/>
  <c r="P272" i="26"/>
  <c r="O272" i="26"/>
  <c r="N272" i="26"/>
  <c r="L272" i="26"/>
  <c r="K272" i="26"/>
  <c r="J272" i="26"/>
  <c r="P271" i="26"/>
  <c r="O271" i="26"/>
  <c r="N271" i="26"/>
  <c r="L271" i="26"/>
  <c r="K271" i="26"/>
  <c r="J271" i="26"/>
  <c r="P270" i="26"/>
  <c r="O270" i="26"/>
  <c r="N270" i="26"/>
  <c r="L270" i="26"/>
  <c r="K270" i="26"/>
  <c r="J270" i="26"/>
  <c r="P269" i="26"/>
  <c r="O269" i="26"/>
  <c r="N269" i="26"/>
  <c r="L269" i="26"/>
  <c r="K269" i="26"/>
  <c r="J269" i="26"/>
  <c r="P268" i="26"/>
  <c r="O268" i="26"/>
  <c r="N268" i="26"/>
  <c r="L268" i="26"/>
  <c r="K268" i="26"/>
  <c r="J268" i="26"/>
  <c r="P267" i="26"/>
  <c r="O267" i="26"/>
  <c r="N267" i="26"/>
  <c r="L267" i="26"/>
  <c r="K267" i="26"/>
  <c r="J267" i="26"/>
  <c r="P266" i="26"/>
  <c r="O266" i="26"/>
  <c r="N266" i="26"/>
  <c r="L266" i="26"/>
  <c r="K266" i="26"/>
  <c r="J266" i="26"/>
  <c r="P265" i="26"/>
  <c r="O265" i="26"/>
  <c r="N265" i="26"/>
  <c r="L265" i="26"/>
  <c r="K265" i="26"/>
  <c r="J265" i="26"/>
  <c r="P264" i="26"/>
  <c r="O264" i="26"/>
  <c r="N264" i="26"/>
  <c r="L264" i="26"/>
  <c r="K264" i="26"/>
  <c r="J264" i="26"/>
  <c r="P263" i="26"/>
  <c r="O263" i="26"/>
  <c r="N263" i="26"/>
  <c r="L263" i="26"/>
  <c r="K263" i="26"/>
  <c r="J263" i="26"/>
  <c r="P262" i="26"/>
  <c r="O262" i="26"/>
  <c r="N262" i="26"/>
  <c r="L262" i="26"/>
  <c r="K262" i="26"/>
  <c r="J262" i="26"/>
  <c r="P261" i="26"/>
  <c r="O261" i="26"/>
  <c r="N261" i="26"/>
  <c r="L261" i="26"/>
  <c r="K261" i="26"/>
  <c r="J261" i="26"/>
  <c r="P260" i="26"/>
  <c r="O260" i="26"/>
  <c r="N260" i="26"/>
  <c r="L260" i="26"/>
  <c r="K260" i="26"/>
  <c r="J260" i="26"/>
  <c r="P259" i="26"/>
  <c r="O259" i="26"/>
  <c r="N259" i="26"/>
  <c r="L259" i="26"/>
  <c r="K259" i="26"/>
  <c r="J259" i="26"/>
  <c r="P258" i="26"/>
  <c r="O258" i="26"/>
  <c r="N258" i="26"/>
  <c r="L258" i="26"/>
  <c r="K258" i="26"/>
  <c r="J258" i="26"/>
  <c r="P257" i="26"/>
  <c r="O257" i="26"/>
  <c r="N257" i="26"/>
  <c r="L257" i="26"/>
  <c r="K257" i="26"/>
  <c r="J257" i="26"/>
  <c r="P256" i="26"/>
  <c r="O256" i="26"/>
  <c r="N256" i="26"/>
  <c r="L256" i="26"/>
  <c r="K256" i="26"/>
  <c r="J256" i="26"/>
  <c r="P255" i="26"/>
  <c r="O255" i="26"/>
  <c r="N255" i="26"/>
  <c r="L255" i="26"/>
  <c r="K255" i="26"/>
  <c r="J255" i="26"/>
  <c r="P254" i="26"/>
  <c r="O254" i="26"/>
  <c r="N254" i="26"/>
  <c r="L254" i="26"/>
  <c r="K254" i="26"/>
  <c r="J254" i="26"/>
  <c r="P253" i="26"/>
  <c r="O253" i="26"/>
  <c r="N253" i="26"/>
  <c r="L253" i="26"/>
  <c r="K253" i="26"/>
  <c r="J253" i="26"/>
  <c r="P252" i="26"/>
  <c r="O252" i="26"/>
  <c r="N252" i="26"/>
  <c r="L252" i="26"/>
  <c r="K252" i="26"/>
  <c r="J252" i="26"/>
  <c r="P251" i="26"/>
  <c r="O251" i="26"/>
  <c r="N251" i="26"/>
  <c r="L251" i="26"/>
  <c r="K251" i="26"/>
  <c r="J251" i="26"/>
  <c r="P250" i="26"/>
  <c r="O250" i="26"/>
  <c r="N250" i="26"/>
  <c r="L250" i="26"/>
  <c r="K250" i="26"/>
  <c r="J250" i="26"/>
  <c r="P249" i="26"/>
  <c r="O249" i="26"/>
  <c r="N249" i="26"/>
  <c r="L249" i="26"/>
  <c r="K249" i="26"/>
  <c r="J249" i="26"/>
  <c r="P248" i="26"/>
  <c r="O248" i="26"/>
  <c r="N248" i="26"/>
  <c r="L248" i="26"/>
  <c r="K248" i="26"/>
  <c r="J248" i="26"/>
  <c r="P247" i="26"/>
  <c r="O247" i="26"/>
  <c r="N247" i="26"/>
  <c r="L247" i="26"/>
  <c r="K247" i="26"/>
  <c r="J247" i="26"/>
  <c r="P246" i="26"/>
  <c r="O246" i="26"/>
  <c r="N246" i="26"/>
  <c r="L246" i="26"/>
  <c r="K246" i="26"/>
  <c r="J246" i="26"/>
  <c r="P245" i="26"/>
  <c r="O245" i="26"/>
  <c r="N245" i="26"/>
  <c r="L245" i="26"/>
  <c r="K245" i="26"/>
  <c r="J245" i="26"/>
  <c r="P244" i="26"/>
  <c r="O244" i="26"/>
  <c r="N244" i="26"/>
  <c r="L244" i="26"/>
  <c r="K244" i="26"/>
  <c r="J244" i="26"/>
  <c r="P243" i="26"/>
  <c r="O243" i="26"/>
  <c r="N243" i="26"/>
  <c r="L243" i="26"/>
  <c r="K243" i="26"/>
  <c r="J243" i="26"/>
  <c r="P242" i="26"/>
  <c r="O242" i="26"/>
  <c r="N242" i="26"/>
  <c r="L242" i="26"/>
  <c r="K242" i="26"/>
  <c r="J242" i="26"/>
  <c r="P241" i="26"/>
  <c r="O241" i="26"/>
  <c r="N241" i="26"/>
  <c r="L241" i="26"/>
  <c r="K241" i="26"/>
  <c r="J241" i="26"/>
  <c r="P240" i="26"/>
  <c r="O240" i="26"/>
  <c r="N240" i="26"/>
  <c r="L240" i="26"/>
  <c r="K240" i="26"/>
  <c r="J240" i="26"/>
  <c r="P239" i="26"/>
  <c r="O239" i="26"/>
  <c r="N239" i="26"/>
  <c r="L239" i="26"/>
  <c r="K239" i="26"/>
  <c r="J239" i="26"/>
  <c r="P238" i="26"/>
  <c r="O238" i="26"/>
  <c r="N238" i="26"/>
  <c r="L238" i="26"/>
  <c r="K238" i="26"/>
  <c r="J238" i="26"/>
  <c r="P237" i="26"/>
  <c r="O237" i="26"/>
  <c r="N237" i="26"/>
  <c r="L237" i="26"/>
  <c r="K237" i="26"/>
  <c r="J237" i="26"/>
  <c r="P236" i="26"/>
  <c r="O236" i="26"/>
  <c r="N236" i="26"/>
  <c r="L236" i="26"/>
  <c r="K236" i="26"/>
  <c r="J236" i="26"/>
  <c r="P235" i="26"/>
  <c r="O235" i="26"/>
  <c r="N235" i="26"/>
  <c r="L235" i="26"/>
  <c r="K235" i="26"/>
  <c r="J235" i="26"/>
  <c r="P234" i="26"/>
  <c r="O234" i="26"/>
  <c r="N234" i="26"/>
  <c r="L234" i="26"/>
  <c r="K234" i="26"/>
  <c r="J234" i="26"/>
  <c r="P233" i="26"/>
  <c r="O233" i="26"/>
  <c r="N233" i="26"/>
  <c r="L233" i="26"/>
  <c r="K233" i="26"/>
  <c r="J233" i="26"/>
  <c r="P232" i="26"/>
  <c r="O232" i="26"/>
  <c r="N232" i="26"/>
  <c r="L232" i="26"/>
  <c r="K232" i="26"/>
  <c r="J232" i="26"/>
  <c r="P231" i="26"/>
  <c r="O231" i="26"/>
  <c r="N231" i="26"/>
  <c r="L231" i="26"/>
  <c r="K231" i="26"/>
  <c r="J231" i="26"/>
  <c r="P230" i="26"/>
  <c r="O230" i="26"/>
  <c r="N230" i="26"/>
  <c r="L230" i="26"/>
  <c r="K230" i="26"/>
  <c r="J230" i="26"/>
  <c r="P229" i="26"/>
  <c r="O229" i="26"/>
  <c r="N229" i="26"/>
  <c r="L229" i="26"/>
  <c r="K229" i="26"/>
  <c r="J229" i="26"/>
  <c r="P228" i="26"/>
  <c r="O228" i="26"/>
  <c r="N228" i="26"/>
  <c r="L228" i="26"/>
  <c r="K228" i="26"/>
  <c r="J228" i="26"/>
  <c r="P227" i="26"/>
  <c r="O227" i="26"/>
  <c r="N227" i="26"/>
  <c r="L227" i="26"/>
  <c r="K227" i="26"/>
  <c r="J227" i="26"/>
  <c r="P226" i="26"/>
  <c r="O226" i="26"/>
  <c r="N226" i="26"/>
  <c r="L226" i="26"/>
  <c r="K226" i="26"/>
  <c r="J226" i="26"/>
  <c r="P225" i="26"/>
  <c r="O225" i="26"/>
  <c r="N225" i="26"/>
  <c r="L225" i="26"/>
  <c r="K225" i="26"/>
  <c r="J225" i="26"/>
  <c r="P224" i="26"/>
  <c r="O224" i="26"/>
  <c r="N224" i="26"/>
  <c r="L224" i="26"/>
  <c r="K224" i="26"/>
  <c r="J224" i="26"/>
  <c r="P223" i="26"/>
  <c r="O223" i="26"/>
  <c r="N223" i="26"/>
  <c r="L223" i="26"/>
  <c r="K223" i="26"/>
  <c r="J223" i="26"/>
  <c r="P222" i="26"/>
  <c r="O222" i="26"/>
  <c r="N222" i="26"/>
  <c r="L222" i="26"/>
  <c r="K222" i="26"/>
  <c r="J222" i="26"/>
  <c r="P221" i="26"/>
  <c r="O221" i="26"/>
  <c r="N221" i="26"/>
  <c r="L221" i="26"/>
  <c r="K221" i="26"/>
  <c r="J221" i="26"/>
  <c r="P220" i="26"/>
  <c r="O220" i="26"/>
  <c r="N220" i="26"/>
  <c r="L220" i="26"/>
  <c r="K220" i="26"/>
  <c r="J220" i="26"/>
  <c r="P219" i="26"/>
  <c r="O219" i="26"/>
  <c r="N219" i="26"/>
  <c r="L219" i="26"/>
  <c r="K219" i="26"/>
  <c r="J219" i="26"/>
  <c r="P218" i="26"/>
  <c r="O218" i="26"/>
  <c r="N218" i="26"/>
  <c r="L218" i="26"/>
  <c r="K218" i="26"/>
  <c r="J218" i="26"/>
  <c r="P217" i="26"/>
  <c r="O217" i="26"/>
  <c r="N217" i="26"/>
  <c r="L217" i="26"/>
  <c r="K217" i="26"/>
  <c r="J217" i="26"/>
  <c r="P216" i="26"/>
  <c r="O216" i="26"/>
  <c r="N216" i="26"/>
  <c r="L216" i="26"/>
  <c r="K216" i="26"/>
  <c r="J216" i="26"/>
  <c r="P215" i="26"/>
  <c r="O215" i="26"/>
  <c r="N215" i="26"/>
  <c r="L215" i="26"/>
  <c r="K215" i="26"/>
  <c r="J215" i="26"/>
  <c r="P214" i="26"/>
  <c r="O214" i="26"/>
  <c r="N214" i="26"/>
  <c r="L214" i="26"/>
  <c r="K214" i="26"/>
  <c r="J214" i="26"/>
  <c r="P213" i="26"/>
  <c r="O213" i="26"/>
  <c r="N213" i="26"/>
  <c r="L213" i="26"/>
  <c r="K213" i="26"/>
  <c r="J213" i="26"/>
  <c r="P212" i="26"/>
  <c r="O212" i="26"/>
  <c r="N212" i="26"/>
  <c r="L212" i="26"/>
  <c r="K212" i="26"/>
  <c r="J212" i="26"/>
  <c r="P211" i="26"/>
  <c r="O211" i="26"/>
  <c r="N211" i="26"/>
  <c r="L211" i="26"/>
  <c r="K211" i="26"/>
  <c r="J211" i="26"/>
  <c r="P210" i="26"/>
  <c r="O210" i="26"/>
  <c r="N210" i="26"/>
  <c r="L210" i="26"/>
  <c r="K210" i="26"/>
  <c r="J210" i="26"/>
  <c r="P209" i="26"/>
  <c r="O209" i="26"/>
  <c r="N209" i="26"/>
  <c r="L209" i="26"/>
  <c r="K209" i="26"/>
  <c r="J209" i="26"/>
  <c r="P208" i="26"/>
  <c r="O208" i="26"/>
  <c r="N208" i="26"/>
  <c r="L208" i="26"/>
  <c r="K208" i="26"/>
  <c r="J208" i="26"/>
  <c r="P207" i="26"/>
  <c r="O207" i="26"/>
  <c r="N207" i="26"/>
  <c r="L207" i="26"/>
  <c r="K207" i="26"/>
  <c r="J207" i="26"/>
  <c r="P206" i="26"/>
  <c r="O206" i="26"/>
  <c r="N206" i="26"/>
  <c r="L206" i="26"/>
  <c r="K206" i="26"/>
  <c r="J206" i="26"/>
  <c r="P205" i="26"/>
  <c r="O205" i="26"/>
  <c r="N205" i="26"/>
  <c r="L205" i="26"/>
  <c r="K205" i="26"/>
  <c r="J205" i="26"/>
  <c r="P204" i="26"/>
  <c r="O204" i="26"/>
  <c r="N204" i="26"/>
  <c r="L204" i="26"/>
  <c r="K204" i="26"/>
  <c r="J204" i="26"/>
  <c r="P203" i="26"/>
  <c r="O203" i="26"/>
  <c r="N203" i="26"/>
  <c r="L203" i="26"/>
  <c r="K203" i="26"/>
  <c r="J203" i="26"/>
  <c r="P202" i="26"/>
  <c r="O202" i="26"/>
  <c r="N202" i="26"/>
  <c r="L202" i="26"/>
  <c r="K202" i="26"/>
  <c r="J202" i="26"/>
  <c r="P201" i="26"/>
  <c r="O201" i="26"/>
  <c r="N201" i="26"/>
  <c r="L201" i="26"/>
  <c r="K201" i="26"/>
  <c r="J201" i="26"/>
  <c r="P200" i="26"/>
  <c r="O200" i="26"/>
  <c r="N200" i="26"/>
  <c r="L200" i="26"/>
  <c r="K200" i="26"/>
  <c r="J200" i="26"/>
  <c r="P199" i="26"/>
  <c r="O199" i="26"/>
  <c r="N199" i="26"/>
  <c r="L199" i="26"/>
  <c r="K199" i="26"/>
  <c r="J199" i="26"/>
  <c r="P198" i="26"/>
  <c r="O198" i="26"/>
  <c r="N198" i="26"/>
  <c r="L198" i="26"/>
  <c r="K198" i="26"/>
  <c r="J198" i="26"/>
  <c r="P197" i="26"/>
  <c r="O197" i="26"/>
  <c r="N197" i="26"/>
  <c r="L197" i="26"/>
  <c r="K197" i="26"/>
  <c r="J197" i="26"/>
  <c r="P196" i="26"/>
  <c r="O196" i="26"/>
  <c r="N196" i="26"/>
  <c r="L196" i="26"/>
  <c r="K196" i="26"/>
  <c r="J196" i="26"/>
  <c r="P195" i="26"/>
  <c r="O195" i="26"/>
  <c r="N195" i="26"/>
  <c r="L195" i="26"/>
  <c r="K195" i="26"/>
  <c r="J195" i="26"/>
  <c r="P194" i="26"/>
  <c r="O194" i="26"/>
  <c r="N194" i="26"/>
  <c r="L194" i="26"/>
  <c r="K194" i="26"/>
  <c r="J194" i="26"/>
  <c r="P193" i="26"/>
  <c r="O193" i="26"/>
  <c r="N193" i="26"/>
  <c r="L193" i="26"/>
  <c r="K193" i="26"/>
  <c r="J193" i="26"/>
  <c r="P192" i="26"/>
  <c r="O192" i="26"/>
  <c r="N192" i="26"/>
  <c r="L192" i="26"/>
  <c r="K192" i="26"/>
  <c r="J192" i="26"/>
  <c r="P191" i="26"/>
  <c r="O191" i="26"/>
  <c r="N191" i="26"/>
  <c r="L191" i="26"/>
  <c r="K191" i="26"/>
  <c r="J191" i="26"/>
  <c r="P190" i="26"/>
  <c r="O190" i="26"/>
  <c r="N190" i="26"/>
  <c r="L190" i="26"/>
  <c r="K190" i="26"/>
  <c r="J190" i="26"/>
  <c r="P189" i="26"/>
  <c r="O189" i="26"/>
  <c r="N189" i="26"/>
  <c r="L189" i="26"/>
  <c r="K189" i="26"/>
  <c r="J189" i="26"/>
  <c r="P188" i="26"/>
  <c r="O188" i="26"/>
  <c r="N188" i="26"/>
  <c r="L188" i="26"/>
  <c r="K188" i="26"/>
  <c r="J188" i="26"/>
  <c r="P187" i="26"/>
  <c r="O187" i="26"/>
  <c r="N187" i="26"/>
  <c r="L187" i="26"/>
  <c r="K187" i="26"/>
  <c r="J187" i="26"/>
  <c r="P186" i="26"/>
  <c r="O186" i="26"/>
  <c r="N186" i="26"/>
  <c r="L186" i="26"/>
  <c r="K186" i="26"/>
  <c r="J186" i="26"/>
  <c r="P185" i="26"/>
  <c r="O185" i="26"/>
  <c r="N185" i="26"/>
  <c r="L185" i="26"/>
  <c r="K185" i="26"/>
  <c r="J185" i="26"/>
  <c r="P184" i="26"/>
  <c r="O184" i="26"/>
  <c r="N184" i="26"/>
  <c r="L184" i="26"/>
  <c r="K184" i="26"/>
  <c r="J184" i="26"/>
  <c r="P183" i="26"/>
  <c r="O183" i="26"/>
  <c r="N183" i="26"/>
  <c r="L183" i="26"/>
  <c r="K183" i="26"/>
  <c r="J183" i="26"/>
  <c r="P182" i="26"/>
  <c r="O182" i="26"/>
  <c r="N182" i="26"/>
  <c r="L182" i="26"/>
  <c r="K182" i="26"/>
  <c r="J182" i="26"/>
  <c r="P181" i="26"/>
  <c r="O181" i="26"/>
  <c r="N181" i="26"/>
  <c r="L181" i="26"/>
  <c r="K181" i="26"/>
  <c r="J181" i="26"/>
  <c r="P180" i="26"/>
  <c r="O180" i="26"/>
  <c r="N180" i="26"/>
  <c r="L180" i="26"/>
  <c r="K180" i="26"/>
  <c r="J180" i="26"/>
  <c r="P179" i="26"/>
  <c r="O179" i="26"/>
  <c r="N179" i="26"/>
  <c r="L179" i="26"/>
  <c r="K179" i="26"/>
  <c r="J179" i="26"/>
  <c r="P178" i="26"/>
  <c r="O178" i="26"/>
  <c r="N178" i="26"/>
  <c r="L178" i="26"/>
  <c r="K178" i="26"/>
  <c r="J178" i="26"/>
  <c r="P177" i="26"/>
  <c r="O177" i="26"/>
  <c r="N177" i="26"/>
  <c r="L177" i="26"/>
  <c r="K177" i="26"/>
  <c r="J177" i="26"/>
  <c r="P176" i="26"/>
  <c r="O176" i="26"/>
  <c r="N176" i="26"/>
  <c r="L176" i="26"/>
  <c r="K176" i="26"/>
  <c r="J176" i="26"/>
  <c r="P175" i="26"/>
  <c r="O175" i="26"/>
  <c r="N175" i="26"/>
  <c r="L175" i="26"/>
  <c r="K175" i="26"/>
  <c r="J175" i="26"/>
  <c r="P174" i="26"/>
  <c r="O174" i="26"/>
  <c r="N174" i="26"/>
  <c r="L174" i="26"/>
  <c r="K174" i="26"/>
  <c r="J174" i="26"/>
  <c r="P173" i="26"/>
  <c r="O173" i="26"/>
  <c r="N173" i="26"/>
  <c r="L173" i="26"/>
  <c r="K173" i="26"/>
  <c r="J173" i="26"/>
  <c r="P172" i="26"/>
  <c r="O172" i="26"/>
  <c r="N172" i="26"/>
  <c r="L172" i="26"/>
  <c r="K172" i="26"/>
  <c r="J172" i="26"/>
  <c r="P171" i="26"/>
  <c r="O171" i="26"/>
  <c r="N171" i="26"/>
  <c r="L171" i="26"/>
  <c r="K171" i="26"/>
  <c r="J171" i="26"/>
  <c r="P170" i="26"/>
  <c r="O170" i="26"/>
  <c r="N170" i="26"/>
  <c r="L170" i="26"/>
  <c r="K170" i="26"/>
  <c r="J170" i="26"/>
  <c r="P169" i="26"/>
  <c r="O169" i="26"/>
  <c r="N169" i="26"/>
  <c r="L169" i="26"/>
  <c r="K169" i="26"/>
  <c r="J169" i="26"/>
  <c r="P168" i="26"/>
  <c r="O168" i="26"/>
  <c r="N168" i="26"/>
  <c r="L168" i="26"/>
  <c r="K168" i="26"/>
  <c r="J168" i="26"/>
  <c r="P167" i="26"/>
  <c r="O167" i="26"/>
  <c r="N167" i="26"/>
  <c r="L167" i="26"/>
  <c r="K167" i="26"/>
  <c r="J167" i="26"/>
  <c r="P166" i="26"/>
  <c r="O166" i="26"/>
  <c r="N166" i="26"/>
  <c r="L166" i="26"/>
  <c r="K166" i="26"/>
  <c r="J166" i="26"/>
  <c r="P165" i="26"/>
  <c r="O165" i="26"/>
  <c r="N165" i="26"/>
  <c r="L165" i="26"/>
  <c r="K165" i="26"/>
  <c r="J165" i="26"/>
  <c r="P164" i="26"/>
  <c r="O164" i="26"/>
  <c r="N164" i="26"/>
  <c r="L164" i="26"/>
  <c r="K164" i="26"/>
  <c r="J164" i="26"/>
  <c r="P163" i="26"/>
  <c r="O163" i="26"/>
  <c r="N163" i="26"/>
  <c r="L163" i="26"/>
  <c r="K163" i="26"/>
  <c r="J163" i="26"/>
  <c r="P162" i="26"/>
  <c r="O162" i="26"/>
  <c r="N162" i="26"/>
  <c r="L162" i="26"/>
  <c r="K162" i="26"/>
  <c r="J162" i="26"/>
  <c r="P161" i="26"/>
  <c r="O161" i="26"/>
  <c r="N161" i="26"/>
  <c r="L161" i="26"/>
  <c r="K161" i="26"/>
  <c r="J161" i="26"/>
  <c r="P160" i="26"/>
  <c r="O160" i="26"/>
  <c r="N160" i="26"/>
  <c r="L160" i="26"/>
  <c r="K160" i="26"/>
  <c r="J160" i="26"/>
  <c r="P159" i="26"/>
  <c r="O159" i="26"/>
  <c r="N159" i="26"/>
  <c r="L159" i="26"/>
  <c r="K159" i="26"/>
  <c r="J159" i="26"/>
  <c r="P158" i="26"/>
  <c r="O158" i="26"/>
  <c r="N158" i="26"/>
  <c r="L158" i="26"/>
  <c r="K158" i="26"/>
  <c r="J158" i="26"/>
  <c r="P157" i="26"/>
  <c r="O157" i="26"/>
  <c r="N157" i="26"/>
  <c r="L157" i="26"/>
  <c r="K157" i="26"/>
  <c r="J157" i="26"/>
  <c r="P156" i="26"/>
  <c r="O156" i="26"/>
  <c r="N156" i="26"/>
  <c r="L156" i="26"/>
  <c r="K156" i="26"/>
  <c r="J156" i="26"/>
  <c r="P155" i="26"/>
  <c r="O155" i="26"/>
  <c r="N155" i="26"/>
  <c r="L155" i="26"/>
  <c r="K155" i="26"/>
  <c r="J155" i="26"/>
  <c r="P154" i="26"/>
  <c r="O154" i="26"/>
  <c r="N154" i="26"/>
  <c r="L154" i="26"/>
  <c r="K154" i="26"/>
  <c r="J154" i="26"/>
  <c r="P153" i="26"/>
  <c r="O153" i="26"/>
  <c r="N153" i="26"/>
  <c r="L153" i="26"/>
  <c r="K153" i="26"/>
  <c r="J153" i="26"/>
  <c r="P152" i="26"/>
  <c r="O152" i="26"/>
  <c r="N152" i="26"/>
  <c r="L152" i="26"/>
  <c r="K152" i="26"/>
  <c r="J152" i="26"/>
  <c r="P151" i="26"/>
  <c r="O151" i="26"/>
  <c r="N151" i="26"/>
  <c r="L151" i="26"/>
  <c r="K151" i="26"/>
  <c r="J151" i="26"/>
  <c r="P150" i="26"/>
  <c r="O150" i="26"/>
  <c r="N150" i="26"/>
  <c r="L150" i="26"/>
  <c r="K150" i="26"/>
  <c r="J150" i="26"/>
  <c r="P149" i="26"/>
  <c r="O149" i="26"/>
  <c r="N149" i="26"/>
  <c r="L149" i="26"/>
  <c r="K149" i="26"/>
  <c r="J149" i="26"/>
  <c r="P148" i="26"/>
  <c r="O148" i="26"/>
  <c r="N148" i="26"/>
  <c r="L148" i="26"/>
  <c r="K148" i="26"/>
  <c r="J148" i="26"/>
  <c r="P147" i="26"/>
  <c r="O147" i="26"/>
  <c r="N147" i="26"/>
  <c r="L147" i="26"/>
  <c r="K147" i="26"/>
  <c r="J147" i="26"/>
  <c r="P146" i="26"/>
  <c r="O146" i="26"/>
  <c r="N146" i="26"/>
  <c r="L146" i="26"/>
  <c r="K146" i="26"/>
  <c r="J146" i="26"/>
  <c r="P145" i="26"/>
  <c r="O145" i="26"/>
  <c r="N145" i="26"/>
  <c r="L145" i="26"/>
  <c r="K145" i="26"/>
  <c r="J145" i="26"/>
  <c r="P144" i="26"/>
  <c r="O144" i="26"/>
  <c r="N144" i="26"/>
  <c r="L144" i="26"/>
  <c r="K144" i="26"/>
  <c r="J144" i="26"/>
  <c r="P143" i="26"/>
  <c r="O143" i="26"/>
  <c r="N143" i="26"/>
  <c r="L143" i="26"/>
  <c r="K143" i="26"/>
  <c r="J143" i="26"/>
  <c r="P142" i="26"/>
  <c r="O142" i="26"/>
  <c r="N142" i="26"/>
  <c r="L142" i="26"/>
  <c r="K142" i="26"/>
  <c r="J142" i="26"/>
  <c r="P141" i="26"/>
  <c r="O141" i="26"/>
  <c r="N141" i="26"/>
  <c r="L141" i="26"/>
  <c r="K141" i="26"/>
  <c r="J141" i="26"/>
  <c r="P140" i="26"/>
  <c r="O140" i="26"/>
  <c r="N140" i="26"/>
  <c r="L140" i="26"/>
  <c r="K140" i="26"/>
  <c r="J140" i="26"/>
  <c r="P139" i="26"/>
  <c r="O139" i="26"/>
  <c r="N139" i="26"/>
  <c r="L139" i="26"/>
  <c r="K139" i="26"/>
  <c r="J139" i="26"/>
  <c r="P138" i="26"/>
  <c r="O138" i="26"/>
  <c r="N138" i="26"/>
  <c r="L138" i="26"/>
  <c r="K138" i="26"/>
  <c r="J138" i="26"/>
  <c r="P137" i="26"/>
  <c r="O137" i="26"/>
  <c r="N137" i="26"/>
  <c r="L137" i="26"/>
  <c r="K137" i="26"/>
  <c r="J137" i="26"/>
  <c r="P136" i="26"/>
  <c r="O136" i="26"/>
  <c r="N136" i="26"/>
  <c r="L136" i="26"/>
  <c r="K136" i="26"/>
  <c r="J136" i="26"/>
  <c r="P135" i="26"/>
  <c r="O135" i="26"/>
  <c r="N135" i="26"/>
  <c r="L135" i="26"/>
  <c r="K135" i="26"/>
  <c r="J135" i="26"/>
  <c r="P134" i="26"/>
  <c r="O134" i="26"/>
  <c r="N134" i="26"/>
  <c r="L134" i="26"/>
  <c r="K134" i="26"/>
  <c r="J134" i="26"/>
  <c r="P133" i="26"/>
  <c r="O133" i="26"/>
  <c r="N133" i="26"/>
  <c r="L133" i="26"/>
  <c r="K133" i="26"/>
  <c r="J133" i="26"/>
  <c r="P132" i="26"/>
  <c r="O132" i="26"/>
  <c r="N132" i="26"/>
  <c r="L132" i="26"/>
  <c r="K132" i="26"/>
  <c r="J132" i="26"/>
  <c r="P131" i="26"/>
  <c r="O131" i="26"/>
  <c r="N131" i="26"/>
  <c r="L131" i="26"/>
  <c r="K131" i="26"/>
  <c r="J131" i="26"/>
  <c r="P130" i="26"/>
  <c r="O130" i="26"/>
  <c r="N130" i="26"/>
  <c r="L130" i="26"/>
  <c r="K130" i="26"/>
  <c r="J130" i="26"/>
  <c r="P129" i="26"/>
  <c r="O129" i="26"/>
  <c r="N129" i="26"/>
  <c r="L129" i="26"/>
  <c r="K129" i="26"/>
  <c r="J129" i="26"/>
  <c r="P128" i="26"/>
  <c r="O128" i="26"/>
  <c r="N128" i="26"/>
  <c r="L128" i="26"/>
  <c r="K128" i="26"/>
  <c r="J128" i="26"/>
  <c r="P127" i="26"/>
  <c r="O127" i="26"/>
  <c r="N127" i="26"/>
  <c r="L127" i="26"/>
  <c r="K127" i="26"/>
  <c r="J127" i="26"/>
  <c r="P126" i="26"/>
  <c r="O126" i="26"/>
  <c r="N126" i="26"/>
  <c r="L126" i="26"/>
  <c r="K126" i="26"/>
  <c r="J126" i="26"/>
  <c r="P125" i="26"/>
  <c r="O125" i="26"/>
  <c r="N125" i="26"/>
  <c r="L125" i="26"/>
  <c r="K125" i="26"/>
  <c r="J125" i="26"/>
  <c r="P124" i="26"/>
  <c r="O124" i="26"/>
  <c r="N124" i="26"/>
  <c r="L124" i="26"/>
  <c r="K124" i="26"/>
  <c r="J124" i="26"/>
  <c r="P123" i="26"/>
  <c r="O123" i="26"/>
  <c r="N123" i="26"/>
  <c r="L123" i="26"/>
  <c r="K123" i="26"/>
  <c r="J123" i="26"/>
  <c r="P122" i="26"/>
  <c r="O122" i="26"/>
  <c r="N122" i="26"/>
  <c r="L122" i="26"/>
  <c r="K122" i="26"/>
  <c r="J122" i="26"/>
  <c r="P121" i="26"/>
  <c r="O121" i="26"/>
  <c r="N121" i="26"/>
  <c r="L121" i="26"/>
  <c r="K121" i="26"/>
  <c r="J121" i="26"/>
  <c r="P120" i="26"/>
  <c r="O120" i="26"/>
  <c r="N120" i="26"/>
  <c r="L120" i="26"/>
  <c r="K120" i="26"/>
  <c r="J120" i="26"/>
  <c r="P119" i="26"/>
  <c r="O119" i="26"/>
  <c r="N119" i="26"/>
  <c r="L119" i="26"/>
  <c r="K119" i="26"/>
  <c r="J119" i="26"/>
  <c r="P118" i="26"/>
  <c r="O118" i="26"/>
  <c r="N118" i="26"/>
  <c r="L118" i="26"/>
  <c r="K118" i="26"/>
  <c r="J118" i="26"/>
  <c r="P117" i="26"/>
  <c r="O117" i="26"/>
  <c r="N117" i="26"/>
  <c r="L117" i="26"/>
  <c r="K117" i="26"/>
  <c r="J117" i="26"/>
  <c r="P116" i="26"/>
  <c r="O116" i="26"/>
  <c r="N116" i="26"/>
  <c r="L116" i="26"/>
  <c r="K116" i="26"/>
  <c r="J116" i="26"/>
  <c r="P115" i="26"/>
  <c r="O115" i="26"/>
  <c r="N115" i="26"/>
  <c r="L115" i="26"/>
  <c r="K115" i="26"/>
  <c r="J115" i="26"/>
  <c r="P114" i="26"/>
  <c r="O114" i="26"/>
  <c r="N114" i="26"/>
  <c r="L114" i="26"/>
  <c r="K114" i="26"/>
  <c r="J114" i="26"/>
  <c r="P113" i="26"/>
  <c r="O113" i="26"/>
  <c r="N113" i="26"/>
  <c r="L113" i="26"/>
  <c r="K113" i="26"/>
  <c r="J113" i="26"/>
  <c r="P112" i="26"/>
  <c r="O112" i="26"/>
  <c r="N112" i="26"/>
  <c r="L112" i="26"/>
  <c r="K112" i="26"/>
  <c r="J112" i="26"/>
  <c r="P111" i="26"/>
  <c r="O111" i="26"/>
  <c r="N111" i="26"/>
  <c r="L111" i="26"/>
  <c r="K111" i="26"/>
  <c r="J111" i="26"/>
  <c r="P110" i="26"/>
  <c r="O110" i="26"/>
  <c r="N110" i="26"/>
  <c r="L110" i="26"/>
  <c r="K110" i="26"/>
  <c r="J110" i="26"/>
  <c r="P109" i="26"/>
  <c r="O109" i="26"/>
  <c r="N109" i="26"/>
  <c r="L109" i="26"/>
  <c r="K109" i="26"/>
  <c r="J109" i="26"/>
  <c r="P108" i="26"/>
  <c r="O108" i="26"/>
  <c r="N108" i="26"/>
  <c r="L108" i="26"/>
  <c r="K108" i="26"/>
  <c r="J108" i="26"/>
  <c r="P107" i="26"/>
  <c r="O107" i="26"/>
  <c r="N107" i="26"/>
  <c r="L107" i="26"/>
  <c r="K107" i="26"/>
  <c r="J107" i="26"/>
  <c r="P106" i="26"/>
  <c r="O106" i="26"/>
  <c r="N106" i="26"/>
  <c r="L106" i="26"/>
  <c r="K106" i="26"/>
  <c r="J106" i="26"/>
  <c r="P105" i="26"/>
  <c r="O105" i="26"/>
  <c r="N105" i="26"/>
  <c r="L105" i="26"/>
  <c r="K105" i="26"/>
  <c r="J105" i="26"/>
  <c r="P104" i="26"/>
  <c r="O104" i="26"/>
  <c r="N104" i="26"/>
  <c r="L104" i="26"/>
  <c r="K104" i="26"/>
  <c r="J104" i="26"/>
  <c r="P103" i="26"/>
  <c r="O103" i="26"/>
  <c r="N103" i="26"/>
  <c r="L103" i="26"/>
  <c r="K103" i="26"/>
  <c r="J103" i="26"/>
  <c r="P102" i="26"/>
  <c r="O102" i="26"/>
  <c r="N102" i="26"/>
  <c r="L102" i="26"/>
  <c r="K102" i="26"/>
  <c r="J102" i="26"/>
  <c r="P101" i="26"/>
  <c r="O101" i="26"/>
  <c r="N101" i="26"/>
  <c r="L101" i="26"/>
  <c r="K101" i="26"/>
  <c r="J101" i="26"/>
  <c r="P100" i="26"/>
  <c r="O100" i="26"/>
  <c r="N100" i="26"/>
  <c r="L100" i="26"/>
  <c r="K100" i="26"/>
  <c r="J100" i="26"/>
  <c r="P99" i="26"/>
  <c r="O99" i="26"/>
  <c r="N99" i="26"/>
  <c r="L99" i="26"/>
  <c r="K99" i="26"/>
  <c r="J99" i="26"/>
  <c r="P98" i="26"/>
  <c r="O98" i="26"/>
  <c r="N98" i="26"/>
  <c r="L98" i="26"/>
  <c r="K98" i="26"/>
  <c r="J98" i="26"/>
  <c r="P97" i="26"/>
  <c r="O97" i="26"/>
  <c r="N97" i="26"/>
  <c r="L97" i="26"/>
  <c r="K97" i="26"/>
  <c r="J97" i="26"/>
  <c r="P96" i="26"/>
  <c r="O96" i="26"/>
  <c r="N96" i="26"/>
  <c r="L96" i="26"/>
  <c r="K96" i="26"/>
  <c r="J96" i="26"/>
  <c r="P95" i="26"/>
  <c r="O95" i="26"/>
  <c r="N95" i="26"/>
  <c r="L95" i="26"/>
  <c r="K95" i="26"/>
  <c r="J95" i="26"/>
  <c r="P94" i="26"/>
  <c r="O94" i="26"/>
  <c r="N94" i="26"/>
  <c r="L94" i="26"/>
  <c r="K94" i="26"/>
  <c r="J94" i="26"/>
  <c r="P93" i="26"/>
  <c r="O93" i="26"/>
  <c r="N93" i="26"/>
  <c r="L93" i="26"/>
  <c r="K93" i="26"/>
  <c r="J93" i="26"/>
  <c r="P92" i="26"/>
  <c r="O92" i="26"/>
  <c r="N92" i="26"/>
  <c r="L92" i="26"/>
  <c r="K92" i="26"/>
  <c r="J92" i="26"/>
  <c r="P91" i="26"/>
  <c r="O91" i="26"/>
  <c r="N91" i="26"/>
  <c r="L91" i="26"/>
  <c r="K91" i="26"/>
  <c r="J91" i="26"/>
  <c r="P90" i="26"/>
  <c r="O90" i="26"/>
  <c r="N90" i="26"/>
  <c r="L90" i="26"/>
  <c r="K90" i="26"/>
  <c r="J90" i="26"/>
  <c r="P89" i="26"/>
  <c r="O89" i="26"/>
  <c r="N89" i="26"/>
  <c r="L89" i="26"/>
  <c r="K89" i="26"/>
  <c r="J89" i="26"/>
  <c r="P88" i="26"/>
  <c r="O88" i="26"/>
  <c r="N88" i="26"/>
  <c r="L88" i="26"/>
  <c r="K88" i="26"/>
  <c r="J88" i="26"/>
  <c r="P87" i="26"/>
  <c r="O87" i="26"/>
  <c r="N87" i="26"/>
  <c r="L87" i="26"/>
  <c r="K87" i="26"/>
  <c r="J87" i="26"/>
  <c r="P86" i="26"/>
  <c r="O86" i="26"/>
  <c r="N86" i="26"/>
  <c r="L86" i="26"/>
  <c r="K86" i="26"/>
  <c r="J86" i="26"/>
  <c r="P85" i="26"/>
  <c r="O85" i="26"/>
  <c r="N85" i="26"/>
  <c r="L85" i="26"/>
  <c r="K85" i="26"/>
  <c r="J85" i="26"/>
  <c r="P84" i="26"/>
  <c r="O84" i="26"/>
  <c r="N84" i="26"/>
  <c r="L84" i="26"/>
  <c r="K84" i="26"/>
  <c r="J84" i="26"/>
  <c r="P83" i="26"/>
  <c r="O83" i="26"/>
  <c r="N83" i="26"/>
  <c r="L83" i="26"/>
  <c r="K83" i="26"/>
  <c r="J83" i="26"/>
  <c r="P82" i="26"/>
  <c r="O82" i="26"/>
  <c r="N82" i="26"/>
  <c r="L82" i="26"/>
  <c r="K82" i="26"/>
  <c r="J82" i="26"/>
  <c r="P81" i="26"/>
  <c r="O81" i="26"/>
  <c r="N81" i="26"/>
  <c r="L81" i="26"/>
  <c r="K81" i="26"/>
  <c r="J81" i="26"/>
  <c r="P80" i="26"/>
  <c r="O80" i="26"/>
  <c r="N80" i="26"/>
  <c r="L80" i="26"/>
  <c r="K80" i="26"/>
  <c r="J80" i="26"/>
  <c r="P79" i="26"/>
  <c r="O79" i="26"/>
  <c r="N79" i="26"/>
  <c r="L79" i="26"/>
  <c r="K79" i="26"/>
  <c r="J79" i="26"/>
  <c r="P78" i="26"/>
  <c r="O78" i="26"/>
  <c r="N78" i="26"/>
  <c r="L78" i="26"/>
  <c r="K78" i="26"/>
  <c r="J78" i="26"/>
  <c r="P77" i="26"/>
  <c r="O77" i="26"/>
  <c r="N77" i="26"/>
  <c r="L77" i="26"/>
  <c r="K77" i="26"/>
  <c r="J77" i="26"/>
  <c r="P76" i="26"/>
  <c r="O76" i="26"/>
  <c r="N76" i="26"/>
  <c r="L76" i="26"/>
  <c r="K76" i="26"/>
  <c r="J76" i="26"/>
  <c r="P75" i="26"/>
  <c r="O75" i="26"/>
  <c r="N75" i="26"/>
  <c r="L75" i="26"/>
  <c r="K75" i="26"/>
  <c r="J75" i="26"/>
  <c r="P74" i="26"/>
  <c r="O74" i="26"/>
  <c r="N74" i="26"/>
  <c r="L74" i="26"/>
  <c r="K74" i="26"/>
  <c r="J74" i="26"/>
  <c r="P73" i="26"/>
  <c r="O73" i="26"/>
  <c r="N73" i="26"/>
  <c r="L73" i="26"/>
  <c r="K73" i="26"/>
  <c r="J73" i="26"/>
  <c r="P72" i="26"/>
  <c r="O72" i="26"/>
  <c r="N72" i="26"/>
  <c r="L72" i="26"/>
  <c r="K72" i="26"/>
  <c r="J72" i="26"/>
  <c r="P71" i="26"/>
  <c r="O71" i="26"/>
  <c r="N71" i="26"/>
  <c r="L71" i="26"/>
  <c r="K71" i="26"/>
  <c r="J71" i="26"/>
  <c r="P70" i="26"/>
  <c r="O70" i="26"/>
  <c r="N70" i="26"/>
  <c r="L70" i="26"/>
  <c r="K70" i="26"/>
  <c r="J70" i="26"/>
  <c r="P69" i="26"/>
  <c r="O69" i="26"/>
  <c r="N69" i="26"/>
  <c r="L69" i="26"/>
  <c r="K69" i="26"/>
  <c r="J69" i="26"/>
  <c r="P68" i="26"/>
  <c r="O68" i="26"/>
  <c r="N68" i="26"/>
  <c r="L68" i="26"/>
  <c r="K68" i="26"/>
  <c r="J68" i="26"/>
  <c r="P67" i="26"/>
  <c r="O67" i="26"/>
  <c r="N67" i="26"/>
  <c r="L67" i="26"/>
  <c r="K67" i="26"/>
  <c r="J67" i="26"/>
  <c r="P66" i="26"/>
  <c r="O66" i="26"/>
  <c r="N66" i="26"/>
  <c r="L66" i="26"/>
  <c r="K66" i="26"/>
  <c r="J66" i="26"/>
  <c r="P65" i="26"/>
  <c r="O65" i="26"/>
  <c r="N65" i="26"/>
  <c r="L65" i="26"/>
  <c r="K65" i="26"/>
  <c r="J65" i="26"/>
  <c r="P64" i="26"/>
  <c r="O64" i="26"/>
  <c r="N64" i="26"/>
  <c r="L64" i="26"/>
  <c r="K64" i="26"/>
  <c r="J64" i="26"/>
  <c r="P63" i="26"/>
  <c r="O63" i="26"/>
  <c r="N63" i="26"/>
  <c r="L63" i="26"/>
  <c r="K63" i="26"/>
  <c r="J63" i="26"/>
  <c r="P62" i="26"/>
  <c r="O62" i="26"/>
  <c r="N62" i="26"/>
  <c r="L62" i="26"/>
  <c r="K62" i="26"/>
  <c r="J62" i="26"/>
  <c r="P61" i="26"/>
  <c r="O61" i="26"/>
  <c r="N61" i="26"/>
  <c r="L61" i="26"/>
  <c r="K61" i="26"/>
  <c r="J61" i="26"/>
  <c r="P60" i="26"/>
  <c r="O60" i="26"/>
  <c r="N60" i="26"/>
  <c r="L60" i="26"/>
  <c r="K60" i="26"/>
  <c r="J60" i="26"/>
  <c r="P59" i="26"/>
  <c r="O59" i="26"/>
  <c r="N59" i="26"/>
  <c r="L59" i="26"/>
  <c r="K59" i="26"/>
  <c r="J59" i="26"/>
  <c r="P58" i="26"/>
  <c r="O58" i="26"/>
  <c r="N58" i="26"/>
  <c r="L58" i="26"/>
  <c r="K58" i="26"/>
  <c r="J58" i="26"/>
  <c r="P57" i="26"/>
  <c r="O57" i="26"/>
  <c r="N57" i="26"/>
  <c r="L57" i="26"/>
  <c r="K57" i="26"/>
  <c r="J57" i="26"/>
  <c r="P56" i="26"/>
  <c r="O56" i="26"/>
  <c r="N56" i="26"/>
  <c r="L56" i="26"/>
  <c r="K56" i="26"/>
  <c r="J56" i="26"/>
  <c r="P55" i="26"/>
  <c r="O55" i="26"/>
  <c r="N55" i="26"/>
  <c r="L55" i="26"/>
  <c r="K55" i="26"/>
  <c r="J55" i="26"/>
  <c r="P54" i="26"/>
  <c r="O54" i="26"/>
  <c r="N54" i="26"/>
  <c r="L54" i="26"/>
  <c r="K54" i="26"/>
  <c r="J54" i="26"/>
  <c r="P53" i="26"/>
  <c r="O53" i="26"/>
  <c r="N53" i="26"/>
  <c r="L53" i="26"/>
  <c r="K53" i="26"/>
  <c r="J53" i="26"/>
  <c r="P52" i="26"/>
  <c r="O52" i="26"/>
  <c r="N52" i="26"/>
  <c r="L52" i="26"/>
  <c r="K52" i="26"/>
  <c r="J52" i="26"/>
  <c r="T52" i="26"/>
  <c r="P51" i="26"/>
  <c r="O51" i="26"/>
  <c r="N51" i="26"/>
  <c r="L51" i="26"/>
  <c r="K51" i="26"/>
  <c r="J51" i="26"/>
  <c r="P50" i="26"/>
  <c r="O50" i="26"/>
  <c r="N50" i="26"/>
  <c r="L50" i="26"/>
  <c r="K50" i="26"/>
  <c r="J50" i="26"/>
  <c r="P49" i="26"/>
  <c r="O49" i="26"/>
  <c r="N49" i="26"/>
  <c r="L49" i="26"/>
  <c r="K49" i="26"/>
  <c r="J49" i="26"/>
  <c r="V49" i="26"/>
  <c r="P48" i="26"/>
  <c r="O48" i="26"/>
  <c r="N48" i="26"/>
  <c r="L48" i="26"/>
  <c r="K48" i="26"/>
  <c r="J48" i="26"/>
  <c r="V48" i="26"/>
  <c r="P47" i="26"/>
  <c r="O47" i="26"/>
  <c r="N47" i="26"/>
  <c r="L47" i="26"/>
  <c r="K47" i="26"/>
  <c r="J47" i="26"/>
  <c r="V47" i="26"/>
  <c r="P46" i="26"/>
  <c r="O46" i="26"/>
  <c r="N46" i="26"/>
  <c r="L46" i="26"/>
  <c r="K46" i="26"/>
  <c r="J46" i="26"/>
  <c r="V46" i="26"/>
  <c r="P45" i="26"/>
  <c r="O45" i="26"/>
  <c r="N45" i="26"/>
  <c r="L45" i="26"/>
  <c r="K45" i="26"/>
  <c r="J45" i="26"/>
  <c r="V45" i="26"/>
  <c r="P44" i="26"/>
  <c r="O44" i="26"/>
  <c r="N44" i="26"/>
  <c r="L44" i="26"/>
  <c r="K44" i="26"/>
  <c r="J44" i="26"/>
  <c r="V44" i="26"/>
  <c r="P43" i="26"/>
  <c r="O43" i="26"/>
  <c r="N43" i="26"/>
  <c r="L43" i="26"/>
  <c r="K43" i="26"/>
  <c r="J43" i="26"/>
  <c r="V43" i="26"/>
  <c r="P42" i="26"/>
  <c r="O42" i="26"/>
  <c r="N42" i="26"/>
  <c r="L42" i="26"/>
  <c r="K42" i="26"/>
  <c r="J42" i="26"/>
  <c r="V42" i="26"/>
  <c r="P41" i="26"/>
  <c r="O41" i="26"/>
  <c r="N41" i="26"/>
  <c r="L41" i="26"/>
  <c r="K41" i="26"/>
  <c r="J41" i="26"/>
  <c r="V41" i="26"/>
  <c r="P40" i="26"/>
  <c r="O40" i="26"/>
  <c r="N40" i="26"/>
  <c r="L40" i="26"/>
  <c r="K40" i="26"/>
  <c r="J40" i="26"/>
  <c r="V40" i="26"/>
  <c r="P39" i="26"/>
  <c r="O39" i="26"/>
  <c r="N39" i="26"/>
  <c r="L39" i="26"/>
  <c r="K39" i="26"/>
  <c r="J39" i="26"/>
  <c r="V39" i="26"/>
  <c r="P38" i="26"/>
  <c r="O38" i="26"/>
  <c r="N38" i="26"/>
  <c r="L38" i="26"/>
  <c r="K38" i="26"/>
  <c r="J38" i="26"/>
  <c r="V37" i="26"/>
  <c r="P37" i="26"/>
  <c r="O37" i="26"/>
  <c r="N37" i="26"/>
  <c r="L37" i="26"/>
  <c r="K37" i="26"/>
  <c r="J37" i="26"/>
  <c r="V36" i="26"/>
  <c r="P36" i="26"/>
  <c r="O36" i="26"/>
  <c r="N36" i="26"/>
  <c r="L36" i="26"/>
  <c r="K36" i="26"/>
  <c r="J36" i="26"/>
  <c r="V35" i="26"/>
  <c r="P35" i="26"/>
  <c r="O35" i="26"/>
  <c r="N35" i="26"/>
  <c r="L35" i="26"/>
  <c r="K35" i="26"/>
  <c r="J35" i="26"/>
  <c r="V34" i="26"/>
  <c r="P34" i="26"/>
  <c r="O34" i="26"/>
  <c r="N34" i="26"/>
  <c r="L34" i="26"/>
  <c r="K34" i="26"/>
  <c r="J34" i="26"/>
  <c r="V33" i="26"/>
  <c r="P33" i="26"/>
  <c r="O33" i="26"/>
  <c r="N33" i="26"/>
  <c r="L33" i="26"/>
  <c r="K33" i="26"/>
  <c r="J33" i="26"/>
  <c r="V32" i="26"/>
  <c r="P32" i="26"/>
  <c r="O32" i="26"/>
  <c r="N32" i="26"/>
  <c r="L32" i="26"/>
  <c r="K32" i="26"/>
  <c r="J32" i="26"/>
  <c r="V31" i="26"/>
  <c r="P31" i="26"/>
  <c r="O31" i="26"/>
  <c r="N31" i="26"/>
  <c r="L31" i="26"/>
  <c r="K31" i="26"/>
  <c r="J31" i="26"/>
  <c r="V30" i="26"/>
  <c r="P30" i="26"/>
  <c r="O30" i="26"/>
  <c r="N30" i="26"/>
  <c r="L30" i="26"/>
  <c r="K30" i="26"/>
  <c r="J30" i="26"/>
  <c r="V29" i="26"/>
  <c r="P29" i="26"/>
  <c r="O29" i="26"/>
  <c r="N29" i="26"/>
  <c r="L29" i="26"/>
  <c r="K29" i="26"/>
  <c r="J29" i="26"/>
  <c r="V28" i="26"/>
  <c r="P28" i="26"/>
  <c r="O28" i="26"/>
  <c r="N28" i="26"/>
  <c r="L28" i="26"/>
  <c r="K28" i="26"/>
  <c r="J28" i="26"/>
  <c r="V27" i="26"/>
  <c r="P27" i="26"/>
  <c r="O27" i="26"/>
  <c r="N27" i="26"/>
  <c r="L27" i="26"/>
  <c r="K27" i="26"/>
  <c r="J27" i="26"/>
  <c r="V26" i="26"/>
  <c r="P26" i="26"/>
  <c r="O26" i="26"/>
  <c r="N26" i="26"/>
  <c r="L26" i="26"/>
  <c r="K26" i="26"/>
  <c r="J26" i="26"/>
  <c r="V25" i="26"/>
  <c r="P25" i="26"/>
  <c r="O25" i="26"/>
  <c r="N25" i="26"/>
  <c r="L25" i="26"/>
  <c r="K25" i="26"/>
  <c r="J25" i="26"/>
  <c r="V24" i="26"/>
  <c r="P24" i="26"/>
  <c r="O24" i="26"/>
  <c r="N24" i="26"/>
  <c r="L24" i="26"/>
  <c r="K24" i="26"/>
  <c r="J24" i="26"/>
  <c r="V23" i="26"/>
  <c r="P23" i="26"/>
  <c r="O23" i="26"/>
  <c r="N23" i="26"/>
  <c r="L23" i="26"/>
  <c r="K23" i="26"/>
  <c r="J23" i="26"/>
  <c r="V22" i="26"/>
  <c r="P22" i="26"/>
  <c r="O22" i="26"/>
  <c r="N22" i="26"/>
  <c r="L22" i="26"/>
  <c r="K22" i="26"/>
  <c r="J22" i="26"/>
  <c r="V21" i="26"/>
  <c r="P21" i="26"/>
  <c r="O21" i="26"/>
  <c r="N21" i="26"/>
  <c r="L21" i="26"/>
  <c r="K21" i="26"/>
  <c r="J21" i="26"/>
  <c r="V20" i="26"/>
  <c r="P20" i="26"/>
  <c r="O20" i="26"/>
  <c r="N20" i="26"/>
  <c r="L20" i="26"/>
  <c r="K20" i="26"/>
  <c r="J20" i="26"/>
  <c r="V19" i="26"/>
  <c r="P19" i="26"/>
  <c r="O19" i="26"/>
  <c r="N19" i="26"/>
  <c r="L19" i="26"/>
  <c r="K19" i="26"/>
  <c r="J19" i="26"/>
  <c r="V18" i="26"/>
  <c r="P18" i="26"/>
  <c r="O18" i="26"/>
  <c r="N18" i="26"/>
  <c r="L18" i="26"/>
  <c r="K18" i="26"/>
  <c r="J18" i="26"/>
  <c r="V17" i="26"/>
  <c r="P17" i="26"/>
  <c r="O17" i="26"/>
  <c r="N17" i="26"/>
  <c r="L17" i="26"/>
  <c r="K17" i="26"/>
  <c r="J17" i="26"/>
  <c r="V16" i="26"/>
  <c r="P16" i="26"/>
  <c r="O16" i="26"/>
  <c r="N16" i="26"/>
  <c r="L16" i="26"/>
  <c r="K16" i="26"/>
  <c r="J16" i="26"/>
  <c r="V15" i="26"/>
  <c r="P15" i="26"/>
  <c r="O15" i="26"/>
  <c r="N15" i="26"/>
  <c r="L15" i="26"/>
  <c r="K15" i="26"/>
  <c r="J15" i="26"/>
  <c r="V14" i="26"/>
  <c r="P14" i="26"/>
  <c r="O14" i="26"/>
  <c r="N14" i="26"/>
  <c r="L14" i="26"/>
  <c r="K14" i="26"/>
  <c r="J14" i="26"/>
  <c r="V13" i="26"/>
  <c r="P13" i="26"/>
  <c r="O13" i="26"/>
  <c r="N13" i="26"/>
  <c r="L13" i="26"/>
  <c r="K13" i="26"/>
  <c r="J13" i="26"/>
  <c r="V12" i="26"/>
  <c r="P12" i="26"/>
  <c r="O12" i="26"/>
  <c r="N12" i="26"/>
  <c r="L12" i="26"/>
  <c r="K12" i="26"/>
  <c r="J12" i="26"/>
  <c r="V11" i="26"/>
  <c r="P11" i="26"/>
  <c r="O11" i="26"/>
  <c r="N11" i="26"/>
  <c r="L11" i="26"/>
  <c r="K11" i="26"/>
  <c r="J11" i="26"/>
  <c r="V10" i="26"/>
  <c r="P10" i="26"/>
  <c r="O10" i="26"/>
  <c r="N10" i="26"/>
  <c r="L10" i="26"/>
  <c r="K10" i="26"/>
  <c r="J10" i="26"/>
  <c r="V9" i="26"/>
  <c r="P9" i="26"/>
  <c r="O9" i="26"/>
  <c r="N9" i="26"/>
  <c r="L9" i="26"/>
  <c r="K9" i="26"/>
  <c r="J9" i="26"/>
  <c r="V8" i="26"/>
  <c r="P8" i="26"/>
  <c r="O8" i="26"/>
  <c r="N8" i="26"/>
  <c r="L8" i="26"/>
  <c r="K8" i="26"/>
  <c r="J8" i="26"/>
  <c r="V7" i="26"/>
  <c r="P7" i="26"/>
  <c r="O7" i="26"/>
  <c r="N7" i="26"/>
  <c r="L7" i="26"/>
  <c r="K7" i="26"/>
  <c r="J7" i="26"/>
  <c r="V6" i="26"/>
  <c r="P6" i="26"/>
  <c r="O6" i="26"/>
  <c r="N6" i="26"/>
  <c r="L6" i="26"/>
  <c r="K6" i="26"/>
  <c r="J6" i="26"/>
  <c r="V5" i="26"/>
  <c r="P5" i="26"/>
  <c r="O5" i="26"/>
  <c r="N5" i="26"/>
  <c r="L5" i="26"/>
  <c r="K5" i="26"/>
  <c r="J5" i="26"/>
  <c r="V4" i="26"/>
  <c r="P4" i="26"/>
  <c r="O4" i="26"/>
  <c r="N4" i="26"/>
  <c r="L4" i="26"/>
  <c r="K4" i="26"/>
  <c r="J4" i="26"/>
  <c r="T1" i="26"/>
  <c r="E39" i="2" s="1"/>
  <c r="I42" i="2" s="1"/>
  <c r="I45" i="2" s="1"/>
  <c r="I48" i="2" s="1"/>
  <c r="I51" i="2" s="1"/>
  <c r="I54" i="2" s="1"/>
  <c r="I57" i="2" s="1"/>
  <c r="I60" i="2" s="1"/>
  <c r="I63" i="2" s="1"/>
  <c r="I66" i="2" s="1"/>
  <c r="I69" i="2" s="1"/>
  <c r="I72" i="2" s="1"/>
  <c r="I75" i="2" s="1"/>
  <c r="I78" i="2" s="1"/>
  <c r="I81" i="2" s="1"/>
  <c r="I84" i="2" s="1"/>
  <c r="K1" i="26" l="1"/>
  <c r="O1" i="26"/>
  <c r="P1" i="26"/>
  <c r="L1" i="26"/>
  <c r="N1" i="26"/>
  <c r="J1" i="26"/>
  <c r="D39" i="2" s="1"/>
  <c r="V1" i="26"/>
  <c r="F39" i="2" s="1"/>
  <c r="D38" i="2"/>
  <c r="C38" i="2"/>
  <c r="F1" i="25"/>
  <c r="E1" i="25"/>
  <c r="D1" i="25"/>
  <c r="P517" i="25"/>
  <c r="O517" i="25"/>
  <c r="N517" i="25"/>
  <c r="L517" i="25"/>
  <c r="K517" i="25"/>
  <c r="J517" i="25"/>
  <c r="P516" i="25"/>
  <c r="O516" i="25"/>
  <c r="N516" i="25"/>
  <c r="L516" i="25"/>
  <c r="K516" i="25"/>
  <c r="J516" i="25"/>
  <c r="P515" i="25"/>
  <c r="O515" i="25"/>
  <c r="N515" i="25"/>
  <c r="L515" i="25"/>
  <c r="K515" i="25"/>
  <c r="J515" i="25"/>
  <c r="P514" i="25"/>
  <c r="O514" i="25"/>
  <c r="N514" i="25"/>
  <c r="L514" i="25"/>
  <c r="K514" i="25"/>
  <c r="J514" i="25"/>
  <c r="P513" i="25"/>
  <c r="O513" i="25"/>
  <c r="N513" i="25"/>
  <c r="L513" i="25"/>
  <c r="K513" i="25"/>
  <c r="J513" i="25"/>
  <c r="P512" i="25"/>
  <c r="O512" i="25"/>
  <c r="N512" i="25"/>
  <c r="L512" i="25"/>
  <c r="K512" i="25"/>
  <c r="J512" i="25"/>
  <c r="P511" i="25"/>
  <c r="O511" i="25"/>
  <c r="N511" i="25"/>
  <c r="L511" i="25"/>
  <c r="K511" i="25"/>
  <c r="J511" i="25"/>
  <c r="P510" i="25"/>
  <c r="O510" i="25"/>
  <c r="N510" i="25"/>
  <c r="L510" i="25"/>
  <c r="K510" i="25"/>
  <c r="J510" i="25"/>
  <c r="P509" i="25"/>
  <c r="O509" i="25"/>
  <c r="N509" i="25"/>
  <c r="L509" i="25"/>
  <c r="K509" i="25"/>
  <c r="J509" i="25"/>
  <c r="P508" i="25"/>
  <c r="O508" i="25"/>
  <c r="N508" i="25"/>
  <c r="L508" i="25"/>
  <c r="K508" i="25"/>
  <c r="J508" i="25"/>
  <c r="P507" i="25"/>
  <c r="O507" i="25"/>
  <c r="N507" i="25"/>
  <c r="L507" i="25"/>
  <c r="K507" i="25"/>
  <c r="J507" i="25"/>
  <c r="P506" i="25"/>
  <c r="O506" i="25"/>
  <c r="N506" i="25"/>
  <c r="L506" i="25"/>
  <c r="K506" i="25"/>
  <c r="J506" i="25"/>
  <c r="P505" i="25"/>
  <c r="O505" i="25"/>
  <c r="N505" i="25"/>
  <c r="L505" i="25"/>
  <c r="K505" i="25"/>
  <c r="J505" i="25"/>
  <c r="P504" i="25"/>
  <c r="O504" i="25"/>
  <c r="N504" i="25"/>
  <c r="L504" i="25"/>
  <c r="K504" i="25"/>
  <c r="J504" i="25"/>
  <c r="P503" i="25"/>
  <c r="O503" i="25"/>
  <c r="N503" i="25"/>
  <c r="L503" i="25"/>
  <c r="K503" i="25"/>
  <c r="J503" i="25"/>
  <c r="P502" i="25"/>
  <c r="O502" i="25"/>
  <c r="N502" i="25"/>
  <c r="L502" i="25"/>
  <c r="K502" i="25"/>
  <c r="J502" i="25"/>
  <c r="P501" i="25"/>
  <c r="O501" i="25"/>
  <c r="N501" i="25"/>
  <c r="L501" i="25"/>
  <c r="K501" i="25"/>
  <c r="J501" i="25"/>
  <c r="P500" i="25"/>
  <c r="O500" i="25"/>
  <c r="N500" i="25"/>
  <c r="L500" i="25"/>
  <c r="K500" i="25"/>
  <c r="J500" i="25"/>
  <c r="P499" i="25"/>
  <c r="O499" i="25"/>
  <c r="N499" i="25"/>
  <c r="L499" i="25"/>
  <c r="K499" i="25"/>
  <c r="J499" i="25"/>
  <c r="P498" i="25"/>
  <c r="O498" i="25"/>
  <c r="N498" i="25"/>
  <c r="L498" i="25"/>
  <c r="K498" i="25"/>
  <c r="J498" i="25"/>
  <c r="P497" i="25"/>
  <c r="O497" i="25"/>
  <c r="N497" i="25"/>
  <c r="L497" i="25"/>
  <c r="K497" i="25"/>
  <c r="J497" i="25"/>
  <c r="P496" i="25"/>
  <c r="O496" i="25"/>
  <c r="N496" i="25"/>
  <c r="L496" i="25"/>
  <c r="K496" i="25"/>
  <c r="J496" i="25"/>
  <c r="P495" i="25"/>
  <c r="O495" i="25"/>
  <c r="N495" i="25"/>
  <c r="L495" i="25"/>
  <c r="K495" i="25"/>
  <c r="J495" i="25"/>
  <c r="P494" i="25"/>
  <c r="O494" i="25"/>
  <c r="N494" i="25"/>
  <c r="L494" i="25"/>
  <c r="K494" i="25"/>
  <c r="J494" i="25"/>
  <c r="P493" i="25"/>
  <c r="O493" i="25"/>
  <c r="N493" i="25"/>
  <c r="L493" i="25"/>
  <c r="K493" i="25"/>
  <c r="J493" i="25"/>
  <c r="P492" i="25"/>
  <c r="O492" i="25"/>
  <c r="N492" i="25"/>
  <c r="L492" i="25"/>
  <c r="K492" i="25"/>
  <c r="J492" i="25"/>
  <c r="P491" i="25"/>
  <c r="O491" i="25"/>
  <c r="N491" i="25"/>
  <c r="L491" i="25"/>
  <c r="K491" i="25"/>
  <c r="J491" i="25"/>
  <c r="P490" i="25"/>
  <c r="O490" i="25"/>
  <c r="N490" i="25"/>
  <c r="L490" i="25"/>
  <c r="K490" i="25"/>
  <c r="J490" i="25"/>
  <c r="P489" i="25"/>
  <c r="O489" i="25"/>
  <c r="N489" i="25"/>
  <c r="L489" i="25"/>
  <c r="K489" i="25"/>
  <c r="J489" i="25"/>
  <c r="P488" i="25"/>
  <c r="O488" i="25"/>
  <c r="N488" i="25"/>
  <c r="L488" i="25"/>
  <c r="K488" i="25"/>
  <c r="J488" i="25"/>
  <c r="P487" i="25"/>
  <c r="O487" i="25"/>
  <c r="N487" i="25"/>
  <c r="L487" i="25"/>
  <c r="K487" i="25"/>
  <c r="J487" i="25"/>
  <c r="P486" i="25"/>
  <c r="O486" i="25"/>
  <c r="N486" i="25"/>
  <c r="L486" i="25"/>
  <c r="K486" i="25"/>
  <c r="J486" i="25"/>
  <c r="P485" i="25"/>
  <c r="O485" i="25"/>
  <c r="N485" i="25"/>
  <c r="L485" i="25"/>
  <c r="K485" i="25"/>
  <c r="J485" i="25"/>
  <c r="P484" i="25"/>
  <c r="O484" i="25"/>
  <c r="N484" i="25"/>
  <c r="L484" i="25"/>
  <c r="K484" i="25"/>
  <c r="J484" i="25"/>
  <c r="P483" i="25"/>
  <c r="O483" i="25"/>
  <c r="N483" i="25"/>
  <c r="L483" i="25"/>
  <c r="K483" i="25"/>
  <c r="J483" i="25"/>
  <c r="P482" i="25"/>
  <c r="O482" i="25"/>
  <c r="N482" i="25"/>
  <c r="L482" i="25"/>
  <c r="K482" i="25"/>
  <c r="J482" i="25"/>
  <c r="P481" i="25"/>
  <c r="O481" i="25"/>
  <c r="N481" i="25"/>
  <c r="L481" i="25"/>
  <c r="K481" i="25"/>
  <c r="J481" i="25"/>
  <c r="P480" i="25"/>
  <c r="O480" i="25"/>
  <c r="N480" i="25"/>
  <c r="L480" i="25"/>
  <c r="K480" i="25"/>
  <c r="J480" i="25"/>
  <c r="P479" i="25"/>
  <c r="O479" i="25"/>
  <c r="N479" i="25"/>
  <c r="L479" i="25"/>
  <c r="K479" i="25"/>
  <c r="J479" i="25"/>
  <c r="P478" i="25"/>
  <c r="O478" i="25"/>
  <c r="N478" i="25"/>
  <c r="L478" i="25"/>
  <c r="K478" i="25"/>
  <c r="J478" i="25"/>
  <c r="P477" i="25"/>
  <c r="O477" i="25"/>
  <c r="N477" i="25"/>
  <c r="L477" i="25"/>
  <c r="K477" i="25"/>
  <c r="J477" i="25"/>
  <c r="P476" i="25"/>
  <c r="O476" i="25"/>
  <c r="N476" i="25"/>
  <c r="L476" i="25"/>
  <c r="K476" i="25"/>
  <c r="J476" i="25"/>
  <c r="P475" i="25"/>
  <c r="O475" i="25"/>
  <c r="N475" i="25"/>
  <c r="L475" i="25"/>
  <c r="K475" i="25"/>
  <c r="J475" i="25"/>
  <c r="P474" i="25"/>
  <c r="O474" i="25"/>
  <c r="N474" i="25"/>
  <c r="L474" i="25"/>
  <c r="K474" i="25"/>
  <c r="J474" i="25"/>
  <c r="P473" i="25"/>
  <c r="O473" i="25"/>
  <c r="N473" i="25"/>
  <c r="L473" i="25"/>
  <c r="K473" i="25"/>
  <c r="J473" i="25"/>
  <c r="P472" i="25"/>
  <c r="O472" i="25"/>
  <c r="N472" i="25"/>
  <c r="L472" i="25"/>
  <c r="K472" i="25"/>
  <c r="J472" i="25"/>
  <c r="P471" i="25"/>
  <c r="O471" i="25"/>
  <c r="N471" i="25"/>
  <c r="L471" i="25"/>
  <c r="K471" i="25"/>
  <c r="J471" i="25"/>
  <c r="P470" i="25"/>
  <c r="O470" i="25"/>
  <c r="N470" i="25"/>
  <c r="L470" i="25"/>
  <c r="K470" i="25"/>
  <c r="J470" i="25"/>
  <c r="P469" i="25"/>
  <c r="O469" i="25"/>
  <c r="N469" i="25"/>
  <c r="L469" i="25"/>
  <c r="K469" i="25"/>
  <c r="J469" i="25"/>
  <c r="P468" i="25"/>
  <c r="O468" i="25"/>
  <c r="N468" i="25"/>
  <c r="L468" i="25"/>
  <c r="K468" i="25"/>
  <c r="J468" i="25"/>
  <c r="P467" i="25"/>
  <c r="O467" i="25"/>
  <c r="N467" i="25"/>
  <c r="L467" i="25"/>
  <c r="K467" i="25"/>
  <c r="J467" i="25"/>
  <c r="P466" i="25"/>
  <c r="O466" i="25"/>
  <c r="N466" i="25"/>
  <c r="L466" i="25"/>
  <c r="K466" i="25"/>
  <c r="J466" i="25"/>
  <c r="P465" i="25"/>
  <c r="O465" i="25"/>
  <c r="N465" i="25"/>
  <c r="L465" i="25"/>
  <c r="K465" i="25"/>
  <c r="J465" i="25"/>
  <c r="P464" i="25"/>
  <c r="O464" i="25"/>
  <c r="N464" i="25"/>
  <c r="L464" i="25"/>
  <c r="K464" i="25"/>
  <c r="J464" i="25"/>
  <c r="P463" i="25"/>
  <c r="O463" i="25"/>
  <c r="N463" i="25"/>
  <c r="L463" i="25"/>
  <c r="K463" i="25"/>
  <c r="J463" i="25"/>
  <c r="P462" i="25"/>
  <c r="O462" i="25"/>
  <c r="N462" i="25"/>
  <c r="L462" i="25"/>
  <c r="K462" i="25"/>
  <c r="J462" i="25"/>
  <c r="P461" i="25"/>
  <c r="O461" i="25"/>
  <c r="N461" i="25"/>
  <c r="L461" i="25"/>
  <c r="K461" i="25"/>
  <c r="J461" i="25"/>
  <c r="P460" i="25"/>
  <c r="O460" i="25"/>
  <c r="N460" i="25"/>
  <c r="L460" i="25"/>
  <c r="K460" i="25"/>
  <c r="J460" i="25"/>
  <c r="P459" i="25"/>
  <c r="O459" i="25"/>
  <c r="N459" i="25"/>
  <c r="L459" i="25"/>
  <c r="K459" i="25"/>
  <c r="J459" i="25"/>
  <c r="P458" i="25"/>
  <c r="O458" i="25"/>
  <c r="N458" i="25"/>
  <c r="L458" i="25"/>
  <c r="K458" i="25"/>
  <c r="J458" i="25"/>
  <c r="P457" i="25"/>
  <c r="O457" i="25"/>
  <c r="N457" i="25"/>
  <c r="L457" i="25"/>
  <c r="K457" i="25"/>
  <c r="J457" i="25"/>
  <c r="P456" i="25"/>
  <c r="O456" i="25"/>
  <c r="N456" i="25"/>
  <c r="L456" i="25"/>
  <c r="K456" i="25"/>
  <c r="J456" i="25"/>
  <c r="P455" i="25"/>
  <c r="O455" i="25"/>
  <c r="N455" i="25"/>
  <c r="L455" i="25"/>
  <c r="K455" i="25"/>
  <c r="J455" i="25"/>
  <c r="P454" i="25"/>
  <c r="O454" i="25"/>
  <c r="N454" i="25"/>
  <c r="L454" i="25"/>
  <c r="K454" i="25"/>
  <c r="J454" i="25"/>
  <c r="P453" i="25"/>
  <c r="O453" i="25"/>
  <c r="N453" i="25"/>
  <c r="L453" i="25"/>
  <c r="K453" i="25"/>
  <c r="J453" i="25"/>
  <c r="P452" i="25"/>
  <c r="O452" i="25"/>
  <c r="N452" i="25"/>
  <c r="L452" i="25"/>
  <c r="K452" i="25"/>
  <c r="J452" i="25"/>
  <c r="P451" i="25"/>
  <c r="O451" i="25"/>
  <c r="N451" i="25"/>
  <c r="L451" i="25"/>
  <c r="K451" i="25"/>
  <c r="J451" i="25"/>
  <c r="P450" i="25"/>
  <c r="O450" i="25"/>
  <c r="N450" i="25"/>
  <c r="L450" i="25"/>
  <c r="K450" i="25"/>
  <c r="J450" i="25"/>
  <c r="P449" i="25"/>
  <c r="O449" i="25"/>
  <c r="N449" i="25"/>
  <c r="L449" i="25"/>
  <c r="K449" i="25"/>
  <c r="J449" i="25"/>
  <c r="P448" i="25"/>
  <c r="O448" i="25"/>
  <c r="N448" i="25"/>
  <c r="L448" i="25"/>
  <c r="K448" i="25"/>
  <c r="J448" i="25"/>
  <c r="P447" i="25"/>
  <c r="O447" i="25"/>
  <c r="N447" i="25"/>
  <c r="L447" i="25"/>
  <c r="K447" i="25"/>
  <c r="J447" i="25"/>
  <c r="P446" i="25"/>
  <c r="O446" i="25"/>
  <c r="N446" i="25"/>
  <c r="L446" i="25"/>
  <c r="K446" i="25"/>
  <c r="J446" i="25"/>
  <c r="P445" i="25"/>
  <c r="O445" i="25"/>
  <c r="N445" i="25"/>
  <c r="L445" i="25"/>
  <c r="K445" i="25"/>
  <c r="J445" i="25"/>
  <c r="P444" i="25"/>
  <c r="O444" i="25"/>
  <c r="N444" i="25"/>
  <c r="L444" i="25"/>
  <c r="K444" i="25"/>
  <c r="J444" i="25"/>
  <c r="P443" i="25"/>
  <c r="O443" i="25"/>
  <c r="N443" i="25"/>
  <c r="L443" i="25"/>
  <c r="K443" i="25"/>
  <c r="J443" i="25"/>
  <c r="P442" i="25"/>
  <c r="O442" i="25"/>
  <c r="N442" i="25"/>
  <c r="L442" i="25"/>
  <c r="K442" i="25"/>
  <c r="J442" i="25"/>
  <c r="P441" i="25"/>
  <c r="O441" i="25"/>
  <c r="N441" i="25"/>
  <c r="L441" i="25"/>
  <c r="K441" i="25"/>
  <c r="J441" i="25"/>
  <c r="P440" i="25"/>
  <c r="O440" i="25"/>
  <c r="N440" i="25"/>
  <c r="L440" i="25"/>
  <c r="K440" i="25"/>
  <c r="J440" i="25"/>
  <c r="P439" i="25"/>
  <c r="O439" i="25"/>
  <c r="N439" i="25"/>
  <c r="L439" i="25"/>
  <c r="K439" i="25"/>
  <c r="J439" i="25"/>
  <c r="P438" i="25"/>
  <c r="O438" i="25"/>
  <c r="N438" i="25"/>
  <c r="L438" i="25"/>
  <c r="K438" i="25"/>
  <c r="J438" i="25"/>
  <c r="P437" i="25"/>
  <c r="O437" i="25"/>
  <c r="N437" i="25"/>
  <c r="L437" i="25"/>
  <c r="K437" i="25"/>
  <c r="J437" i="25"/>
  <c r="P436" i="25"/>
  <c r="O436" i="25"/>
  <c r="N436" i="25"/>
  <c r="L436" i="25"/>
  <c r="K436" i="25"/>
  <c r="J436" i="25"/>
  <c r="P435" i="25"/>
  <c r="O435" i="25"/>
  <c r="N435" i="25"/>
  <c r="L435" i="25"/>
  <c r="K435" i="25"/>
  <c r="J435" i="25"/>
  <c r="P434" i="25"/>
  <c r="O434" i="25"/>
  <c r="N434" i="25"/>
  <c r="L434" i="25"/>
  <c r="K434" i="25"/>
  <c r="J434" i="25"/>
  <c r="P433" i="25"/>
  <c r="O433" i="25"/>
  <c r="N433" i="25"/>
  <c r="L433" i="25"/>
  <c r="K433" i="25"/>
  <c r="J433" i="25"/>
  <c r="P432" i="25"/>
  <c r="O432" i="25"/>
  <c r="N432" i="25"/>
  <c r="L432" i="25"/>
  <c r="K432" i="25"/>
  <c r="J432" i="25"/>
  <c r="P431" i="25"/>
  <c r="O431" i="25"/>
  <c r="N431" i="25"/>
  <c r="L431" i="25"/>
  <c r="K431" i="25"/>
  <c r="J431" i="25"/>
  <c r="P430" i="25"/>
  <c r="O430" i="25"/>
  <c r="N430" i="25"/>
  <c r="L430" i="25"/>
  <c r="K430" i="25"/>
  <c r="J430" i="25"/>
  <c r="P429" i="25"/>
  <c r="O429" i="25"/>
  <c r="N429" i="25"/>
  <c r="L429" i="25"/>
  <c r="K429" i="25"/>
  <c r="J429" i="25"/>
  <c r="P428" i="25"/>
  <c r="O428" i="25"/>
  <c r="N428" i="25"/>
  <c r="L428" i="25"/>
  <c r="K428" i="25"/>
  <c r="J428" i="25"/>
  <c r="P427" i="25"/>
  <c r="O427" i="25"/>
  <c r="N427" i="25"/>
  <c r="L427" i="25"/>
  <c r="K427" i="25"/>
  <c r="J427" i="25"/>
  <c r="P426" i="25"/>
  <c r="O426" i="25"/>
  <c r="N426" i="25"/>
  <c r="L426" i="25"/>
  <c r="K426" i="25"/>
  <c r="J426" i="25"/>
  <c r="P425" i="25"/>
  <c r="O425" i="25"/>
  <c r="N425" i="25"/>
  <c r="L425" i="25"/>
  <c r="K425" i="25"/>
  <c r="J425" i="25"/>
  <c r="P424" i="25"/>
  <c r="O424" i="25"/>
  <c r="N424" i="25"/>
  <c r="L424" i="25"/>
  <c r="K424" i="25"/>
  <c r="J424" i="25"/>
  <c r="P423" i="25"/>
  <c r="O423" i="25"/>
  <c r="N423" i="25"/>
  <c r="L423" i="25"/>
  <c r="K423" i="25"/>
  <c r="J423" i="25"/>
  <c r="P422" i="25"/>
  <c r="O422" i="25"/>
  <c r="N422" i="25"/>
  <c r="L422" i="25"/>
  <c r="K422" i="25"/>
  <c r="J422" i="25"/>
  <c r="P421" i="25"/>
  <c r="O421" i="25"/>
  <c r="N421" i="25"/>
  <c r="L421" i="25"/>
  <c r="K421" i="25"/>
  <c r="J421" i="25"/>
  <c r="P420" i="25"/>
  <c r="O420" i="25"/>
  <c r="N420" i="25"/>
  <c r="L420" i="25"/>
  <c r="K420" i="25"/>
  <c r="J420" i="25"/>
  <c r="P419" i="25"/>
  <c r="O419" i="25"/>
  <c r="N419" i="25"/>
  <c r="L419" i="25"/>
  <c r="K419" i="25"/>
  <c r="J419" i="25"/>
  <c r="P418" i="25"/>
  <c r="O418" i="25"/>
  <c r="N418" i="25"/>
  <c r="L418" i="25"/>
  <c r="K418" i="25"/>
  <c r="J418" i="25"/>
  <c r="P417" i="25"/>
  <c r="O417" i="25"/>
  <c r="N417" i="25"/>
  <c r="L417" i="25"/>
  <c r="K417" i="25"/>
  <c r="J417" i="25"/>
  <c r="P416" i="25"/>
  <c r="O416" i="25"/>
  <c r="N416" i="25"/>
  <c r="L416" i="25"/>
  <c r="K416" i="25"/>
  <c r="J416" i="25"/>
  <c r="P415" i="25"/>
  <c r="O415" i="25"/>
  <c r="N415" i="25"/>
  <c r="L415" i="25"/>
  <c r="K415" i="25"/>
  <c r="J415" i="25"/>
  <c r="P414" i="25"/>
  <c r="O414" i="25"/>
  <c r="N414" i="25"/>
  <c r="L414" i="25"/>
  <c r="K414" i="25"/>
  <c r="J414" i="25"/>
  <c r="P413" i="25"/>
  <c r="O413" i="25"/>
  <c r="N413" i="25"/>
  <c r="L413" i="25"/>
  <c r="K413" i="25"/>
  <c r="J413" i="25"/>
  <c r="P412" i="25"/>
  <c r="O412" i="25"/>
  <c r="N412" i="25"/>
  <c r="L412" i="25"/>
  <c r="K412" i="25"/>
  <c r="J412" i="25"/>
  <c r="P411" i="25"/>
  <c r="O411" i="25"/>
  <c r="N411" i="25"/>
  <c r="L411" i="25"/>
  <c r="K411" i="25"/>
  <c r="J411" i="25"/>
  <c r="P410" i="25"/>
  <c r="O410" i="25"/>
  <c r="N410" i="25"/>
  <c r="L410" i="25"/>
  <c r="K410" i="25"/>
  <c r="J410" i="25"/>
  <c r="P409" i="25"/>
  <c r="O409" i="25"/>
  <c r="N409" i="25"/>
  <c r="L409" i="25"/>
  <c r="K409" i="25"/>
  <c r="J409" i="25"/>
  <c r="P408" i="25"/>
  <c r="O408" i="25"/>
  <c r="N408" i="25"/>
  <c r="L408" i="25"/>
  <c r="K408" i="25"/>
  <c r="J408" i="25"/>
  <c r="P407" i="25"/>
  <c r="O407" i="25"/>
  <c r="N407" i="25"/>
  <c r="L407" i="25"/>
  <c r="K407" i="25"/>
  <c r="J407" i="25"/>
  <c r="P406" i="25"/>
  <c r="O406" i="25"/>
  <c r="N406" i="25"/>
  <c r="L406" i="25"/>
  <c r="K406" i="25"/>
  <c r="J406" i="25"/>
  <c r="P405" i="25"/>
  <c r="O405" i="25"/>
  <c r="N405" i="25"/>
  <c r="L405" i="25"/>
  <c r="K405" i="25"/>
  <c r="J405" i="25"/>
  <c r="P404" i="25"/>
  <c r="O404" i="25"/>
  <c r="N404" i="25"/>
  <c r="L404" i="25"/>
  <c r="K404" i="25"/>
  <c r="J404" i="25"/>
  <c r="P403" i="25"/>
  <c r="O403" i="25"/>
  <c r="N403" i="25"/>
  <c r="L403" i="25"/>
  <c r="K403" i="25"/>
  <c r="J403" i="25"/>
  <c r="P402" i="25"/>
  <c r="O402" i="25"/>
  <c r="N402" i="25"/>
  <c r="L402" i="25"/>
  <c r="K402" i="25"/>
  <c r="J402" i="25"/>
  <c r="P401" i="25"/>
  <c r="O401" i="25"/>
  <c r="N401" i="25"/>
  <c r="L401" i="25"/>
  <c r="K401" i="25"/>
  <c r="J401" i="25"/>
  <c r="P400" i="25"/>
  <c r="O400" i="25"/>
  <c r="N400" i="25"/>
  <c r="L400" i="25"/>
  <c r="K400" i="25"/>
  <c r="J400" i="25"/>
  <c r="P399" i="25"/>
  <c r="O399" i="25"/>
  <c r="N399" i="25"/>
  <c r="L399" i="25"/>
  <c r="K399" i="25"/>
  <c r="J399" i="25"/>
  <c r="P398" i="25"/>
  <c r="O398" i="25"/>
  <c r="N398" i="25"/>
  <c r="L398" i="25"/>
  <c r="K398" i="25"/>
  <c r="J398" i="25"/>
  <c r="P397" i="25"/>
  <c r="O397" i="25"/>
  <c r="N397" i="25"/>
  <c r="L397" i="25"/>
  <c r="K397" i="25"/>
  <c r="J397" i="25"/>
  <c r="P396" i="25"/>
  <c r="O396" i="25"/>
  <c r="N396" i="25"/>
  <c r="L396" i="25"/>
  <c r="K396" i="25"/>
  <c r="J396" i="25"/>
  <c r="P395" i="25"/>
  <c r="O395" i="25"/>
  <c r="N395" i="25"/>
  <c r="L395" i="25"/>
  <c r="K395" i="25"/>
  <c r="J395" i="25"/>
  <c r="P394" i="25"/>
  <c r="O394" i="25"/>
  <c r="N394" i="25"/>
  <c r="L394" i="25"/>
  <c r="K394" i="25"/>
  <c r="J394" i="25"/>
  <c r="P393" i="25"/>
  <c r="O393" i="25"/>
  <c r="N393" i="25"/>
  <c r="L393" i="25"/>
  <c r="K393" i="25"/>
  <c r="J393" i="25"/>
  <c r="P392" i="25"/>
  <c r="O392" i="25"/>
  <c r="N392" i="25"/>
  <c r="L392" i="25"/>
  <c r="K392" i="25"/>
  <c r="J392" i="25"/>
  <c r="P391" i="25"/>
  <c r="O391" i="25"/>
  <c r="N391" i="25"/>
  <c r="L391" i="25"/>
  <c r="K391" i="25"/>
  <c r="J391" i="25"/>
  <c r="P390" i="25"/>
  <c r="O390" i="25"/>
  <c r="N390" i="25"/>
  <c r="L390" i="25"/>
  <c r="K390" i="25"/>
  <c r="J390" i="25"/>
  <c r="P389" i="25"/>
  <c r="O389" i="25"/>
  <c r="N389" i="25"/>
  <c r="L389" i="25"/>
  <c r="K389" i="25"/>
  <c r="J389" i="25"/>
  <c r="P388" i="25"/>
  <c r="O388" i="25"/>
  <c r="N388" i="25"/>
  <c r="L388" i="25"/>
  <c r="K388" i="25"/>
  <c r="J388" i="25"/>
  <c r="P387" i="25"/>
  <c r="O387" i="25"/>
  <c r="N387" i="25"/>
  <c r="L387" i="25"/>
  <c r="K387" i="25"/>
  <c r="J387" i="25"/>
  <c r="P386" i="25"/>
  <c r="O386" i="25"/>
  <c r="N386" i="25"/>
  <c r="L386" i="25"/>
  <c r="K386" i="25"/>
  <c r="J386" i="25"/>
  <c r="P385" i="25"/>
  <c r="O385" i="25"/>
  <c r="N385" i="25"/>
  <c r="L385" i="25"/>
  <c r="K385" i="25"/>
  <c r="J385" i="25"/>
  <c r="P384" i="25"/>
  <c r="O384" i="25"/>
  <c r="N384" i="25"/>
  <c r="L384" i="25"/>
  <c r="K384" i="25"/>
  <c r="J384" i="25"/>
  <c r="P383" i="25"/>
  <c r="O383" i="25"/>
  <c r="N383" i="25"/>
  <c r="L383" i="25"/>
  <c r="K383" i="25"/>
  <c r="J383" i="25"/>
  <c r="P382" i="25"/>
  <c r="O382" i="25"/>
  <c r="N382" i="25"/>
  <c r="L382" i="25"/>
  <c r="K382" i="25"/>
  <c r="J382" i="25"/>
  <c r="P381" i="25"/>
  <c r="O381" i="25"/>
  <c r="N381" i="25"/>
  <c r="L381" i="25"/>
  <c r="K381" i="25"/>
  <c r="J381" i="25"/>
  <c r="P380" i="25"/>
  <c r="O380" i="25"/>
  <c r="N380" i="25"/>
  <c r="L380" i="25"/>
  <c r="K380" i="25"/>
  <c r="J380" i="25"/>
  <c r="P379" i="25"/>
  <c r="O379" i="25"/>
  <c r="N379" i="25"/>
  <c r="L379" i="25"/>
  <c r="K379" i="25"/>
  <c r="J379" i="25"/>
  <c r="P378" i="25"/>
  <c r="O378" i="25"/>
  <c r="N378" i="25"/>
  <c r="L378" i="25"/>
  <c r="K378" i="25"/>
  <c r="J378" i="25"/>
  <c r="P377" i="25"/>
  <c r="O377" i="25"/>
  <c r="N377" i="25"/>
  <c r="L377" i="25"/>
  <c r="K377" i="25"/>
  <c r="J377" i="25"/>
  <c r="P376" i="25"/>
  <c r="O376" i="25"/>
  <c r="N376" i="25"/>
  <c r="L376" i="25"/>
  <c r="K376" i="25"/>
  <c r="J376" i="25"/>
  <c r="P375" i="25"/>
  <c r="O375" i="25"/>
  <c r="N375" i="25"/>
  <c r="L375" i="25"/>
  <c r="K375" i="25"/>
  <c r="J375" i="25"/>
  <c r="P374" i="25"/>
  <c r="O374" i="25"/>
  <c r="N374" i="25"/>
  <c r="L374" i="25"/>
  <c r="K374" i="25"/>
  <c r="J374" i="25"/>
  <c r="P373" i="25"/>
  <c r="O373" i="25"/>
  <c r="N373" i="25"/>
  <c r="L373" i="25"/>
  <c r="K373" i="25"/>
  <c r="J373" i="25"/>
  <c r="P372" i="25"/>
  <c r="O372" i="25"/>
  <c r="N372" i="25"/>
  <c r="L372" i="25"/>
  <c r="K372" i="25"/>
  <c r="J372" i="25"/>
  <c r="P371" i="25"/>
  <c r="O371" i="25"/>
  <c r="N371" i="25"/>
  <c r="L371" i="25"/>
  <c r="K371" i="25"/>
  <c r="J371" i="25"/>
  <c r="P370" i="25"/>
  <c r="O370" i="25"/>
  <c r="N370" i="25"/>
  <c r="L370" i="25"/>
  <c r="K370" i="25"/>
  <c r="J370" i="25"/>
  <c r="P369" i="25"/>
  <c r="O369" i="25"/>
  <c r="N369" i="25"/>
  <c r="L369" i="25"/>
  <c r="K369" i="25"/>
  <c r="J369" i="25"/>
  <c r="P368" i="25"/>
  <c r="O368" i="25"/>
  <c r="N368" i="25"/>
  <c r="L368" i="25"/>
  <c r="K368" i="25"/>
  <c r="J368" i="25"/>
  <c r="P367" i="25"/>
  <c r="O367" i="25"/>
  <c r="N367" i="25"/>
  <c r="L367" i="25"/>
  <c r="K367" i="25"/>
  <c r="J367" i="25"/>
  <c r="P366" i="25"/>
  <c r="O366" i="25"/>
  <c r="N366" i="25"/>
  <c r="L366" i="25"/>
  <c r="K366" i="25"/>
  <c r="J366" i="25"/>
  <c r="P365" i="25"/>
  <c r="O365" i="25"/>
  <c r="N365" i="25"/>
  <c r="L365" i="25"/>
  <c r="K365" i="25"/>
  <c r="J365" i="25"/>
  <c r="P364" i="25"/>
  <c r="O364" i="25"/>
  <c r="N364" i="25"/>
  <c r="L364" i="25"/>
  <c r="K364" i="25"/>
  <c r="J364" i="25"/>
  <c r="P363" i="25"/>
  <c r="O363" i="25"/>
  <c r="N363" i="25"/>
  <c r="L363" i="25"/>
  <c r="K363" i="25"/>
  <c r="J363" i="25"/>
  <c r="P362" i="25"/>
  <c r="O362" i="25"/>
  <c r="N362" i="25"/>
  <c r="L362" i="25"/>
  <c r="K362" i="25"/>
  <c r="J362" i="25"/>
  <c r="P361" i="25"/>
  <c r="O361" i="25"/>
  <c r="N361" i="25"/>
  <c r="L361" i="25"/>
  <c r="K361" i="25"/>
  <c r="J361" i="25"/>
  <c r="P360" i="25"/>
  <c r="O360" i="25"/>
  <c r="N360" i="25"/>
  <c r="L360" i="25"/>
  <c r="K360" i="25"/>
  <c r="J360" i="25"/>
  <c r="P359" i="25"/>
  <c r="O359" i="25"/>
  <c r="N359" i="25"/>
  <c r="L359" i="25"/>
  <c r="K359" i="25"/>
  <c r="J359" i="25"/>
  <c r="P358" i="25"/>
  <c r="O358" i="25"/>
  <c r="N358" i="25"/>
  <c r="L358" i="25"/>
  <c r="K358" i="25"/>
  <c r="J358" i="25"/>
  <c r="P357" i="25"/>
  <c r="O357" i="25"/>
  <c r="N357" i="25"/>
  <c r="L357" i="25"/>
  <c r="K357" i="25"/>
  <c r="J357" i="25"/>
  <c r="P356" i="25"/>
  <c r="O356" i="25"/>
  <c r="N356" i="25"/>
  <c r="L356" i="25"/>
  <c r="K356" i="25"/>
  <c r="J356" i="25"/>
  <c r="P355" i="25"/>
  <c r="O355" i="25"/>
  <c r="N355" i="25"/>
  <c r="L355" i="25"/>
  <c r="K355" i="25"/>
  <c r="J355" i="25"/>
  <c r="P354" i="25"/>
  <c r="O354" i="25"/>
  <c r="N354" i="25"/>
  <c r="L354" i="25"/>
  <c r="K354" i="25"/>
  <c r="J354" i="25"/>
  <c r="P353" i="25"/>
  <c r="O353" i="25"/>
  <c r="N353" i="25"/>
  <c r="L353" i="25"/>
  <c r="K353" i="25"/>
  <c r="J353" i="25"/>
  <c r="P352" i="25"/>
  <c r="O352" i="25"/>
  <c r="N352" i="25"/>
  <c r="L352" i="25"/>
  <c r="K352" i="25"/>
  <c r="J352" i="25"/>
  <c r="P351" i="25"/>
  <c r="O351" i="25"/>
  <c r="N351" i="25"/>
  <c r="L351" i="25"/>
  <c r="K351" i="25"/>
  <c r="J351" i="25"/>
  <c r="P350" i="25"/>
  <c r="O350" i="25"/>
  <c r="N350" i="25"/>
  <c r="L350" i="25"/>
  <c r="K350" i="25"/>
  <c r="J350" i="25"/>
  <c r="P349" i="25"/>
  <c r="O349" i="25"/>
  <c r="N349" i="25"/>
  <c r="L349" i="25"/>
  <c r="K349" i="25"/>
  <c r="J349" i="25"/>
  <c r="P348" i="25"/>
  <c r="O348" i="25"/>
  <c r="N348" i="25"/>
  <c r="L348" i="25"/>
  <c r="K348" i="25"/>
  <c r="J348" i="25"/>
  <c r="P347" i="25"/>
  <c r="O347" i="25"/>
  <c r="N347" i="25"/>
  <c r="L347" i="25"/>
  <c r="K347" i="25"/>
  <c r="J347" i="25"/>
  <c r="P346" i="25"/>
  <c r="O346" i="25"/>
  <c r="N346" i="25"/>
  <c r="L346" i="25"/>
  <c r="K346" i="25"/>
  <c r="J346" i="25"/>
  <c r="P345" i="25"/>
  <c r="O345" i="25"/>
  <c r="N345" i="25"/>
  <c r="L345" i="25"/>
  <c r="K345" i="25"/>
  <c r="J345" i="25"/>
  <c r="P344" i="25"/>
  <c r="O344" i="25"/>
  <c r="N344" i="25"/>
  <c r="L344" i="25"/>
  <c r="K344" i="25"/>
  <c r="J344" i="25"/>
  <c r="P343" i="25"/>
  <c r="O343" i="25"/>
  <c r="N343" i="25"/>
  <c r="L343" i="25"/>
  <c r="K343" i="25"/>
  <c r="J343" i="25"/>
  <c r="P342" i="25"/>
  <c r="O342" i="25"/>
  <c r="N342" i="25"/>
  <c r="L342" i="25"/>
  <c r="K342" i="25"/>
  <c r="J342" i="25"/>
  <c r="P341" i="25"/>
  <c r="O341" i="25"/>
  <c r="N341" i="25"/>
  <c r="L341" i="25"/>
  <c r="K341" i="25"/>
  <c r="J341" i="25"/>
  <c r="P340" i="25"/>
  <c r="O340" i="25"/>
  <c r="N340" i="25"/>
  <c r="L340" i="25"/>
  <c r="K340" i="25"/>
  <c r="J340" i="25"/>
  <c r="P339" i="25"/>
  <c r="O339" i="25"/>
  <c r="N339" i="25"/>
  <c r="L339" i="25"/>
  <c r="K339" i="25"/>
  <c r="J339" i="25"/>
  <c r="P338" i="25"/>
  <c r="O338" i="25"/>
  <c r="N338" i="25"/>
  <c r="L338" i="25"/>
  <c r="K338" i="25"/>
  <c r="J338" i="25"/>
  <c r="P337" i="25"/>
  <c r="O337" i="25"/>
  <c r="N337" i="25"/>
  <c r="L337" i="25"/>
  <c r="K337" i="25"/>
  <c r="J337" i="25"/>
  <c r="P336" i="25"/>
  <c r="O336" i="25"/>
  <c r="N336" i="25"/>
  <c r="L336" i="25"/>
  <c r="K336" i="25"/>
  <c r="J336" i="25"/>
  <c r="P335" i="25"/>
  <c r="O335" i="25"/>
  <c r="N335" i="25"/>
  <c r="L335" i="25"/>
  <c r="K335" i="25"/>
  <c r="J335" i="25"/>
  <c r="P334" i="25"/>
  <c r="O334" i="25"/>
  <c r="N334" i="25"/>
  <c r="L334" i="25"/>
  <c r="K334" i="25"/>
  <c r="J334" i="25"/>
  <c r="P333" i="25"/>
  <c r="O333" i="25"/>
  <c r="N333" i="25"/>
  <c r="L333" i="25"/>
  <c r="K333" i="25"/>
  <c r="J333" i="25"/>
  <c r="P332" i="25"/>
  <c r="O332" i="25"/>
  <c r="N332" i="25"/>
  <c r="L332" i="25"/>
  <c r="K332" i="25"/>
  <c r="J332" i="25"/>
  <c r="P331" i="25"/>
  <c r="O331" i="25"/>
  <c r="N331" i="25"/>
  <c r="L331" i="25"/>
  <c r="K331" i="25"/>
  <c r="J331" i="25"/>
  <c r="P330" i="25"/>
  <c r="O330" i="25"/>
  <c r="N330" i="25"/>
  <c r="L330" i="25"/>
  <c r="K330" i="25"/>
  <c r="J330" i="25"/>
  <c r="P329" i="25"/>
  <c r="O329" i="25"/>
  <c r="N329" i="25"/>
  <c r="L329" i="25"/>
  <c r="K329" i="25"/>
  <c r="J329" i="25"/>
  <c r="P328" i="25"/>
  <c r="O328" i="25"/>
  <c r="N328" i="25"/>
  <c r="L328" i="25"/>
  <c r="K328" i="25"/>
  <c r="J328" i="25"/>
  <c r="P327" i="25"/>
  <c r="O327" i="25"/>
  <c r="N327" i="25"/>
  <c r="L327" i="25"/>
  <c r="K327" i="25"/>
  <c r="J327" i="25"/>
  <c r="P326" i="25"/>
  <c r="O326" i="25"/>
  <c r="N326" i="25"/>
  <c r="L326" i="25"/>
  <c r="K326" i="25"/>
  <c r="J326" i="25"/>
  <c r="P325" i="25"/>
  <c r="O325" i="25"/>
  <c r="N325" i="25"/>
  <c r="L325" i="25"/>
  <c r="K325" i="25"/>
  <c r="J325" i="25"/>
  <c r="P324" i="25"/>
  <c r="O324" i="25"/>
  <c r="N324" i="25"/>
  <c r="L324" i="25"/>
  <c r="K324" i="25"/>
  <c r="J324" i="25"/>
  <c r="P323" i="25"/>
  <c r="O323" i="25"/>
  <c r="N323" i="25"/>
  <c r="L323" i="25"/>
  <c r="K323" i="25"/>
  <c r="J323" i="25"/>
  <c r="P322" i="25"/>
  <c r="O322" i="25"/>
  <c r="N322" i="25"/>
  <c r="L322" i="25"/>
  <c r="K322" i="25"/>
  <c r="J322" i="25"/>
  <c r="P321" i="25"/>
  <c r="O321" i="25"/>
  <c r="N321" i="25"/>
  <c r="L321" i="25"/>
  <c r="K321" i="25"/>
  <c r="J321" i="25"/>
  <c r="P320" i="25"/>
  <c r="O320" i="25"/>
  <c r="N320" i="25"/>
  <c r="L320" i="25"/>
  <c r="K320" i="25"/>
  <c r="J320" i="25"/>
  <c r="P319" i="25"/>
  <c r="O319" i="25"/>
  <c r="N319" i="25"/>
  <c r="L319" i="25"/>
  <c r="K319" i="25"/>
  <c r="J319" i="25"/>
  <c r="P318" i="25"/>
  <c r="O318" i="25"/>
  <c r="N318" i="25"/>
  <c r="L318" i="25"/>
  <c r="K318" i="25"/>
  <c r="J318" i="25"/>
  <c r="P317" i="25"/>
  <c r="O317" i="25"/>
  <c r="N317" i="25"/>
  <c r="L317" i="25"/>
  <c r="K317" i="25"/>
  <c r="J317" i="25"/>
  <c r="P316" i="25"/>
  <c r="O316" i="25"/>
  <c r="N316" i="25"/>
  <c r="L316" i="25"/>
  <c r="K316" i="25"/>
  <c r="J316" i="25"/>
  <c r="P315" i="25"/>
  <c r="O315" i="25"/>
  <c r="N315" i="25"/>
  <c r="L315" i="25"/>
  <c r="K315" i="25"/>
  <c r="J315" i="25"/>
  <c r="P314" i="25"/>
  <c r="O314" i="25"/>
  <c r="N314" i="25"/>
  <c r="L314" i="25"/>
  <c r="K314" i="25"/>
  <c r="J314" i="25"/>
  <c r="P313" i="25"/>
  <c r="O313" i="25"/>
  <c r="N313" i="25"/>
  <c r="L313" i="25"/>
  <c r="K313" i="25"/>
  <c r="J313" i="25"/>
  <c r="P312" i="25"/>
  <c r="O312" i="25"/>
  <c r="N312" i="25"/>
  <c r="L312" i="25"/>
  <c r="K312" i="25"/>
  <c r="J312" i="25"/>
  <c r="P311" i="25"/>
  <c r="O311" i="25"/>
  <c r="N311" i="25"/>
  <c r="L311" i="25"/>
  <c r="K311" i="25"/>
  <c r="J311" i="25"/>
  <c r="P310" i="25"/>
  <c r="O310" i="25"/>
  <c r="N310" i="25"/>
  <c r="L310" i="25"/>
  <c r="K310" i="25"/>
  <c r="J310" i="25"/>
  <c r="P309" i="25"/>
  <c r="O309" i="25"/>
  <c r="N309" i="25"/>
  <c r="L309" i="25"/>
  <c r="K309" i="25"/>
  <c r="J309" i="25"/>
  <c r="P308" i="25"/>
  <c r="O308" i="25"/>
  <c r="N308" i="25"/>
  <c r="L308" i="25"/>
  <c r="K308" i="25"/>
  <c r="J308" i="25"/>
  <c r="P307" i="25"/>
  <c r="O307" i="25"/>
  <c r="N307" i="25"/>
  <c r="L307" i="25"/>
  <c r="K307" i="25"/>
  <c r="J307" i="25"/>
  <c r="P306" i="25"/>
  <c r="O306" i="25"/>
  <c r="N306" i="25"/>
  <c r="L306" i="25"/>
  <c r="K306" i="25"/>
  <c r="J306" i="25"/>
  <c r="P305" i="25"/>
  <c r="O305" i="25"/>
  <c r="N305" i="25"/>
  <c r="L305" i="25"/>
  <c r="K305" i="25"/>
  <c r="J305" i="25"/>
  <c r="P304" i="25"/>
  <c r="O304" i="25"/>
  <c r="N304" i="25"/>
  <c r="L304" i="25"/>
  <c r="K304" i="25"/>
  <c r="J304" i="25"/>
  <c r="P303" i="25"/>
  <c r="O303" i="25"/>
  <c r="N303" i="25"/>
  <c r="L303" i="25"/>
  <c r="K303" i="25"/>
  <c r="J303" i="25"/>
  <c r="P302" i="25"/>
  <c r="O302" i="25"/>
  <c r="N302" i="25"/>
  <c r="L302" i="25"/>
  <c r="K302" i="25"/>
  <c r="J302" i="25"/>
  <c r="P301" i="25"/>
  <c r="O301" i="25"/>
  <c r="N301" i="25"/>
  <c r="L301" i="25"/>
  <c r="K301" i="25"/>
  <c r="J301" i="25"/>
  <c r="P300" i="25"/>
  <c r="O300" i="25"/>
  <c r="N300" i="25"/>
  <c r="L300" i="25"/>
  <c r="K300" i="25"/>
  <c r="J300" i="25"/>
  <c r="P299" i="25"/>
  <c r="O299" i="25"/>
  <c r="N299" i="25"/>
  <c r="L299" i="25"/>
  <c r="K299" i="25"/>
  <c r="J299" i="25"/>
  <c r="P298" i="25"/>
  <c r="O298" i="25"/>
  <c r="N298" i="25"/>
  <c r="L298" i="25"/>
  <c r="K298" i="25"/>
  <c r="J298" i="25"/>
  <c r="P297" i="25"/>
  <c r="O297" i="25"/>
  <c r="N297" i="25"/>
  <c r="L297" i="25"/>
  <c r="K297" i="25"/>
  <c r="J297" i="25"/>
  <c r="P296" i="25"/>
  <c r="O296" i="25"/>
  <c r="N296" i="25"/>
  <c r="L296" i="25"/>
  <c r="K296" i="25"/>
  <c r="J296" i="25"/>
  <c r="P295" i="25"/>
  <c r="O295" i="25"/>
  <c r="N295" i="25"/>
  <c r="L295" i="25"/>
  <c r="K295" i="25"/>
  <c r="J295" i="25"/>
  <c r="P294" i="25"/>
  <c r="O294" i="25"/>
  <c r="N294" i="25"/>
  <c r="L294" i="25"/>
  <c r="K294" i="25"/>
  <c r="J294" i="25"/>
  <c r="P293" i="25"/>
  <c r="O293" i="25"/>
  <c r="N293" i="25"/>
  <c r="L293" i="25"/>
  <c r="K293" i="25"/>
  <c r="J293" i="25"/>
  <c r="P292" i="25"/>
  <c r="O292" i="25"/>
  <c r="N292" i="25"/>
  <c r="L292" i="25"/>
  <c r="K292" i="25"/>
  <c r="J292" i="25"/>
  <c r="P291" i="25"/>
  <c r="O291" i="25"/>
  <c r="N291" i="25"/>
  <c r="L291" i="25"/>
  <c r="K291" i="25"/>
  <c r="J291" i="25"/>
  <c r="P290" i="25"/>
  <c r="O290" i="25"/>
  <c r="N290" i="25"/>
  <c r="L290" i="25"/>
  <c r="K290" i="25"/>
  <c r="J290" i="25"/>
  <c r="P289" i="25"/>
  <c r="O289" i="25"/>
  <c r="N289" i="25"/>
  <c r="L289" i="25"/>
  <c r="K289" i="25"/>
  <c r="J289" i="25"/>
  <c r="P288" i="25"/>
  <c r="O288" i="25"/>
  <c r="N288" i="25"/>
  <c r="L288" i="25"/>
  <c r="K288" i="25"/>
  <c r="J288" i="25"/>
  <c r="P287" i="25"/>
  <c r="O287" i="25"/>
  <c r="N287" i="25"/>
  <c r="L287" i="25"/>
  <c r="K287" i="25"/>
  <c r="J287" i="25"/>
  <c r="P286" i="25"/>
  <c r="O286" i="25"/>
  <c r="N286" i="25"/>
  <c r="L286" i="25"/>
  <c r="K286" i="25"/>
  <c r="J286" i="25"/>
  <c r="P285" i="25"/>
  <c r="O285" i="25"/>
  <c r="N285" i="25"/>
  <c r="L285" i="25"/>
  <c r="K285" i="25"/>
  <c r="J285" i="25"/>
  <c r="P284" i="25"/>
  <c r="O284" i="25"/>
  <c r="N284" i="25"/>
  <c r="L284" i="25"/>
  <c r="K284" i="25"/>
  <c r="J284" i="25"/>
  <c r="P283" i="25"/>
  <c r="O283" i="25"/>
  <c r="N283" i="25"/>
  <c r="L283" i="25"/>
  <c r="K283" i="25"/>
  <c r="J283" i="25"/>
  <c r="P282" i="25"/>
  <c r="O282" i="25"/>
  <c r="N282" i="25"/>
  <c r="L282" i="25"/>
  <c r="K282" i="25"/>
  <c r="J282" i="25"/>
  <c r="P281" i="25"/>
  <c r="O281" i="25"/>
  <c r="N281" i="25"/>
  <c r="L281" i="25"/>
  <c r="K281" i="25"/>
  <c r="J281" i="25"/>
  <c r="P280" i="25"/>
  <c r="O280" i="25"/>
  <c r="N280" i="25"/>
  <c r="L280" i="25"/>
  <c r="K280" i="25"/>
  <c r="J280" i="25"/>
  <c r="P279" i="25"/>
  <c r="O279" i="25"/>
  <c r="N279" i="25"/>
  <c r="L279" i="25"/>
  <c r="K279" i="25"/>
  <c r="J279" i="25"/>
  <c r="P278" i="25"/>
  <c r="O278" i="25"/>
  <c r="N278" i="25"/>
  <c r="L278" i="25"/>
  <c r="K278" i="25"/>
  <c r="J278" i="25"/>
  <c r="P277" i="25"/>
  <c r="O277" i="25"/>
  <c r="N277" i="25"/>
  <c r="L277" i="25"/>
  <c r="K277" i="25"/>
  <c r="J277" i="25"/>
  <c r="P276" i="25"/>
  <c r="O276" i="25"/>
  <c r="N276" i="25"/>
  <c r="L276" i="25"/>
  <c r="K276" i="25"/>
  <c r="J276" i="25"/>
  <c r="P275" i="25"/>
  <c r="O275" i="25"/>
  <c r="N275" i="25"/>
  <c r="L275" i="25"/>
  <c r="K275" i="25"/>
  <c r="J275" i="25"/>
  <c r="P274" i="25"/>
  <c r="O274" i="25"/>
  <c r="N274" i="25"/>
  <c r="L274" i="25"/>
  <c r="K274" i="25"/>
  <c r="J274" i="25"/>
  <c r="P273" i="25"/>
  <c r="O273" i="25"/>
  <c r="N273" i="25"/>
  <c r="L273" i="25"/>
  <c r="K273" i="25"/>
  <c r="J273" i="25"/>
  <c r="P272" i="25"/>
  <c r="O272" i="25"/>
  <c r="N272" i="25"/>
  <c r="L272" i="25"/>
  <c r="K272" i="25"/>
  <c r="J272" i="25"/>
  <c r="P271" i="25"/>
  <c r="O271" i="25"/>
  <c r="N271" i="25"/>
  <c r="L271" i="25"/>
  <c r="K271" i="25"/>
  <c r="J271" i="25"/>
  <c r="P270" i="25"/>
  <c r="O270" i="25"/>
  <c r="N270" i="25"/>
  <c r="L270" i="25"/>
  <c r="K270" i="25"/>
  <c r="J270" i="25"/>
  <c r="P269" i="25"/>
  <c r="O269" i="25"/>
  <c r="N269" i="25"/>
  <c r="L269" i="25"/>
  <c r="K269" i="25"/>
  <c r="J269" i="25"/>
  <c r="P268" i="25"/>
  <c r="O268" i="25"/>
  <c r="N268" i="25"/>
  <c r="L268" i="25"/>
  <c r="K268" i="25"/>
  <c r="J268" i="25"/>
  <c r="P267" i="25"/>
  <c r="O267" i="25"/>
  <c r="N267" i="25"/>
  <c r="L267" i="25"/>
  <c r="K267" i="25"/>
  <c r="J267" i="25"/>
  <c r="P266" i="25"/>
  <c r="O266" i="25"/>
  <c r="N266" i="25"/>
  <c r="L266" i="25"/>
  <c r="K266" i="25"/>
  <c r="J266" i="25"/>
  <c r="P265" i="25"/>
  <c r="O265" i="25"/>
  <c r="N265" i="25"/>
  <c r="L265" i="25"/>
  <c r="K265" i="25"/>
  <c r="J265" i="25"/>
  <c r="P264" i="25"/>
  <c r="O264" i="25"/>
  <c r="N264" i="25"/>
  <c r="L264" i="25"/>
  <c r="K264" i="25"/>
  <c r="J264" i="25"/>
  <c r="P263" i="25"/>
  <c r="O263" i="25"/>
  <c r="N263" i="25"/>
  <c r="L263" i="25"/>
  <c r="K263" i="25"/>
  <c r="J263" i="25"/>
  <c r="P262" i="25"/>
  <c r="O262" i="25"/>
  <c r="N262" i="25"/>
  <c r="L262" i="25"/>
  <c r="K262" i="25"/>
  <c r="J262" i="25"/>
  <c r="P261" i="25"/>
  <c r="O261" i="25"/>
  <c r="N261" i="25"/>
  <c r="L261" i="25"/>
  <c r="K261" i="25"/>
  <c r="J261" i="25"/>
  <c r="P260" i="25"/>
  <c r="O260" i="25"/>
  <c r="N260" i="25"/>
  <c r="L260" i="25"/>
  <c r="K260" i="25"/>
  <c r="J260" i="25"/>
  <c r="P259" i="25"/>
  <c r="O259" i="25"/>
  <c r="N259" i="25"/>
  <c r="L259" i="25"/>
  <c r="K259" i="25"/>
  <c r="J259" i="25"/>
  <c r="P258" i="25"/>
  <c r="O258" i="25"/>
  <c r="N258" i="25"/>
  <c r="L258" i="25"/>
  <c r="K258" i="25"/>
  <c r="J258" i="25"/>
  <c r="P257" i="25"/>
  <c r="O257" i="25"/>
  <c r="N257" i="25"/>
  <c r="L257" i="25"/>
  <c r="K257" i="25"/>
  <c r="J257" i="25"/>
  <c r="P256" i="25"/>
  <c r="O256" i="25"/>
  <c r="N256" i="25"/>
  <c r="L256" i="25"/>
  <c r="K256" i="25"/>
  <c r="J256" i="25"/>
  <c r="P255" i="25"/>
  <c r="O255" i="25"/>
  <c r="N255" i="25"/>
  <c r="L255" i="25"/>
  <c r="K255" i="25"/>
  <c r="J255" i="25"/>
  <c r="P254" i="25"/>
  <c r="O254" i="25"/>
  <c r="N254" i="25"/>
  <c r="L254" i="25"/>
  <c r="K254" i="25"/>
  <c r="J254" i="25"/>
  <c r="P253" i="25"/>
  <c r="O253" i="25"/>
  <c r="N253" i="25"/>
  <c r="L253" i="25"/>
  <c r="K253" i="25"/>
  <c r="J253" i="25"/>
  <c r="P252" i="25"/>
  <c r="O252" i="25"/>
  <c r="N252" i="25"/>
  <c r="L252" i="25"/>
  <c r="K252" i="25"/>
  <c r="J252" i="25"/>
  <c r="P251" i="25"/>
  <c r="O251" i="25"/>
  <c r="N251" i="25"/>
  <c r="L251" i="25"/>
  <c r="K251" i="25"/>
  <c r="J251" i="25"/>
  <c r="P250" i="25"/>
  <c r="O250" i="25"/>
  <c r="N250" i="25"/>
  <c r="L250" i="25"/>
  <c r="K250" i="25"/>
  <c r="J250" i="25"/>
  <c r="P249" i="25"/>
  <c r="O249" i="25"/>
  <c r="N249" i="25"/>
  <c r="L249" i="25"/>
  <c r="K249" i="25"/>
  <c r="J249" i="25"/>
  <c r="P248" i="25"/>
  <c r="O248" i="25"/>
  <c r="N248" i="25"/>
  <c r="L248" i="25"/>
  <c r="K248" i="25"/>
  <c r="J248" i="25"/>
  <c r="P247" i="25"/>
  <c r="O247" i="25"/>
  <c r="N247" i="25"/>
  <c r="L247" i="25"/>
  <c r="K247" i="25"/>
  <c r="J247" i="25"/>
  <c r="P246" i="25"/>
  <c r="O246" i="25"/>
  <c r="N246" i="25"/>
  <c r="L246" i="25"/>
  <c r="K246" i="25"/>
  <c r="J246" i="25"/>
  <c r="P245" i="25"/>
  <c r="O245" i="25"/>
  <c r="N245" i="25"/>
  <c r="L245" i="25"/>
  <c r="K245" i="25"/>
  <c r="J245" i="25"/>
  <c r="P244" i="25"/>
  <c r="O244" i="25"/>
  <c r="N244" i="25"/>
  <c r="L244" i="25"/>
  <c r="K244" i="25"/>
  <c r="J244" i="25"/>
  <c r="P243" i="25"/>
  <c r="O243" i="25"/>
  <c r="N243" i="25"/>
  <c r="L243" i="25"/>
  <c r="K243" i="25"/>
  <c r="J243" i="25"/>
  <c r="P242" i="25"/>
  <c r="O242" i="25"/>
  <c r="N242" i="25"/>
  <c r="L242" i="25"/>
  <c r="K242" i="25"/>
  <c r="J242" i="25"/>
  <c r="P241" i="25"/>
  <c r="O241" i="25"/>
  <c r="N241" i="25"/>
  <c r="L241" i="25"/>
  <c r="K241" i="25"/>
  <c r="J241" i="25"/>
  <c r="P240" i="25"/>
  <c r="O240" i="25"/>
  <c r="N240" i="25"/>
  <c r="L240" i="25"/>
  <c r="K240" i="25"/>
  <c r="J240" i="25"/>
  <c r="P239" i="25"/>
  <c r="O239" i="25"/>
  <c r="N239" i="25"/>
  <c r="L239" i="25"/>
  <c r="K239" i="25"/>
  <c r="J239" i="25"/>
  <c r="P238" i="25"/>
  <c r="O238" i="25"/>
  <c r="N238" i="25"/>
  <c r="L238" i="25"/>
  <c r="K238" i="25"/>
  <c r="J238" i="25"/>
  <c r="P237" i="25"/>
  <c r="O237" i="25"/>
  <c r="N237" i="25"/>
  <c r="L237" i="25"/>
  <c r="K237" i="25"/>
  <c r="J237" i="25"/>
  <c r="P236" i="25"/>
  <c r="O236" i="25"/>
  <c r="N236" i="25"/>
  <c r="L236" i="25"/>
  <c r="K236" i="25"/>
  <c r="J236" i="25"/>
  <c r="P235" i="25"/>
  <c r="O235" i="25"/>
  <c r="N235" i="25"/>
  <c r="L235" i="25"/>
  <c r="K235" i="25"/>
  <c r="J235" i="25"/>
  <c r="P234" i="25"/>
  <c r="O234" i="25"/>
  <c r="N234" i="25"/>
  <c r="L234" i="25"/>
  <c r="K234" i="25"/>
  <c r="J234" i="25"/>
  <c r="P233" i="25"/>
  <c r="O233" i="25"/>
  <c r="N233" i="25"/>
  <c r="L233" i="25"/>
  <c r="K233" i="25"/>
  <c r="J233" i="25"/>
  <c r="P232" i="25"/>
  <c r="O232" i="25"/>
  <c r="N232" i="25"/>
  <c r="L232" i="25"/>
  <c r="K232" i="25"/>
  <c r="J232" i="25"/>
  <c r="P231" i="25"/>
  <c r="O231" i="25"/>
  <c r="N231" i="25"/>
  <c r="L231" i="25"/>
  <c r="K231" i="25"/>
  <c r="J231" i="25"/>
  <c r="P230" i="25"/>
  <c r="O230" i="25"/>
  <c r="N230" i="25"/>
  <c r="L230" i="25"/>
  <c r="K230" i="25"/>
  <c r="J230" i="25"/>
  <c r="P229" i="25"/>
  <c r="O229" i="25"/>
  <c r="N229" i="25"/>
  <c r="L229" i="25"/>
  <c r="K229" i="25"/>
  <c r="J229" i="25"/>
  <c r="P228" i="25"/>
  <c r="O228" i="25"/>
  <c r="N228" i="25"/>
  <c r="L228" i="25"/>
  <c r="K228" i="25"/>
  <c r="J228" i="25"/>
  <c r="P227" i="25"/>
  <c r="O227" i="25"/>
  <c r="N227" i="25"/>
  <c r="L227" i="25"/>
  <c r="K227" i="25"/>
  <c r="J227" i="25"/>
  <c r="P226" i="25"/>
  <c r="O226" i="25"/>
  <c r="N226" i="25"/>
  <c r="L226" i="25"/>
  <c r="K226" i="25"/>
  <c r="J226" i="25"/>
  <c r="P225" i="25"/>
  <c r="O225" i="25"/>
  <c r="N225" i="25"/>
  <c r="L225" i="25"/>
  <c r="K225" i="25"/>
  <c r="J225" i="25"/>
  <c r="P224" i="25"/>
  <c r="O224" i="25"/>
  <c r="N224" i="25"/>
  <c r="L224" i="25"/>
  <c r="K224" i="25"/>
  <c r="J224" i="25"/>
  <c r="P223" i="25"/>
  <c r="O223" i="25"/>
  <c r="N223" i="25"/>
  <c r="L223" i="25"/>
  <c r="K223" i="25"/>
  <c r="J223" i="25"/>
  <c r="P222" i="25"/>
  <c r="O222" i="25"/>
  <c r="N222" i="25"/>
  <c r="L222" i="25"/>
  <c r="K222" i="25"/>
  <c r="J222" i="25"/>
  <c r="P221" i="25"/>
  <c r="O221" i="25"/>
  <c r="N221" i="25"/>
  <c r="L221" i="25"/>
  <c r="K221" i="25"/>
  <c r="J221" i="25"/>
  <c r="P220" i="25"/>
  <c r="O220" i="25"/>
  <c r="N220" i="25"/>
  <c r="L220" i="25"/>
  <c r="K220" i="25"/>
  <c r="J220" i="25"/>
  <c r="P219" i="25"/>
  <c r="O219" i="25"/>
  <c r="N219" i="25"/>
  <c r="L219" i="25"/>
  <c r="K219" i="25"/>
  <c r="J219" i="25"/>
  <c r="P218" i="25"/>
  <c r="O218" i="25"/>
  <c r="N218" i="25"/>
  <c r="L218" i="25"/>
  <c r="K218" i="25"/>
  <c r="J218" i="25"/>
  <c r="P217" i="25"/>
  <c r="O217" i="25"/>
  <c r="N217" i="25"/>
  <c r="L217" i="25"/>
  <c r="K217" i="25"/>
  <c r="J217" i="25"/>
  <c r="P216" i="25"/>
  <c r="O216" i="25"/>
  <c r="N216" i="25"/>
  <c r="L216" i="25"/>
  <c r="K216" i="25"/>
  <c r="J216" i="25"/>
  <c r="P215" i="25"/>
  <c r="O215" i="25"/>
  <c r="N215" i="25"/>
  <c r="L215" i="25"/>
  <c r="K215" i="25"/>
  <c r="J215" i="25"/>
  <c r="P214" i="25"/>
  <c r="O214" i="25"/>
  <c r="N214" i="25"/>
  <c r="L214" i="25"/>
  <c r="K214" i="25"/>
  <c r="J214" i="25"/>
  <c r="P213" i="25"/>
  <c r="O213" i="25"/>
  <c r="N213" i="25"/>
  <c r="L213" i="25"/>
  <c r="K213" i="25"/>
  <c r="J213" i="25"/>
  <c r="P212" i="25"/>
  <c r="O212" i="25"/>
  <c r="N212" i="25"/>
  <c r="L212" i="25"/>
  <c r="K212" i="25"/>
  <c r="J212" i="25"/>
  <c r="P211" i="25"/>
  <c r="O211" i="25"/>
  <c r="N211" i="25"/>
  <c r="L211" i="25"/>
  <c r="K211" i="25"/>
  <c r="J211" i="25"/>
  <c r="P210" i="25"/>
  <c r="O210" i="25"/>
  <c r="N210" i="25"/>
  <c r="L210" i="25"/>
  <c r="K210" i="25"/>
  <c r="J210" i="25"/>
  <c r="P209" i="25"/>
  <c r="O209" i="25"/>
  <c r="N209" i="25"/>
  <c r="L209" i="25"/>
  <c r="K209" i="25"/>
  <c r="J209" i="25"/>
  <c r="P208" i="25"/>
  <c r="O208" i="25"/>
  <c r="N208" i="25"/>
  <c r="L208" i="25"/>
  <c r="K208" i="25"/>
  <c r="J208" i="25"/>
  <c r="P207" i="25"/>
  <c r="O207" i="25"/>
  <c r="N207" i="25"/>
  <c r="L207" i="25"/>
  <c r="K207" i="25"/>
  <c r="J207" i="25"/>
  <c r="P206" i="25"/>
  <c r="O206" i="25"/>
  <c r="N206" i="25"/>
  <c r="L206" i="25"/>
  <c r="K206" i="25"/>
  <c r="J206" i="25"/>
  <c r="P205" i="25"/>
  <c r="O205" i="25"/>
  <c r="N205" i="25"/>
  <c r="L205" i="25"/>
  <c r="K205" i="25"/>
  <c r="J205" i="25"/>
  <c r="P204" i="25"/>
  <c r="O204" i="25"/>
  <c r="N204" i="25"/>
  <c r="L204" i="25"/>
  <c r="K204" i="25"/>
  <c r="J204" i="25"/>
  <c r="P203" i="25"/>
  <c r="O203" i="25"/>
  <c r="N203" i="25"/>
  <c r="L203" i="25"/>
  <c r="K203" i="25"/>
  <c r="J203" i="25"/>
  <c r="P202" i="25"/>
  <c r="O202" i="25"/>
  <c r="N202" i="25"/>
  <c r="L202" i="25"/>
  <c r="K202" i="25"/>
  <c r="J202" i="25"/>
  <c r="P201" i="25"/>
  <c r="O201" i="25"/>
  <c r="N201" i="25"/>
  <c r="L201" i="25"/>
  <c r="K201" i="25"/>
  <c r="J201" i="25"/>
  <c r="P200" i="25"/>
  <c r="O200" i="25"/>
  <c r="N200" i="25"/>
  <c r="L200" i="25"/>
  <c r="K200" i="25"/>
  <c r="J200" i="25"/>
  <c r="P199" i="25"/>
  <c r="O199" i="25"/>
  <c r="N199" i="25"/>
  <c r="L199" i="25"/>
  <c r="K199" i="25"/>
  <c r="J199" i="25"/>
  <c r="P198" i="25"/>
  <c r="O198" i="25"/>
  <c r="N198" i="25"/>
  <c r="L198" i="25"/>
  <c r="K198" i="25"/>
  <c r="J198" i="25"/>
  <c r="P197" i="25"/>
  <c r="O197" i="25"/>
  <c r="N197" i="25"/>
  <c r="L197" i="25"/>
  <c r="K197" i="25"/>
  <c r="J197" i="25"/>
  <c r="P196" i="25"/>
  <c r="O196" i="25"/>
  <c r="N196" i="25"/>
  <c r="L196" i="25"/>
  <c r="K196" i="25"/>
  <c r="J196" i="25"/>
  <c r="P195" i="25"/>
  <c r="O195" i="25"/>
  <c r="N195" i="25"/>
  <c r="L195" i="25"/>
  <c r="K195" i="25"/>
  <c r="J195" i="25"/>
  <c r="P194" i="25"/>
  <c r="O194" i="25"/>
  <c r="N194" i="25"/>
  <c r="L194" i="25"/>
  <c r="K194" i="25"/>
  <c r="J194" i="25"/>
  <c r="P193" i="25"/>
  <c r="O193" i="25"/>
  <c r="N193" i="25"/>
  <c r="L193" i="25"/>
  <c r="K193" i="25"/>
  <c r="J193" i="25"/>
  <c r="P192" i="25"/>
  <c r="O192" i="25"/>
  <c r="N192" i="25"/>
  <c r="L192" i="25"/>
  <c r="K192" i="25"/>
  <c r="J192" i="25"/>
  <c r="P191" i="25"/>
  <c r="O191" i="25"/>
  <c r="N191" i="25"/>
  <c r="L191" i="25"/>
  <c r="K191" i="25"/>
  <c r="J191" i="25"/>
  <c r="P190" i="25"/>
  <c r="O190" i="25"/>
  <c r="N190" i="25"/>
  <c r="L190" i="25"/>
  <c r="K190" i="25"/>
  <c r="J190" i="25"/>
  <c r="P189" i="25"/>
  <c r="O189" i="25"/>
  <c r="N189" i="25"/>
  <c r="L189" i="25"/>
  <c r="K189" i="25"/>
  <c r="J189" i="25"/>
  <c r="P188" i="25"/>
  <c r="O188" i="25"/>
  <c r="N188" i="25"/>
  <c r="L188" i="25"/>
  <c r="K188" i="25"/>
  <c r="J188" i="25"/>
  <c r="P187" i="25"/>
  <c r="O187" i="25"/>
  <c r="N187" i="25"/>
  <c r="L187" i="25"/>
  <c r="K187" i="25"/>
  <c r="J187" i="25"/>
  <c r="P186" i="25"/>
  <c r="O186" i="25"/>
  <c r="N186" i="25"/>
  <c r="L186" i="25"/>
  <c r="K186" i="25"/>
  <c r="J186" i="25"/>
  <c r="P185" i="25"/>
  <c r="O185" i="25"/>
  <c r="N185" i="25"/>
  <c r="L185" i="25"/>
  <c r="K185" i="25"/>
  <c r="J185" i="25"/>
  <c r="P184" i="25"/>
  <c r="O184" i="25"/>
  <c r="N184" i="25"/>
  <c r="L184" i="25"/>
  <c r="K184" i="25"/>
  <c r="J184" i="25"/>
  <c r="P183" i="25"/>
  <c r="O183" i="25"/>
  <c r="N183" i="25"/>
  <c r="L183" i="25"/>
  <c r="K183" i="25"/>
  <c r="J183" i="25"/>
  <c r="P182" i="25"/>
  <c r="O182" i="25"/>
  <c r="N182" i="25"/>
  <c r="L182" i="25"/>
  <c r="K182" i="25"/>
  <c r="J182" i="25"/>
  <c r="P181" i="25"/>
  <c r="O181" i="25"/>
  <c r="N181" i="25"/>
  <c r="L181" i="25"/>
  <c r="K181" i="25"/>
  <c r="J181" i="25"/>
  <c r="P180" i="25"/>
  <c r="O180" i="25"/>
  <c r="N180" i="25"/>
  <c r="L180" i="25"/>
  <c r="K180" i="25"/>
  <c r="J180" i="25"/>
  <c r="P179" i="25"/>
  <c r="O179" i="25"/>
  <c r="N179" i="25"/>
  <c r="L179" i="25"/>
  <c r="K179" i="25"/>
  <c r="J179" i="25"/>
  <c r="P178" i="25"/>
  <c r="O178" i="25"/>
  <c r="N178" i="25"/>
  <c r="L178" i="25"/>
  <c r="K178" i="25"/>
  <c r="J178" i="25"/>
  <c r="P177" i="25"/>
  <c r="O177" i="25"/>
  <c r="N177" i="25"/>
  <c r="L177" i="25"/>
  <c r="K177" i="25"/>
  <c r="J177" i="25"/>
  <c r="P176" i="25"/>
  <c r="O176" i="25"/>
  <c r="N176" i="25"/>
  <c r="L176" i="25"/>
  <c r="K176" i="25"/>
  <c r="J176" i="25"/>
  <c r="P175" i="25"/>
  <c r="O175" i="25"/>
  <c r="N175" i="25"/>
  <c r="L175" i="25"/>
  <c r="K175" i="25"/>
  <c r="J175" i="25"/>
  <c r="P174" i="25"/>
  <c r="O174" i="25"/>
  <c r="N174" i="25"/>
  <c r="L174" i="25"/>
  <c r="K174" i="25"/>
  <c r="J174" i="25"/>
  <c r="P173" i="25"/>
  <c r="O173" i="25"/>
  <c r="N173" i="25"/>
  <c r="L173" i="25"/>
  <c r="K173" i="25"/>
  <c r="J173" i="25"/>
  <c r="P172" i="25"/>
  <c r="O172" i="25"/>
  <c r="N172" i="25"/>
  <c r="L172" i="25"/>
  <c r="K172" i="25"/>
  <c r="J172" i="25"/>
  <c r="P171" i="25"/>
  <c r="O171" i="25"/>
  <c r="N171" i="25"/>
  <c r="L171" i="25"/>
  <c r="K171" i="25"/>
  <c r="J171" i="25"/>
  <c r="P170" i="25"/>
  <c r="O170" i="25"/>
  <c r="N170" i="25"/>
  <c r="L170" i="25"/>
  <c r="K170" i="25"/>
  <c r="J170" i="25"/>
  <c r="P169" i="25"/>
  <c r="O169" i="25"/>
  <c r="N169" i="25"/>
  <c r="L169" i="25"/>
  <c r="K169" i="25"/>
  <c r="J169" i="25"/>
  <c r="P168" i="25"/>
  <c r="O168" i="25"/>
  <c r="N168" i="25"/>
  <c r="L168" i="25"/>
  <c r="K168" i="25"/>
  <c r="J168" i="25"/>
  <c r="P167" i="25"/>
  <c r="O167" i="25"/>
  <c r="N167" i="25"/>
  <c r="L167" i="25"/>
  <c r="K167" i="25"/>
  <c r="J167" i="25"/>
  <c r="P166" i="25"/>
  <c r="O166" i="25"/>
  <c r="N166" i="25"/>
  <c r="L166" i="25"/>
  <c r="K166" i="25"/>
  <c r="J166" i="25"/>
  <c r="P165" i="25"/>
  <c r="O165" i="25"/>
  <c r="N165" i="25"/>
  <c r="L165" i="25"/>
  <c r="K165" i="25"/>
  <c r="J165" i="25"/>
  <c r="P164" i="25"/>
  <c r="O164" i="25"/>
  <c r="N164" i="25"/>
  <c r="L164" i="25"/>
  <c r="K164" i="25"/>
  <c r="J164" i="25"/>
  <c r="P163" i="25"/>
  <c r="O163" i="25"/>
  <c r="N163" i="25"/>
  <c r="L163" i="25"/>
  <c r="K163" i="25"/>
  <c r="J163" i="25"/>
  <c r="P162" i="25"/>
  <c r="O162" i="25"/>
  <c r="N162" i="25"/>
  <c r="L162" i="25"/>
  <c r="K162" i="25"/>
  <c r="J162" i="25"/>
  <c r="P161" i="25"/>
  <c r="O161" i="25"/>
  <c r="N161" i="25"/>
  <c r="L161" i="25"/>
  <c r="K161" i="25"/>
  <c r="J161" i="25"/>
  <c r="P160" i="25"/>
  <c r="O160" i="25"/>
  <c r="N160" i="25"/>
  <c r="L160" i="25"/>
  <c r="K160" i="25"/>
  <c r="J160" i="25"/>
  <c r="P159" i="25"/>
  <c r="O159" i="25"/>
  <c r="N159" i="25"/>
  <c r="L159" i="25"/>
  <c r="K159" i="25"/>
  <c r="J159" i="25"/>
  <c r="P158" i="25"/>
  <c r="O158" i="25"/>
  <c r="N158" i="25"/>
  <c r="L158" i="25"/>
  <c r="K158" i="25"/>
  <c r="J158" i="25"/>
  <c r="P157" i="25"/>
  <c r="O157" i="25"/>
  <c r="N157" i="25"/>
  <c r="L157" i="25"/>
  <c r="K157" i="25"/>
  <c r="J157" i="25"/>
  <c r="P156" i="25"/>
  <c r="O156" i="25"/>
  <c r="N156" i="25"/>
  <c r="L156" i="25"/>
  <c r="K156" i="25"/>
  <c r="J156" i="25"/>
  <c r="P155" i="25"/>
  <c r="O155" i="25"/>
  <c r="N155" i="25"/>
  <c r="L155" i="25"/>
  <c r="K155" i="25"/>
  <c r="J155" i="25"/>
  <c r="P154" i="25"/>
  <c r="O154" i="25"/>
  <c r="N154" i="25"/>
  <c r="L154" i="25"/>
  <c r="K154" i="25"/>
  <c r="J154" i="25"/>
  <c r="P153" i="25"/>
  <c r="O153" i="25"/>
  <c r="N153" i="25"/>
  <c r="L153" i="25"/>
  <c r="K153" i="25"/>
  <c r="J153" i="25"/>
  <c r="P152" i="25"/>
  <c r="O152" i="25"/>
  <c r="N152" i="25"/>
  <c r="L152" i="25"/>
  <c r="K152" i="25"/>
  <c r="J152" i="25"/>
  <c r="P151" i="25"/>
  <c r="O151" i="25"/>
  <c r="N151" i="25"/>
  <c r="L151" i="25"/>
  <c r="K151" i="25"/>
  <c r="J151" i="25"/>
  <c r="P150" i="25"/>
  <c r="O150" i="25"/>
  <c r="N150" i="25"/>
  <c r="L150" i="25"/>
  <c r="K150" i="25"/>
  <c r="J150" i="25"/>
  <c r="P149" i="25"/>
  <c r="O149" i="25"/>
  <c r="N149" i="25"/>
  <c r="L149" i="25"/>
  <c r="K149" i="25"/>
  <c r="J149" i="25"/>
  <c r="P148" i="25"/>
  <c r="O148" i="25"/>
  <c r="N148" i="25"/>
  <c r="L148" i="25"/>
  <c r="K148" i="25"/>
  <c r="J148" i="25"/>
  <c r="P147" i="25"/>
  <c r="O147" i="25"/>
  <c r="N147" i="25"/>
  <c r="L147" i="25"/>
  <c r="K147" i="25"/>
  <c r="J147" i="25"/>
  <c r="P146" i="25"/>
  <c r="O146" i="25"/>
  <c r="N146" i="25"/>
  <c r="L146" i="25"/>
  <c r="K146" i="25"/>
  <c r="J146" i="25"/>
  <c r="P145" i="25"/>
  <c r="O145" i="25"/>
  <c r="N145" i="25"/>
  <c r="L145" i="25"/>
  <c r="K145" i="25"/>
  <c r="J145" i="25"/>
  <c r="P144" i="25"/>
  <c r="O144" i="25"/>
  <c r="N144" i="25"/>
  <c r="L144" i="25"/>
  <c r="K144" i="25"/>
  <c r="J144" i="25"/>
  <c r="P143" i="25"/>
  <c r="O143" i="25"/>
  <c r="N143" i="25"/>
  <c r="L143" i="25"/>
  <c r="K143" i="25"/>
  <c r="J143" i="25"/>
  <c r="P142" i="25"/>
  <c r="O142" i="25"/>
  <c r="N142" i="25"/>
  <c r="L142" i="25"/>
  <c r="K142" i="25"/>
  <c r="J142" i="25"/>
  <c r="P141" i="25"/>
  <c r="O141" i="25"/>
  <c r="N141" i="25"/>
  <c r="L141" i="25"/>
  <c r="K141" i="25"/>
  <c r="J141" i="25"/>
  <c r="P140" i="25"/>
  <c r="O140" i="25"/>
  <c r="N140" i="25"/>
  <c r="L140" i="25"/>
  <c r="K140" i="25"/>
  <c r="J140" i="25"/>
  <c r="P139" i="25"/>
  <c r="O139" i="25"/>
  <c r="N139" i="25"/>
  <c r="L139" i="25"/>
  <c r="K139" i="25"/>
  <c r="J139" i="25"/>
  <c r="P138" i="25"/>
  <c r="O138" i="25"/>
  <c r="N138" i="25"/>
  <c r="L138" i="25"/>
  <c r="K138" i="25"/>
  <c r="J138" i="25"/>
  <c r="P137" i="25"/>
  <c r="O137" i="25"/>
  <c r="N137" i="25"/>
  <c r="L137" i="25"/>
  <c r="K137" i="25"/>
  <c r="J137" i="25"/>
  <c r="P136" i="25"/>
  <c r="O136" i="25"/>
  <c r="N136" i="25"/>
  <c r="L136" i="25"/>
  <c r="K136" i="25"/>
  <c r="J136" i="25"/>
  <c r="P135" i="25"/>
  <c r="O135" i="25"/>
  <c r="N135" i="25"/>
  <c r="L135" i="25"/>
  <c r="K135" i="25"/>
  <c r="J135" i="25"/>
  <c r="P134" i="25"/>
  <c r="O134" i="25"/>
  <c r="N134" i="25"/>
  <c r="L134" i="25"/>
  <c r="K134" i="25"/>
  <c r="J134" i="25"/>
  <c r="P133" i="25"/>
  <c r="O133" i="25"/>
  <c r="N133" i="25"/>
  <c r="L133" i="25"/>
  <c r="K133" i="25"/>
  <c r="J133" i="25"/>
  <c r="P132" i="25"/>
  <c r="O132" i="25"/>
  <c r="N132" i="25"/>
  <c r="L132" i="25"/>
  <c r="K132" i="25"/>
  <c r="J132" i="25"/>
  <c r="P131" i="25"/>
  <c r="O131" i="25"/>
  <c r="N131" i="25"/>
  <c r="L131" i="25"/>
  <c r="K131" i="25"/>
  <c r="J131" i="25"/>
  <c r="P130" i="25"/>
  <c r="O130" i="25"/>
  <c r="N130" i="25"/>
  <c r="L130" i="25"/>
  <c r="K130" i="25"/>
  <c r="J130" i="25"/>
  <c r="P129" i="25"/>
  <c r="O129" i="25"/>
  <c r="N129" i="25"/>
  <c r="L129" i="25"/>
  <c r="K129" i="25"/>
  <c r="J129" i="25"/>
  <c r="P128" i="25"/>
  <c r="O128" i="25"/>
  <c r="N128" i="25"/>
  <c r="L128" i="25"/>
  <c r="K128" i="25"/>
  <c r="J128" i="25"/>
  <c r="P127" i="25"/>
  <c r="O127" i="25"/>
  <c r="N127" i="25"/>
  <c r="L127" i="25"/>
  <c r="K127" i="25"/>
  <c r="J127" i="25"/>
  <c r="P126" i="25"/>
  <c r="O126" i="25"/>
  <c r="N126" i="25"/>
  <c r="L126" i="25"/>
  <c r="K126" i="25"/>
  <c r="J126" i="25"/>
  <c r="P125" i="25"/>
  <c r="O125" i="25"/>
  <c r="N125" i="25"/>
  <c r="L125" i="25"/>
  <c r="K125" i="25"/>
  <c r="J125" i="25"/>
  <c r="P124" i="25"/>
  <c r="O124" i="25"/>
  <c r="N124" i="25"/>
  <c r="L124" i="25"/>
  <c r="K124" i="25"/>
  <c r="J124" i="25"/>
  <c r="P123" i="25"/>
  <c r="O123" i="25"/>
  <c r="N123" i="25"/>
  <c r="L123" i="25"/>
  <c r="K123" i="25"/>
  <c r="J123" i="25"/>
  <c r="P122" i="25"/>
  <c r="O122" i="25"/>
  <c r="N122" i="25"/>
  <c r="L122" i="25"/>
  <c r="K122" i="25"/>
  <c r="J122" i="25"/>
  <c r="P121" i="25"/>
  <c r="O121" i="25"/>
  <c r="N121" i="25"/>
  <c r="L121" i="25"/>
  <c r="K121" i="25"/>
  <c r="J121" i="25"/>
  <c r="P120" i="25"/>
  <c r="O120" i="25"/>
  <c r="N120" i="25"/>
  <c r="L120" i="25"/>
  <c r="K120" i="25"/>
  <c r="J120" i="25"/>
  <c r="P119" i="25"/>
  <c r="O119" i="25"/>
  <c r="N119" i="25"/>
  <c r="L119" i="25"/>
  <c r="K119" i="25"/>
  <c r="J119" i="25"/>
  <c r="P118" i="25"/>
  <c r="O118" i="25"/>
  <c r="N118" i="25"/>
  <c r="L118" i="25"/>
  <c r="K118" i="25"/>
  <c r="J118" i="25"/>
  <c r="P117" i="25"/>
  <c r="O117" i="25"/>
  <c r="N117" i="25"/>
  <c r="L117" i="25"/>
  <c r="K117" i="25"/>
  <c r="J117" i="25"/>
  <c r="P116" i="25"/>
  <c r="O116" i="25"/>
  <c r="N116" i="25"/>
  <c r="L116" i="25"/>
  <c r="K116" i="25"/>
  <c r="J116" i="25"/>
  <c r="P115" i="25"/>
  <c r="O115" i="25"/>
  <c r="N115" i="25"/>
  <c r="L115" i="25"/>
  <c r="K115" i="25"/>
  <c r="J115" i="25"/>
  <c r="P114" i="25"/>
  <c r="O114" i="25"/>
  <c r="N114" i="25"/>
  <c r="L114" i="25"/>
  <c r="K114" i="25"/>
  <c r="J114" i="25"/>
  <c r="P113" i="25"/>
  <c r="O113" i="25"/>
  <c r="N113" i="25"/>
  <c r="L113" i="25"/>
  <c r="K113" i="25"/>
  <c r="J113" i="25"/>
  <c r="P112" i="25"/>
  <c r="O112" i="25"/>
  <c r="N112" i="25"/>
  <c r="L112" i="25"/>
  <c r="K112" i="25"/>
  <c r="J112" i="25"/>
  <c r="P111" i="25"/>
  <c r="O111" i="25"/>
  <c r="N111" i="25"/>
  <c r="L111" i="25"/>
  <c r="K111" i="25"/>
  <c r="J111" i="25"/>
  <c r="P110" i="25"/>
  <c r="O110" i="25"/>
  <c r="N110" i="25"/>
  <c r="L110" i="25"/>
  <c r="K110" i="25"/>
  <c r="J110" i="25"/>
  <c r="P109" i="25"/>
  <c r="O109" i="25"/>
  <c r="N109" i="25"/>
  <c r="L109" i="25"/>
  <c r="K109" i="25"/>
  <c r="J109" i="25"/>
  <c r="P108" i="25"/>
  <c r="O108" i="25"/>
  <c r="N108" i="25"/>
  <c r="L108" i="25"/>
  <c r="K108" i="25"/>
  <c r="J108" i="25"/>
  <c r="P107" i="25"/>
  <c r="O107" i="25"/>
  <c r="N107" i="25"/>
  <c r="L107" i="25"/>
  <c r="K107" i="25"/>
  <c r="J107" i="25"/>
  <c r="P106" i="25"/>
  <c r="O106" i="25"/>
  <c r="N106" i="25"/>
  <c r="L106" i="25"/>
  <c r="K106" i="25"/>
  <c r="J106" i="25"/>
  <c r="P105" i="25"/>
  <c r="O105" i="25"/>
  <c r="N105" i="25"/>
  <c r="L105" i="25"/>
  <c r="K105" i="25"/>
  <c r="J105" i="25"/>
  <c r="P104" i="25"/>
  <c r="O104" i="25"/>
  <c r="N104" i="25"/>
  <c r="L104" i="25"/>
  <c r="K104" i="25"/>
  <c r="J104" i="25"/>
  <c r="P103" i="25"/>
  <c r="O103" i="25"/>
  <c r="N103" i="25"/>
  <c r="L103" i="25"/>
  <c r="K103" i="25"/>
  <c r="J103" i="25"/>
  <c r="P102" i="25"/>
  <c r="O102" i="25"/>
  <c r="N102" i="25"/>
  <c r="L102" i="25"/>
  <c r="K102" i="25"/>
  <c r="J102" i="25"/>
  <c r="P101" i="25"/>
  <c r="O101" i="25"/>
  <c r="N101" i="25"/>
  <c r="L101" i="25"/>
  <c r="K101" i="25"/>
  <c r="J101" i="25"/>
  <c r="P100" i="25"/>
  <c r="O100" i="25"/>
  <c r="N100" i="25"/>
  <c r="L100" i="25"/>
  <c r="K100" i="25"/>
  <c r="J100" i="25"/>
  <c r="P99" i="25"/>
  <c r="O99" i="25"/>
  <c r="N99" i="25"/>
  <c r="L99" i="25"/>
  <c r="K99" i="25"/>
  <c r="J99" i="25"/>
  <c r="P98" i="25"/>
  <c r="O98" i="25"/>
  <c r="N98" i="25"/>
  <c r="L98" i="25"/>
  <c r="K98" i="25"/>
  <c r="J98" i="25"/>
  <c r="P97" i="25"/>
  <c r="O97" i="25"/>
  <c r="N97" i="25"/>
  <c r="L97" i="25"/>
  <c r="K97" i="25"/>
  <c r="J97" i="25"/>
  <c r="P96" i="25"/>
  <c r="O96" i="25"/>
  <c r="N96" i="25"/>
  <c r="L96" i="25"/>
  <c r="K96" i="25"/>
  <c r="J96" i="25"/>
  <c r="P95" i="25"/>
  <c r="O95" i="25"/>
  <c r="N95" i="25"/>
  <c r="L95" i="25"/>
  <c r="K95" i="25"/>
  <c r="J95" i="25"/>
  <c r="P94" i="25"/>
  <c r="O94" i="25"/>
  <c r="N94" i="25"/>
  <c r="L94" i="25"/>
  <c r="K94" i="25"/>
  <c r="J94" i="25"/>
  <c r="P93" i="25"/>
  <c r="O93" i="25"/>
  <c r="N93" i="25"/>
  <c r="L93" i="25"/>
  <c r="K93" i="25"/>
  <c r="J93" i="25"/>
  <c r="P92" i="25"/>
  <c r="O92" i="25"/>
  <c r="N92" i="25"/>
  <c r="L92" i="25"/>
  <c r="K92" i="25"/>
  <c r="J92" i="25"/>
  <c r="P91" i="25"/>
  <c r="O91" i="25"/>
  <c r="N91" i="25"/>
  <c r="L91" i="25"/>
  <c r="K91" i="25"/>
  <c r="J91" i="25"/>
  <c r="P90" i="25"/>
  <c r="O90" i="25"/>
  <c r="N90" i="25"/>
  <c r="L90" i="25"/>
  <c r="K90" i="25"/>
  <c r="J90" i="25"/>
  <c r="P89" i="25"/>
  <c r="O89" i="25"/>
  <c r="N89" i="25"/>
  <c r="L89" i="25"/>
  <c r="K89" i="25"/>
  <c r="J89" i="25"/>
  <c r="P88" i="25"/>
  <c r="O88" i="25"/>
  <c r="N88" i="25"/>
  <c r="L88" i="25"/>
  <c r="K88" i="25"/>
  <c r="J88" i="25"/>
  <c r="P87" i="25"/>
  <c r="O87" i="25"/>
  <c r="N87" i="25"/>
  <c r="L87" i="25"/>
  <c r="K87" i="25"/>
  <c r="J87" i="25"/>
  <c r="P86" i="25"/>
  <c r="O86" i="25"/>
  <c r="N86" i="25"/>
  <c r="L86" i="25"/>
  <c r="K86" i="25"/>
  <c r="J86" i="25"/>
  <c r="P85" i="25"/>
  <c r="O85" i="25"/>
  <c r="N85" i="25"/>
  <c r="L85" i="25"/>
  <c r="K85" i="25"/>
  <c r="J85" i="25"/>
  <c r="P84" i="25"/>
  <c r="O84" i="25"/>
  <c r="N84" i="25"/>
  <c r="L84" i="25"/>
  <c r="K84" i="25"/>
  <c r="J84" i="25"/>
  <c r="P83" i="25"/>
  <c r="O83" i="25"/>
  <c r="N83" i="25"/>
  <c r="L83" i="25"/>
  <c r="K83" i="25"/>
  <c r="J83" i="25"/>
  <c r="P82" i="25"/>
  <c r="O82" i="25"/>
  <c r="N82" i="25"/>
  <c r="L82" i="25"/>
  <c r="K82" i="25"/>
  <c r="J82" i="25"/>
  <c r="P81" i="25"/>
  <c r="O81" i="25"/>
  <c r="N81" i="25"/>
  <c r="L81" i="25"/>
  <c r="K81" i="25"/>
  <c r="J81" i="25"/>
  <c r="P80" i="25"/>
  <c r="O80" i="25"/>
  <c r="N80" i="25"/>
  <c r="L80" i="25"/>
  <c r="K80" i="25"/>
  <c r="J80" i="25"/>
  <c r="P79" i="25"/>
  <c r="O79" i="25"/>
  <c r="N79" i="25"/>
  <c r="L79" i="25"/>
  <c r="K79" i="25"/>
  <c r="J79" i="25"/>
  <c r="P78" i="25"/>
  <c r="O78" i="25"/>
  <c r="N78" i="25"/>
  <c r="L78" i="25"/>
  <c r="K78" i="25"/>
  <c r="J78" i="25"/>
  <c r="P77" i="25"/>
  <c r="O77" i="25"/>
  <c r="N77" i="25"/>
  <c r="L77" i="25"/>
  <c r="K77" i="25"/>
  <c r="J77" i="25"/>
  <c r="P76" i="25"/>
  <c r="O76" i="25"/>
  <c r="N76" i="25"/>
  <c r="L76" i="25"/>
  <c r="K76" i="25"/>
  <c r="J76" i="25"/>
  <c r="P75" i="25"/>
  <c r="O75" i="25"/>
  <c r="N75" i="25"/>
  <c r="L75" i="25"/>
  <c r="K75" i="25"/>
  <c r="J75" i="25"/>
  <c r="P74" i="25"/>
  <c r="O74" i="25"/>
  <c r="N74" i="25"/>
  <c r="L74" i="25"/>
  <c r="K74" i="25"/>
  <c r="J74" i="25"/>
  <c r="P73" i="25"/>
  <c r="O73" i="25"/>
  <c r="N73" i="25"/>
  <c r="L73" i="25"/>
  <c r="K73" i="25"/>
  <c r="J73" i="25"/>
  <c r="P72" i="25"/>
  <c r="O72" i="25"/>
  <c r="N72" i="25"/>
  <c r="L72" i="25"/>
  <c r="K72" i="25"/>
  <c r="J72" i="25"/>
  <c r="P71" i="25"/>
  <c r="O71" i="25"/>
  <c r="N71" i="25"/>
  <c r="L71" i="25"/>
  <c r="K71" i="25"/>
  <c r="J71" i="25"/>
  <c r="P70" i="25"/>
  <c r="O70" i="25"/>
  <c r="N70" i="25"/>
  <c r="L70" i="25"/>
  <c r="K70" i="25"/>
  <c r="J70" i="25"/>
  <c r="P69" i="25"/>
  <c r="O69" i="25"/>
  <c r="N69" i="25"/>
  <c r="L69" i="25"/>
  <c r="K69" i="25"/>
  <c r="J69" i="25"/>
  <c r="P68" i="25"/>
  <c r="O68" i="25"/>
  <c r="N68" i="25"/>
  <c r="L68" i="25"/>
  <c r="K68" i="25"/>
  <c r="J68" i="25"/>
  <c r="P67" i="25"/>
  <c r="O67" i="25"/>
  <c r="N67" i="25"/>
  <c r="L67" i="25"/>
  <c r="K67" i="25"/>
  <c r="J67" i="25"/>
  <c r="P66" i="25"/>
  <c r="O66" i="25"/>
  <c r="N66" i="25"/>
  <c r="L66" i="25"/>
  <c r="K66" i="25"/>
  <c r="J66" i="25"/>
  <c r="P65" i="25"/>
  <c r="O65" i="25"/>
  <c r="N65" i="25"/>
  <c r="L65" i="25"/>
  <c r="K65" i="25"/>
  <c r="J65" i="25"/>
  <c r="P64" i="25"/>
  <c r="O64" i="25"/>
  <c r="N64" i="25"/>
  <c r="L64" i="25"/>
  <c r="K64" i="25"/>
  <c r="J64" i="25"/>
  <c r="P63" i="25"/>
  <c r="O63" i="25"/>
  <c r="N63" i="25"/>
  <c r="L63" i="25"/>
  <c r="K63" i="25"/>
  <c r="J63" i="25"/>
  <c r="P62" i="25"/>
  <c r="O62" i="25"/>
  <c r="N62" i="25"/>
  <c r="L62" i="25"/>
  <c r="K62" i="25"/>
  <c r="J62" i="25"/>
  <c r="P61" i="25"/>
  <c r="O61" i="25"/>
  <c r="N61" i="25"/>
  <c r="L61" i="25"/>
  <c r="K61" i="25"/>
  <c r="J61" i="25"/>
  <c r="P60" i="25"/>
  <c r="O60" i="25"/>
  <c r="N60" i="25"/>
  <c r="L60" i="25"/>
  <c r="K60" i="25"/>
  <c r="J60" i="25"/>
  <c r="P59" i="25"/>
  <c r="O59" i="25"/>
  <c r="N59" i="25"/>
  <c r="L59" i="25"/>
  <c r="K59" i="25"/>
  <c r="J59" i="25"/>
  <c r="P58" i="25"/>
  <c r="O58" i="25"/>
  <c r="N58" i="25"/>
  <c r="L58" i="25"/>
  <c r="K58" i="25"/>
  <c r="J58" i="25"/>
  <c r="P57" i="25"/>
  <c r="O57" i="25"/>
  <c r="N57" i="25"/>
  <c r="L57" i="25"/>
  <c r="K57" i="25"/>
  <c r="J57" i="25"/>
  <c r="P56" i="25"/>
  <c r="O56" i="25"/>
  <c r="N56" i="25"/>
  <c r="L56" i="25"/>
  <c r="K56" i="25"/>
  <c r="J56" i="25"/>
  <c r="P55" i="25"/>
  <c r="O55" i="25"/>
  <c r="N55" i="25"/>
  <c r="L55" i="25"/>
  <c r="K55" i="25"/>
  <c r="J55" i="25"/>
  <c r="P54" i="25"/>
  <c r="O54" i="25"/>
  <c r="N54" i="25"/>
  <c r="L54" i="25"/>
  <c r="K54" i="25"/>
  <c r="J54" i="25"/>
  <c r="P53" i="25"/>
  <c r="O53" i="25"/>
  <c r="N53" i="25"/>
  <c r="L53" i="25"/>
  <c r="K53" i="25"/>
  <c r="J53" i="25"/>
  <c r="P52" i="25"/>
  <c r="O52" i="25"/>
  <c r="N52" i="25"/>
  <c r="L52" i="25"/>
  <c r="K52" i="25"/>
  <c r="J52" i="25"/>
  <c r="P51" i="25"/>
  <c r="O51" i="25"/>
  <c r="N51" i="25"/>
  <c r="L51" i="25"/>
  <c r="K51" i="25"/>
  <c r="J51" i="25"/>
  <c r="P50" i="25"/>
  <c r="O50" i="25"/>
  <c r="N50" i="25"/>
  <c r="L50" i="25"/>
  <c r="K50" i="25"/>
  <c r="J50" i="25"/>
  <c r="P49" i="25"/>
  <c r="O49" i="25"/>
  <c r="N49" i="25"/>
  <c r="L49" i="25"/>
  <c r="K49" i="25"/>
  <c r="J49" i="25"/>
  <c r="P48" i="25"/>
  <c r="O48" i="25"/>
  <c r="N48" i="25"/>
  <c r="L48" i="25"/>
  <c r="K48" i="25"/>
  <c r="J48" i="25"/>
  <c r="P47" i="25"/>
  <c r="O47" i="25"/>
  <c r="N47" i="25"/>
  <c r="L47" i="25"/>
  <c r="K47" i="25"/>
  <c r="J47" i="25"/>
  <c r="P46" i="25"/>
  <c r="O46" i="25"/>
  <c r="N46" i="25"/>
  <c r="L46" i="25"/>
  <c r="K46" i="25"/>
  <c r="J46" i="25"/>
  <c r="P45" i="25"/>
  <c r="O45" i="25"/>
  <c r="N45" i="25"/>
  <c r="L45" i="25"/>
  <c r="K45" i="25"/>
  <c r="J45" i="25"/>
  <c r="P44" i="25"/>
  <c r="O44" i="25"/>
  <c r="N44" i="25"/>
  <c r="L44" i="25"/>
  <c r="K44" i="25"/>
  <c r="J44" i="25"/>
  <c r="P43" i="25"/>
  <c r="O43" i="25"/>
  <c r="N43" i="25"/>
  <c r="L43" i="25"/>
  <c r="K43" i="25"/>
  <c r="J43" i="25"/>
  <c r="P42" i="25"/>
  <c r="O42" i="25"/>
  <c r="N42" i="25"/>
  <c r="L42" i="25"/>
  <c r="K42" i="25"/>
  <c r="J42" i="25"/>
  <c r="P41" i="25"/>
  <c r="O41" i="25"/>
  <c r="N41" i="25"/>
  <c r="L41" i="25"/>
  <c r="K41" i="25"/>
  <c r="J41" i="25"/>
  <c r="P40" i="25"/>
  <c r="O40" i="25"/>
  <c r="N40" i="25"/>
  <c r="L40" i="25"/>
  <c r="K40" i="25"/>
  <c r="J40" i="25"/>
  <c r="P39" i="25"/>
  <c r="O39" i="25"/>
  <c r="N39" i="25"/>
  <c r="L39" i="25"/>
  <c r="K39" i="25"/>
  <c r="J39" i="25"/>
  <c r="P38" i="25"/>
  <c r="O38" i="25"/>
  <c r="N38" i="25"/>
  <c r="L38" i="25"/>
  <c r="K38" i="25"/>
  <c r="J38" i="25"/>
  <c r="P37" i="25"/>
  <c r="O37" i="25"/>
  <c r="N37" i="25"/>
  <c r="L37" i="25"/>
  <c r="K37" i="25"/>
  <c r="J37" i="25"/>
  <c r="P36" i="25"/>
  <c r="O36" i="25"/>
  <c r="N36" i="25"/>
  <c r="L36" i="25"/>
  <c r="K36" i="25"/>
  <c r="J36" i="25"/>
  <c r="P35" i="25"/>
  <c r="O35" i="25"/>
  <c r="N35" i="25"/>
  <c r="L35" i="25"/>
  <c r="K35" i="25"/>
  <c r="J35" i="25"/>
  <c r="P34" i="25"/>
  <c r="O34" i="25"/>
  <c r="N34" i="25"/>
  <c r="L34" i="25"/>
  <c r="K34" i="25"/>
  <c r="J34" i="25"/>
  <c r="P33" i="25"/>
  <c r="O33" i="25"/>
  <c r="N33" i="25"/>
  <c r="L33" i="25"/>
  <c r="K33" i="25"/>
  <c r="J33" i="25"/>
  <c r="P32" i="25"/>
  <c r="O32" i="25"/>
  <c r="N32" i="25"/>
  <c r="L32" i="25"/>
  <c r="K32" i="25"/>
  <c r="J32" i="25"/>
  <c r="P31" i="25"/>
  <c r="O31" i="25"/>
  <c r="N31" i="25"/>
  <c r="L31" i="25"/>
  <c r="K31" i="25"/>
  <c r="J31" i="25"/>
  <c r="P30" i="25"/>
  <c r="O30" i="25"/>
  <c r="N30" i="25"/>
  <c r="L30" i="25"/>
  <c r="K30" i="25"/>
  <c r="J30" i="25"/>
  <c r="P29" i="25"/>
  <c r="O29" i="25"/>
  <c r="N29" i="25"/>
  <c r="L29" i="25"/>
  <c r="K29" i="25"/>
  <c r="J29" i="25"/>
  <c r="P28" i="25"/>
  <c r="O28" i="25"/>
  <c r="N28" i="25"/>
  <c r="L28" i="25"/>
  <c r="K28" i="25"/>
  <c r="J28" i="25"/>
  <c r="P27" i="25"/>
  <c r="O27" i="25"/>
  <c r="N27" i="25"/>
  <c r="L27" i="25"/>
  <c r="K27" i="25"/>
  <c r="J27" i="25"/>
  <c r="P26" i="25"/>
  <c r="O26" i="25"/>
  <c r="N26" i="25"/>
  <c r="L26" i="25"/>
  <c r="K26" i="25"/>
  <c r="J26" i="25"/>
  <c r="P25" i="25"/>
  <c r="O25" i="25"/>
  <c r="N25" i="25"/>
  <c r="L25" i="25"/>
  <c r="K25" i="25"/>
  <c r="J25" i="25"/>
  <c r="P24" i="25"/>
  <c r="O24" i="25"/>
  <c r="N24" i="25"/>
  <c r="L24" i="25"/>
  <c r="K24" i="25"/>
  <c r="J24" i="25"/>
  <c r="P23" i="25"/>
  <c r="O23" i="25"/>
  <c r="N23" i="25"/>
  <c r="L23" i="25"/>
  <c r="K23" i="25"/>
  <c r="J23" i="25"/>
  <c r="P22" i="25"/>
  <c r="O22" i="25"/>
  <c r="N22" i="25"/>
  <c r="L22" i="25"/>
  <c r="K22" i="25"/>
  <c r="J22" i="25"/>
  <c r="P21" i="25"/>
  <c r="O21" i="25"/>
  <c r="N21" i="25"/>
  <c r="L21" i="25"/>
  <c r="K21" i="25"/>
  <c r="J21" i="25"/>
  <c r="P20" i="25"/>
  <c r="O20" i="25"/>
  <c r="N20" i="25"/>
  <c r="L20" i="25"/>
  <c r="K20" i="25"/>
  <c r="J20" i="25"/>
  <c r="P19" i="25"/>
  <c r="O19" i="25"/>
  <c r="N19" i="25"/>
  <c r="L19" i="25"/>
  <c r="K19" i="25"/>
  <c r="J19" i="25"/>
  <c r="P18" i="25"/>
  <c r="O18" i="25"/>
  <c r="N18" i="25"/>
  <c r="L18" i="25"/>
  <c r="K18" i="25"/>
  <c r="J18" i="25"/>
  <c r="P17" i="25"/>
  <c r="O17" i="25"/>
  <c r="N17" i="25"/>
  <c r="L17" i="25"/>
  <c r="K17" i="25"/>
  <c r="J17" i="25"/>
  <c r="P16" i="25"/>
  <c r="O16" i="25"/>
  <c r="N16" i="25"/>
  <c r="L16" i="25"/>
  <c r="K16" i="25"/>
  <c r="J16" i="25"/>
  <c r="P15" i="25"/>
  <c r="O15" i="25"/>
  <c r="N15" i="25"/>
  <c r="L15" i="25"/>
  <c r="K15" i="25"/>
  <c r="J15" i="25"/>
  <c r="P14" i="25"/>
  <c r="O14" i="25"/>
  <c r="N14" i="25"/>
  <c r="L14" i="25"/>
  <c r="K14" i="25"/>
  <c r="J14" i="25"/>
  <c r="P13" i="25"/>
  <c r="O13" i="25"/>
  <c r="N13" i="25"/>
  <c r="L13" i="25"/>
  <c r="K13" i="25"/>
  <c r="J13" i="25"/>
  <c r="P12" i="25"/>
  <c r="O12" i="25"/>
  <c r="N12" i="25"/>
  <c r="L12" i="25"/>
  <c r="K12" i="25"/>
  <c r="J12" i="25"/>
  <c r="P11" i="25"/>
  <c r="O11" i="25"/>
  <c r="N11" i="25"/>
  <c r="L11" i="25"/>
  <c r="K11" i="25"/>
  <c r="J11" i="25"/>
  <c r="P10" i="25"/>
  <c r="O10" i="25"/>
  <c r="N10" i="25"/>
  <c r="L10" i="25"/>
  <c r="K10" i="25"/>
  <c r="J10" i="25"/>
  <c r="P9" i="25"/>
  <c r="O9" i="25"/>
  <c r="N9" i="25"/>
  <c r="L9" i="25"/>
  <c r="K9" i="25"/>
  <c r="J9" i="25"/>
  <c r="P8" i="25"/>
  <c r="O8" i="25"/>
  <c r="N8" i="25"/>
  <c r="L8" i="25"/>
  <c r="K8" i="25"/>
  <c r="J8" i="25"/>
  <c r="P7" i="25"/>
  <c r="O7" i="25"/>
  <c r="N7" i="25"/>
  <c r="L7" i="25"/>
  <c r="K7" i="25"/>
  <c r="J7" i="25"/>
  <c r="P6" i="25"/>
  <c r="O6" i="25"/>
  <c r="N6" i="25"/>
  <c r="L6" i="25"/>
  <c r="K6" i="25"/>
  <c r="J6" i="25"/>
  <c r="P5" i="25"/>
  <c r="O5" i="25"/>
  <c r="N5" i="25"/>
  <c r="L5" i="25"/>
  <c r="K5" i="25"/>
  <c r="J5" i="25"/>
  <c r="P4" i="25"/>
  <c r="P1" i="25" s="1"/>
  <c r="O4" i="25"/>
  <c r="O1" i="25" s="1"/>
  <c r="N4" i="25"/>
  <c r="N1" i="25" s="1"/>
  <c r="L4" i="25"/>
  <c r="L1" i="25" s="1"/>
  <c r="K4" i="25"/>
  <c r="K1" i="25" s="1"/>
  <c r="J4" i="25"/>
  <c r="J1" i="25" s="1"/>
  <c r="V21" i="25" l="1"/>
  <c r="V9" i="25"/>
  <c r="T51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0" i="25"/>
  <c r="V19" i="25"/>
  <c r="V18" i="25"/>
  <c r="V17" i="25"/>
  <c r="V16" i="25"/>
  <c r="V15" i="25"/>
  <c r="V14" i="25"/>
  <c r="V13" i="25"/>
  <c r="V12" i="25"/>
  <c r="V11" i="25"/>
  <c r="V10" i="25"/>
  <c r="V8" i="25"/>
  <c r="V7" i="25"/>
  <c r="V6" i="25"/>
  <c r="V5" i="25"/>
  <c r="V4" i="25"/>
  <c r="T1" i="25"/>
  <c r="E38" i="2" s="1"/>
  <c r="I41" i="2" s="1"/>
  <c r="I44" i="2" s="1"/>
  <c r="I47" i="2" s="1"/>
  <c r="I50" i="2" s="1"/>
  <c r="I53" i="2" s="1"/>
  <c r="I56" i="2" s="1"/>
  <c r="I59" i="2" s="1"/>
  <c r="I62" i="2" s="1"/>
  <c r="I65" i="2" s="1"/>
  <c r="I68" i="2" s="1"/>
  <c r="I71" i="2" s="1"/>
  <c r="I74" i="2" s="1"/>
  <c r="I77" i="2" s="1"/>
  <c r="I80" i="2" s="1"/>
  <c r="I83" i="2" s="1"/>
  <c r="I86" i="2" s="1"/>
  <c r="D37" i="2"/>
  <c r="C37" i="2"/>
  <c r="F1" i="24"/>
  <c r="E1" i="24"/>
  <c r="D1" i="24"/>
  <c r="P517" i="24"/>
  <c r="O517" i="24"/>
  <c r="N517" i="24"/>
  <c r="L517" i="24"/>
  <c r="K517" i="24"/>
  <c r="J517" i="24"/>
  <c r="P516" i="24"/>
  <c r="O516" i="24"/>
  <c r="N516" i="24"/>
  <c r="L516" i="24"/>
  <c r="K516" i="24"/>
  <c r="J516" i="24"/>
  <c r="P515" i="24"/>
  <c r="O515" i="24"/>
  <c r="N515" i="24"/>
  <c r="L515" i="24"/>
  <c r="K515" i="24"/>
  <c r="J515" i="24"/>
  <c r="P514" i="24"/>
  <c r="O514" i="24"/>
  <c r="N514" i="24"/>
  <c r="L514" i="24"/>
  <c r="K514" i="24"/>
  <c r="J514" i="24"/>
  <c r="P513" i="24"/>
  <c r="O513" i="24"/>
  <c r="N513" i="24"/>
  <c r="L513" i="24"/>
  <c r="K513" i="24"/>
  <c r="J513" i="24"/>
  <c r="P512" i="24"/>
  <c r="O512" i="24"/>
  <c r="N512" i="24"/>
  <c r="L512" i="24"/>
  <c r="K512" i="24"/>
  <c r="J512" i="24"/>
  <c r="P511" i="24"/>
  <c r="O511" i="24"/>
  <c r="N511" i="24"/>
  <c r="L511" i="24"/>
  <c r="K511" i="24"/>
  <c r="J511" i="24"/>
  <c r="P510" i="24"/>
  <c r="O510" i="24"/>
  <c r="N510" i="24"/>
  <c r="L510" i="24"/>
  <c r="K510" i="24"/>
  <c r="J510" i="24"/>
  <c r="P509" i="24"/>
  <c r="O509" i="24"/>
  <c r="N509" i="24"/>
  <c r="L509" i="24"/>
  <c r="K509" i="24"/>
  <c r="J509" i="24"/>
  <c r="P508" i="24"/>
  <c r="O508" i="24"/>
  <c r="N508" i="24"/>
  <c r="L508" i="24"/>
  <c r="K508" i="24"/>
  <c r="J508" i="24"/>
  <c r="P507" i="24"/>
  <c r="O507" i="24"/>
  <c r="N507" i="24"/>
  <c r="L507" i="24"/>
  <c r="K507" i="24"/>
  <c r="J507" i="24"/>
  <c r="P506" i="24"/>
  <c r="O506" i="24"/>
  <c r="N506" i="24"/>
  <c r="L506" i="24"/>
  <c r="K506" i="24"/>
  <c r="J506" i="24"/>
  <c r="P505" i="24"/>
  <c r="O505" i="24"/>
  <c r="N505" i="24"/>
  <c r="L505" i="24"/>
  <c r="K505" i="24"/>
  <c r="J505" i="24"/>
  <c r="P504" i="24"/>
  <c r="O504" i="24"/>
  <c r="N504" i="24"/>
  <c r="L504" i="24"/>
  <c r="K504" i="24"/>
  <c r="J504" i="24"/>
  <c r="P503" i="24"/>
  <c r="O503" i="24"/>
  <c r="N503" i="24"/>
  <c r="L503" i="24"/>
  <c r="K503" i="24"/>
  <c r="J503" i="24"/>
  <c r="P502" i="24"/>
  <c r="O502" i="24"/>
  <c r="N502" i="24"/>
  <c r="L502" i="24"/>
  <c r="K502" i="24"/>
  <c r="J502" i="24"/>
  <c r="P501" i="24"/>
  <c r="O501" i="24"/>
  <c r="N501" i="24"/>
  <c r="L501" i="24"/>
  <c r="K501" i="24"/>
  <c r="J501" i="24"/>
  <c r="P500" i="24"/>
  <c r="O500" i="24"/>
  <c r="N500" i="24"/>
  <c r="L500" i="24"/>
  <c r="K500" i="24"/>
  <c r="J500" i="24"/>
  <c r="P499" i="24"/>
  <c r="O499" i="24"/>
  <c r="N499" i="24"/>
  <c r="L499" i="24"/>
  <c r="K499" i="24"/>
  <c r="J499" i="24"/>
  <c r="P498" i="24"/>
  <c r="O498" i="24"/>
  <c r="N498" i="24"/>
  <c r="L498" i="24"/>
  <c r="K498" i="24"/>
  <c r="J498" i="24"/>
  <c r="P497" i="24"/>
  <c r="O497" i="24"/>
  <c r="N497" i="24"/>
  <c r="L497" i="24"/>
  <c r="K497" i="24"/>
  <c r="J497" i="24"/>
  <c r="P496" i="24"/>
  <c r="O496" i="24"/>
  <c r="N496" i="24"/>
  <c r="L496" i="24"/>
  <c r="K496" i="24"/>
  <c r="J496" i="24"/>
  <c r="P495" i="24"/>
  <c r="O495" i="24"/>
  <c r="N495" i="24"/>
  <c r="L495" i="24"/>
  <c r="K495" i="24"/>
  <c r="J495" i="24"/>
  <c r="P494" i="24"/>
  <c r="O494" i="24"/>
  <c r="N494" i="24"/>
  <c r="L494" i="24"/>
  <c r="K494" i="24"/>
  <c r="J494" i="24"/>
  <c r="P493" i="24"/>
  <c r="O493" i="24"/>
  <c r="N493" i="24"/>
  <c r="L493" i="24"/>
  <c r="K493" i="24"/>
  <c r="J493" i="24"/>
  <c r="P492" i="24"/>
  <c r="O492" i="24"/>
  <c r="N492" i="24"/>
  <c r="L492" i="24"/>
  <c r="K492" i="24"/>
  <c r="J492" i="24"/>
  <c r="P491" i="24"/>
  <c r="O491" i="24"/>
  <c r="N491" i="24"/>
  <c r="L491" i="24"/>
  <c r="K491" i="24"/>
  <c r="J491" i="24"/>
  <c r="P490" i="24"/>
  <c r="O490" i="24"/>
  <c r="N490" i="24"/>
  <c r="L490" i="24"/>
  <c r="K490" i="24"/>
  <c r="J490" i="24"/>
  <c r="P489" i="24"/>
  <c r="O489" i="24"/>
  <c r="N489" i="24"/>
  <c r="L489" i="24"/>
  <c r="K489" i="24"/>
  <c r="J489" i="24"/>
  <c r="P488" i="24"/>
  <c r="O488" i="24"/>
  <c r="N488" i="24"/>
  <c r="L488" i="24"/>
  <c r="K488" i="24"/>
  <c r="J488" i="24"/>
  <c r="P487" i="24"/>
  <c r="O487" i="24"/>
  <c r="N487" i="24"/>
  <c r="L487" i="24"/>
  <c r="K487" i="24"/>
  <c r="J487" i="24"/>
  <c r="P486" i="24"/>
  <c r="O486" i="24"/>
  <c r="N486" i="24"/>
  <c r="L486" i="24"/>
  <c r="K486" i="24"/>
  <c r="J486" i="24"/>
  <c r="P485" i="24"/>
  <c r="O485" i="24"/>
  <c r="N485" i="24"/>
  <c r="L485" i="24"/>
  <c r="K485" i="24"/>
  <c r="J485" i="24"/>
  <c r="P484" i="24"/>
  <c r="O484" i="24"/>
  <c r="N484" i="24"/>
  <c r="L484" i="24"/>
  <c r="K484" i="24"/>
  <c r="J484" i="24"/>
  <c r="P483" i="24"/>
  <c r="O483" i="24"/>
  <c r="N483" i="24"/>
  <c r="L483" i="24"/>
  <c r="K483" i="24"/>
  <c r="J483" i="24"/>
  <c r="P482" i="24"/>
  <c r="O482" i="24"/>
  <c r="N482" i="24"/>
  <c r="L482" i="24"/>
  <c r="K482" i="24"/>
  <c r="J482" i="24"/>
  <c r="P481" i="24"/>
  <c r="O481" i="24"/>
  <c r="N481" i="24"/>
  <c r="L481" i="24"/>
  <c r="K481" i="24"/>
  <c r="J481" i="24"/>
  <c r="P480" i="24"/>
  <c r="O480" i="24"/>
  <c r="N480" i="24"/>
  <c r="L480" i="24"/>
  <c r="K480" i="24"/>
  <c r="J480" i="24"/>
  <c r="P479" i="24"/>
  <c r="O479" i="24"/>
  <c r="N479" i="24"/>
  <c r="L479" i="24"/>
  <c r="K479" i="24"/>
  <c r="J479" i="24"/>
  <c r="P478" i="24"/>
  <c r="O478" i="24"/>
  <c r="N478" i="24"/>
  <c r="L478" i="24"/>
  <c r="K478" i="24"/>
  <c r="J478" i="24"/>
  <c r="P477" i="24"/>
  <c r="O477" i="24"/>
  <c r="N477" i="24"/>
  <c r="L477" i="24"/>
  <c r="K477" i="24"/>
  <c r="J477" i="24"/>
  <c r="P476" i="24"/>
  <c r="O476" i="24"/>
  <c r="N476" i="24"/>
  <c r="L476" i="24"/>
  <c r="K476" i="24"/>
  <c r="J476" i="24"/>
  <c r="P475" i="24"/>
  <c r="O475" i="24"/>
  <c r="N475" i="24"/>
  <c r="L475" i="24"/>
  <c r="K475" i="24"/>
  <c r="J475" i="24"/>
  <c r="P474" i="24"/>
  <c r="O474" i="24"/>
  <c r="N474" i="24"/>
  <c r="L474" i="24"/>
  <c r="K474" i="24"/>
  <c r="J474" i="24"/>
  <c r="P473" i="24"/>
  <c r="O473" i="24"/>
  <c r="N473" i="24"/>
  <c r="L473" i="24"/>
  <c r="K473" i="24"/>
  <c r="J473" i="24"/>
  <c r="P472" i="24"/>
  <c r="O472" i="24"/>
  <c r="N472" i="24"/>
  <c r="L472" i="24"/>
  <c r="K472" i="24"/>
  <c r="J472" i="24"/>
  <c r="P471" i="24"/>
  <c r="O471" i="24"/>
  <c r="N471" i="24"/>
  <c r="L471" i="24"/>
  <c r="K471" i="24"/>
  <c r="J471" i="24"/>
  <c r="P470" i="24"/>
  <c r="O470" i="24"/>
  <c r="N470" i="24"/>
  <c r="L470" i="24"/>
  <c r="K470" i="24"/>
  <c r="J470" i="24"/>
  <c r="P469" i="24"/>
  <c r="O469" i="24"/>
  <c r="N469" i="24"/>
  <c r="L469" i="24"/>
  <c r="K469" i="24"/>
  <c r="J469" i="24"/>
  <c r="P468" i="24"/>
  <c r="O468" i="24"/>
  <c r="N468" i="24"/>
  <c r="L468" i="24"/>
  <c r="K468" i="24"/>
  <c r="J468" i="24"/>
  <c r="P467" i="24"/>
  <c r="O467" i="24"/>
  <c r="N467" i="24"/>
  <c r="L467" i="24"/>
  <c r="K467" i="24"/>
  <c r="J467" i="24"/>
  <c r="P466" i="24"/>
  <c r="O466" i="24"/>
  <c r="N466" i="24"/>
  <c r="L466" i="24"/>
  <c r="K466" i="24"/>
  <c r="J466" i="24"/>
  <c r="P465" i="24"/>
  <c r="O465" i="24"/>
  <c r="N465" i="24"/>
  <c r="L465" i="24"/>
  <c r="K465" i="24"/>
  <c r="J465" i="24"/>
  <c r="P464" i="24"/>
  <c r="O464" i="24"/>
  <c r="N464" i="24"/>
  <c r="L464" i="24"/>
  <c r="K464" i="24"/>
  <c r="J464" i="24"/>
  <c r="P463" i="24"/>
  <c r="O463" i="24"/>
  <c r="N463" i="24"/>
  <c r="L463" i="24"/>
  <c r="K463" i="24"/>
  <c r="J463" i="24"/>
  <c r="P462" i="24"/>
  <c r="O462" i="24"/>
  <c r="N462" i="24"/>
  <c r="L462" i="24"/>
  <c r="K462" i="24"/>
  <c r="J462" i="24"/>
  <c r="P461" i="24"/>
  <c r="O461" i="24"/>
  <c r="N461" i="24"/>
  <c r="L461" i="24"/>
  <c r="K461" i="24"/>
  <c r="J461" i="24"/>
  <c r="P460" i="24"/>
  <c r="O460" i="24"/>
  <c r="N460" i="24"/>
  <c r="L460" i="24"/>
  <c r="K460" i="24"/>
  <c r="J460" i="24"/>
  <c r="P459" i="24"/>
  <c r="O459" i="24"/>
  <c r="N459" i="24"/>
  <c r="L459" i="24"/>
  <c r="K459" i="24"/>
  <c r="J459" i="24"/>
  <c r="P458" i="24"/>
  <c r="O458" i="24"/>
  <c r="N458" i="24"/>
  <c r="L458" i="24"/>
  <c r="K458" i="24"/>
  <c r="J458" i="24"/>
  <c r="P457" i="24"/>
  <c r="O457" i="24"/>
  <c r="N457" i="24"/>
  <c r="L457" i="24"/>
  <c r="K457" i="24"/>
  <c r="J457" i="24"/>
  <c r="P456" i="24"/>
  <c r="O456" i="24"/>
  <c r="N456" i="24"/>
  <c r="L456" i="24"/>
  <c r="K456" i="24"/>
  <c r="J456" i="24"/>
  <c r="P455" i="24"/>
  <c r="O455" i="24"/>
  <c r="N455" i="24"/>
  <c r="L455" i="24"/>
  <c r="K455" i="24"/>
  <c r="J455" i="24"/>
  <c r="P454" i="24"/>
  <c r="O454" i="24"/>
  <c r="N454" i="24"/>
  <c r="L454" i="24"/>
  <c r="K454" i="24"/>
  <c r="J454" i="24"/>
  <c r="P453" i="24"/>
  <c r="O453" i="24"/>
  <c r="N453" i="24"/>
  <c r="L453" i="24"/>
  <c r="K453" i="24"/>
  <c r="J453" i="24"/>
  <c r="P452" i="24"/>
  <c r="O452" i="24"/>
  <c r="N452" i="24"/>
  <c r="L452" i="24"/>
  <c r="K452" i="24"/>
  <c r="J452" i="24"/>
  <c r="P451" i="24"/>
  <c r="O451" i="24"/>
  <c r="N451" i="24"/>
  <c r="L451" i="24"/>
  <c r="K451" i="24"/>
  <c r="J451" i="24"/>
  <c r="P450" i="24"/>
  <c r="O450" i="24"/>
  <c r="N450" i="24"/>
  <c r="L450" i="24"/>
  <c r="K450" i="24"/>
  <c r="J450" i="24"/>
  <c r="P449" i="24"/>
  <c r="O449" i="24"/>
  <c r="N449" i="24"/>
  <c r="L449" i="24"/>
  <c r="K449" i="24"/>
  <c r="J449" i="24"/>
  <c r="P448" i="24"/>
  <c r="O448" i="24"/>
  <c r="N448" i="24"/>
  <c r="L448" i="24"/>
  <c r="K448" i="24"/>
  <c r="J448" i="24"/>
  <c r="P447" i="24"/>
  <c r="O447" i="24"/>
  <c r="N447" i="24"/>
  <c r="L447" i="24"/>
  <c r="K447" i="24"/>
  <c r="J447" i="24"/>
  <c r="P446" i="24"/>
  <c r="O446" i="24"/>
  <c r="N446" i="24"/>
  <c r="L446" i="24"/>
  <c r="K446" i="24"/>
  <c r="J446" i="24"/>
  <c r="P445" i="24"/>
  <c r="O445" i="24"/>
  <c r="N445" i="24"/>
  <c r="L445" i="24"/>
  <c r="K445" i="24"/>
  <c r="J445" i="24"/>
  <c r="P444" i="24"/>
  <c r="O444" i="24"/>
  <c r="N444" i="24"/>
  <c r="L444" i="24"/>
  <c r="K444" i="24"/>
  <c r="J444" i="24"/>
  <c r="P443" i="24"/>
  <c r="O443" i="24"/>
  <c r="N443" i="24"/>
  <c r="L443" i="24"/>
  <c r="K443" i="24"/>
  <c r="J443" i="24"/>
  <c r="P442" i="24"/>
  <c r="O442" i="24"/>
  <c r="N442" i="24"/>
  <c r="L442" i="24"/>
  <c r="K442" i="24"/>
  <c r="J442" i="24"/>
  <c r="P441" i="24"/>
  <c r="O441" i="24"/>
  <c r="N441" i="24"/>
  <c r="L441" i="24"/>
  <c r="K441" i="24"/>
  <c r="J441" i="24"/>
  <c r="P440" i="24"/>
  <c r="O440" i="24"/>
  <c r="N440" i="24"/>
  <c r="L440" i="24"/>
  <c r="K440" i="24"/>
  <c r="J440" i="24"/>
  <c r="P439" i="24"/>
  <c r="O439" i="24"/>
  <c r="N439" i="24"/>
  <c r="L439" i="24"/>
  <c r="K439" i="24"/>
  <c r="J439" i="24"/>
  <c r="P438" i="24"/>
  <c r="O438" i="24"/>
  <c r="N438" i="24"/>
  <c r="L438" i="24"/>
  <c r="K438" i="24"/>
  <c r="J438" i="24"/>
  <c r="P437" i="24"/>
  <c r="O437" i="24"/>
  <c r="N437" i="24"/>
  <c r="L437" i="24"/>
  <c r="K437" i="24"/>
  <c r="J437" i="24"/>
  <c r="P436" i="24"/>
  <c r="O436" i="24"/>
  <c r="N436" i="24"/>
  <c r="L436" i="24"/>
  <c r="K436" i="24"/>
  <c r="J436" i="24"/>
  <c r="P435" i="24"/>
  <c r="O435" i="24"/>
  <c r="N435" i="24"/>
  <c r="L435" i="24"/>
  <c r="K435" i="24"/>
  <c r="J435" i="24"/>
  <c r="P434" i="24"/>
  <c r="O434" i="24"/>
  <c r="N434" i="24"/>
  <c r="L434" i="24"/>
  <c r="K434" i="24"/>
  <c r="J434" i="24"/>
  <c r="P433" i="24"/>
  <c r="O433" i="24"/>
  <c r="N433" i="24"/>
  <c r="L433" i="24"/>
  <c r="K433" i="24"/>
  <c r="J433" i="24"/>
  <c r="P432" i="24"/>
  <c r="O432" i="24"/>
  <c r="N432" i="24"/>
  <c r="L432" i="24"/>
  <c r="K432" i="24"/>
  <c r="J432" i="24"/>
  <c r="P431" i="24"/>
  <c r="O431" i="24"/>
  <c r="N431" i="24"/>
  <c r="L431" i="24"/>
  <c r="K431" i="24"/>
  <c r="J431" i="24"/>
  <c r="P430" i="24"/>
  <c r="O430" i="24"/>
  <c r="N430" i="24"/>
  <c r="L430" i="24"/>
  <c r="K430" i="24"/>
  <c r="J430" i="24"/>
  <c r="P429" i="24"/>
  <c r="O429" i="24"/>
  <c r="N429" i="24"/>
  <c r="L429" i="24"/>
  <c r="K429" i="24"/>
  <c r="J429" i="24"/>
  <c r="P428" i="24"/>
  <c r="O428" i="24"/>
  <c r="N428" i="24"/>
  <c r="L428" i="24"/>
  <c r="K428" i="24"/>
  <c r="J428" i="24"/>
  <c r="P427" i="24"/>
  <c r="O427" i="24"/>
  <c r="N427" i="24"/>
  <c r="L427" i="24"/>
  <c r="K427" i="24"/>
  <c r="J427" i="24"/>
  <c r="P426" i="24"/>
  <c r="O426" i="24"/>
  <c r="N426" i="24"/>
  <c r="L426" i="24"/>
  <c r="K426" i="24"/>
  <c r="J426" i="24"/>
  <c r="P425" i="24"/>
  <c r="O425" i="24"/>
  <c r="N425" i="24"/>
  <c r="L425" i="24"/>
  <c r="K425" i="24"/>
  <c r="J425" i="24"/>
  <c r="P424" i="24"/>
  <c r="O424" i="24"/>
  <c r="N424" i="24"/>
  <c r="L424" i="24"/>
  <c r="K424" i="24"/>
  <c r="J424" i="24"/>
  <c r="P423" i="24"/>
  <c r="O423" i="24"/>
  <c r="N423" i="24"/>
  <c r="L423" i="24"/>
  <c r="K423" i="24"/>
  <c r="J423" i="24"/>
  <c r="P422" i="24"/>
  <c r="O422" i="24"/>
  <c r="N422" i="24"/>
  <c r="L422" i="24"/>
  <c r="K422" i="24"/>
  <c r="J422" i="24"/>
  <c r="P421" i="24"/>
  <c r="O421" i="24"/>
  <c r="N421" i="24"/>
  <c r="L421" i="24"/>
  <c r="K421" i="24"/>
  <c r="J421" i="24"/>
  <c r="P420" i="24"/>
  <c r="O420" i="24"/>
  <c r="N420" i="24"/>
  <c r="L420" i="24"/>
  <c r="K420" i="24"/>
  <c r="J420" i="24"/>
  <c r="P419" i="24"/>
  <c r="O419" i="24"/>
  <c r="N419" i="24"/>
  <c r="L419" i="24"/>
  <c r="K419" i="24"/>
  <c r="J419" i="24"/>
  <c r="P418" i="24"/>
  <c r="O418" i="24"/>
  <c r="N418" i="24"/>
  <c r="L418" i="24"/>
  <c r="K418" i="24"/>
  <c r="J418" i="24"/>
  <c r="P417" i="24"/>
  <c r="O417" i="24"/>
  <c r="N417" i="24"/>
  <c r="L417" i="24"/>
  <c r="K417" i="24"/>
  <c r="J417" i="24"/>
  <c r="P416" i="24"/>
  <c r="O416" i="24"/>
  <c r="N416" i="24"/>
  <c r="L416" i="24"/>
  <c r="K416" i="24"/>
  <c r="J416" i="24"/>
  <c r="P415" i="24"/>
  <c r="O415" i="24"/>
  <c r="N415" i="24"/>
  <c r="L415" i="24"/>
  <c r="K415" i="24"/>
  <c r="J415" i="24"/>
  <c r="P414" i="24"/>
  <c r="O414" i="24"/>
  <c r="N414" i="24"/>
  <c r="L414" i="24"/>
  <c r="K414" i="24"/>
  <c r="J414" i="24"/>
  <c r="P413" i="24"/>
  <c r="O413" i="24"/>
  <c r="N413" i="24"/>
  <c r="L413" i="24"/>
  <c r="K413" i="24"/>
  <c r="J413" i="24"/>
  <c r="P412" i="24"/>
  <c r="O412" i="24"/>
  <c r="N412" i="24"/>
  <c r="L412" i="24"/>
  <c r="K412" i="24"/>
  <c r="J412" i="24"/>
  <c r="P411" i="24"/>
  <c r="O411" i="24"/>
  <c r="N411" i="24"/>
  <c r="L411" i="24"/>
  <c r="K411" i="24"/>
  <c r="J411" i="24"/>
  <c r="P410" i="24"/>
  <c r="O410" i="24"/>
  <c r="N410" i="24"/>
  <c r="L410" i="24"/>
  <c r="K410" i="24"/>
  <c r="J410" i="24"/>
  <c r="P409" i="24"/>
  <c r="O409" i="24"/>
  <c r="N409" i="24"/>
  <c r="L409" i="24"/>
  <c r="K409" i="24"/>
  <c r="J409" i="24"/>
  <c r="P408" i="24"/>
  <c r="O408" i="24"/>
  <c r="N408" i="24"/>
  <c r="L408" i="24"/>
  <c r="K408" i="24"/>
  <c r="J408" i="24"/>
  <c r="P407" i="24"/>
  <c r="O407" i="24"/>
  <c r="N407" i="24"/>
  <c r="L407" i="24"/>
  <c r="K407" i="24"/>
  <c r="J407" i="24"/>
  <c r="P406" i="24"/>
  <c r="O406" i="24"/>
  <c r="N406" i="24"/>
  <c r="L406" i="24"/>
  <c r="K406" i="24"/>
  <c r="J406" i="24"/>
  <c r="P405" i="24"/>
  <c r="O405" i="24"/>
  <c r="N405" i="24"/>
  <c r="L405" i="24"/>
  <c r="K405" i="24"/>
  <c r="J405" i="24"/>
  <c r="P404" i="24"/>
  <c r="O404" i="24"/>
  <c r="N404" i="24"/>
  <c r="L404" i="24"/>
  <c r="K404" i="24"/>
  <c r="J404" i="24"/>
  <c r="P403" i="24"/>
  <c r="O403" i="24"/>
  <c r="N403" i="24"/>
  <c r="L403" i="24"/>
  <c r="K403" i="24"/>
  <c r="J403" i="24"/>
  <c r="P402" i="24"/>
  <c r="O402" i="24"/>
  <c r="N402" i="24"/>
  <c r="L402" i="24"/>
  <c r="K402" i="24"/>
  <c r="J402" i="24"/>
  <c r="P401" i="24"/>
  <c r="O401" i="24"/>
  <c r="N401" i="24"/>
  <c r="L401" i="24"/>
  <c r="K401" i="24"/>
  <c r="J401" i="24"/>
  <c r="P400" i="24"/>
  <c r="O400" i="24"/>
  <c r="N400" i="24"/>
  <c r="L400" i="24"/>
  <c r="K400" i="24"/>
  <c r="J400" i="24"/>
  <c r="P399" i="24"/>
  <c r="O399" i="24"/>
  <c r="N399" i="24"/>
  <c r="L399" i="24"/>
  <c r="K399" i="24"/>
  <c r="J399" i="24"/>
  <c r="P398" i="24"/>
  <c r="O398" i="24"/>
  <c r="N398" i="24"/>
  <c r="L398" i="24"/>
  <c r="K398" i="24"/>
  <c r="J398" i="24"/>
  <c r="P397" i="24"/>
  <c r="O397" i="24"/>
  <c r="N397" i="24"/>
  <c r="L397" i="24"/>
  <c r="K397" i="24"/>
  <c r="J397" i="24"/>
  <c r="P396" i="24"/>
  <c r="O396" i="24"/>
  <c r="N396" i="24"/>
  <c r="L396" i="24"/>
  <c r="K396" i="24"/>
  <c r="J396" i="24"/>
  <c r="P395" i="24"/>
  <c r="O395" i="24"/>
  <c r="N395" i="24"/>
  <c r="L395" i="24"/>
  <c r="K395" i="24"/>
  <c r="J395" i="24"/>
  <c r="P394" i="24"/>
  <c r="O394" i="24"/>
  <c r="N394" i="24"/>
  <c r="L394" i="24"/>
  <c r="K394" i="24"/>
  <c r="J394" i="24"/>
  <c r="P393" i="24"/>
  <c r="O393" i="24"/>
  <c r="N393" i="24"/>
  <c r="L393" i="24"/>
  <c r="K393" i="24"/>
  <c r="J393" i="24"/>
  <c r="P392" i="24"/>
  <c r="O392" i="24"/>
  <c r="N392" i="24"/>
  <c r="L392" i="24"/>
  <c r="K392" i="24"/>
  <c r="J392" i="24"/>
  <c r="P391" i="24"/>
  <c r="O391" i="24"/>
  <c r="N391" i="24"/>
  <c r="L391" i="24"/>
  <c r="K391" i="24"/>
  <c r="J391" i="24"/>
  <c r="P390" i="24"/>
  <c r="O390" i="24"/>
  <c r="N390" i="24"/>
  <c r="L390" i="24"/>
  <c r="K390" i="24"/>
  <c r="J390" i="24"/>
  <c r="P389" i="24"/>
  <c r="O389" i="24"/>
  <c r="N389" i="24"/>
  <c r="L389" i="24"/>
  <c r="K389" i="24"/>
  <c r="J389" i="24"/>
  <c r="P388" i="24"/>
  <c r="O388" i="24"/>
  <c r="N388" i="24"/>
  <c r="L388" i="24"/>
  <c r="K388" i="24"/>
  <c r="J388" i="24"/>
  <c r="P387" i="24"/>
  <c r="O387" i="24"/>
  <c r="N387" i="24"/>
  <c r="L387" i="24"/>
  <c r="K387" i="24"/>
  <c r="J387" i="24"/>
  <c r="P386" i="24"/>
  <c r="O386" i="24"/>
  <c r="N386" i="24"/>
  <c r="L386" i="24"/>
  <c r="K386" i="24"/>
  <c r="J386" i="24"/>
  <c r="P385" i="24"/>
  <c r="O385" i="24"/>
  <c r="N385" i="24"/>
  <c r="L385" i="24"/>
  <c r="K385" i="24"/>
  <c r="J385" i="24"/>
  <c r="P384" i="24"/>
  <c r="O384" i="24"/>
  <c r="N384" i="24"/>
  <c r="L384" i="24"/>
  <c r="K384" i="24"/>
  <c r="J384" i="24"/>
  <c r="P383" i="24"/>
  <c r="O383" i="24"/>
  <c r="N383" i="24"/>
  <c r="L383" i="24"/>
  <c r="K383" i="24"/>
  <c r="J383" i="24"/>
  <c r="P382" i="24"/>
  <c r="O382" i="24"/>
  <c r="N382" i="24"/>
  <c r="L382" i="24"/>
  <c r="K382" i="24"/>
  <c r="J382" i="24"/>
  <c r="P381" i="24"/>
  <c r="O381" i="24"/>
  <c r="N381" i="24"/>
  <c r="L381" i="24"/>
  <c r="K381" i="24"/>
  <c r="J381" i="24"/>
  <c r="P380" i="24"/>
  <c r="O380" i="24"/>
  <c r="N380" i="24"/>
  <c r="L380" i="24"/>
  <c r="K380" i="24"/>
  <c r="J380" i="24"/>
  <c r="P379" i="24"/>
  <c r="O379" i="24"/>
  <c r="N379" i="24"/>
  <c r="L379" i="24"/>
  <c r="K379" i="24"/>
  <c r="J379" i="24"/>
  <c r="P378" i="24"/>
  <c r="O378" i="24"/>
  <c r="N378" i="24"/>
  <c r="L378" i="24"/>
  <c r="K378" i="24"/>
  <c r="J378" i="24"/>
  <c r="P377" i="24"/>
  <c r="O377" i="24"/>
  <c r="N377" i="24"/>
  <c r="L377" i="24"/>
  <c r="K377" i="24"/>
  <c r="J377" i="24"/>
  <c r="P376" i="24"/>
  <c r="O376" i="24"/>
  <c r="N376" i="24"/>
  <c r="L376" i="24"/>
  <c r="K376" i="24"/>
  <c r="J376" i="24"/>
  <c r="P375" i="24"/>
  <c r="O375" i="24"/>
  <c r="N375" i="24"/>
  <c r="L375" i="24"/>
  <c r="K375" i="24"/>
  <c r="J375" i="24"/>
  <c r="P374" i="24"/>
  <c r="O374" i="24"/>
  <c r="N374" i="24"/>
  <c r="L374" i="24"/>
  <c r="K374" i="24"/>
  <c r="J374" i="24"/>
  <c r="P373" i="24"/>
  <c r="O373" i="24"/>
  <c r="N373" i="24"/>
  <c r="L373" i="24"/>
  <c r="K373" i="24"/>
  <c r="J373" i="24"/>
  <c r="P372" i="24"/>
  <c r="O372" i="24"/>
  <c r="N372" i="24"/>
  <c r="L372" i="24"/>
  <c r="K372" i="24"/>
  <c r="J372" i="24"/>
  <c r="P371" i="24"/>
  <c r="O371" i="24"/>
  <c r="N371" i="24"/>
  <c r="L371" i="24"/>
  <c r="K371" i="24"/>
  <c r="J371" i="24"/>
  <c r="P370" i="24"/>
  <c r="O370" i="24"/>
  <c r="N370" i="24"/>
  <c r="L370" i="24"/>
  <c r="K370" i="24"/>
  <c r="J370" i="24"/>
  <c r="P369" i="24"/>
  <c r="O369" i="24"/>
  <c r="N369" i="24"/>
  <c r="L369" i="24"/>
  <c r="K369" i="24"/>
  <c r="J369" i="24"/>
  <c r="P368" i="24"/>
  <c r="O368" i="24"/>
  <c r="N368" i="24"/>
  <c r="L368" i="24"/>
  <c r="K368" i="24"/>
  <c r="J368" i="24"/>
  <c r="P367" i="24"/>
  <c r="O367" i="24"/>
  <c r="N367" i="24"/>
  <c r="L367" i="24"/>
  <c r="K367" i="24"/>
  <c r="J367" i="24"/>
  <c r="P366" i="24"/>
  <c r="O366" i="24"/>
  <c r="N366" i="24"/>
  <c r="L366" i="24"/>
  <c r="K366" i="24"/>
  <c r="J366" i="24"/>
  <c r="P365" i="24"/>
  <c r="O365" i="24"/>
  <c r="N365" i="24"/>
  <c r="L365" i="24"/>
  <c r="K365" i="24"/>
  <c r="J365" i="24"/>
  <c r="P364" i="24"/>
  <c r="O364" i="24"/>
  <c r="N364" i="24"/>
  <c r="L364" i="24"/>
  <c r="K364" i="24"/>
  <c r="J364" i="24"/>
  <c r="P363" i="24"/>
  <c r="O363" i="24"/>
  <c r="N363" i="24"/>
  <c r="L363" i="24"/>
  <c r="K363" i="24"/>
  <c r="J363" i="24"/>
  <c r="P362" i="24"/>
  <c r="O362" i="24"/>
  <c r="N362" i="24"/>
  <c r="L362" i="24"/>
  <c r="K362" i="24"/>
  <c r="J362" i="24"/>
  <c r="P361" i="24"/>
  <c r="O361" i="24"/>
  <c r="N361" i="24"/>
  <c r="L361" i="24"/>
  <c r="K361" i="24"/>
  <c r="J361" i="24"/>
  <c r="P360" i="24"/>
  <c r="O360" i="24"/>
  <c r="N360" i="24"/>
  <c r="L360" i="24"/>
  <c r="K360" i="24"/>
  <c r="J360" i="24"/>
  <c r="P359" i="24"/>
  <c r="O359" i="24"/>
  <c r="N359" i="24"/>
  <c r="L359" i="24"/>
  <c r="K359" i="24"/>
  <c r="J359" i="24"/>
  <c r="P358" i="24"/>
  <c r="O358" i="24"/>
  <c r="N358" i="24"/>
  <c r="L358" i="24"/>
  <c r="K358" i="24"/>
  <c r="J358" i="24"/>
  <c r="P357" i="24"/>
  <c r="O357" i="24"/>
  <c r="N357" i="24"/>
  <c r="L357" i="24"/>
  <c r="K357" i="24"/>
  <c r="J357" i="24"/>
  <c r="P356" i="24"/>
  <c r="O356" i="24"/>
  <c r="N356" i="24"/>
  <c r="L356" i="24"/>
  <c r="K356" i="24"/>
  <c r="J356" i="24"/>
  <c r="P355" i="24"/>
  <c r="O355" i="24"/>
  <c r="N355" i="24"/>
  <c r="L355" i="24"/>
  <c r="K355" i="24"/>
  <c r="J355" i="24"/>
  <c r="P354" i="24"/>
  <c r="O354" i="24"/>
  <c r="N354" i="24"/>
  <c r="L354" i="24"/>
  <c r="K354" i="24"/>
  <c r="J354" i="24"/>
  <c r="P353" i="24"/>
  <c r="O353" i="24"/>
  <c r="N353" i="24"/>
  <c r="L353" i="24"/>
  <c r="K353" i="24"/>
  <c r="J353" i="24"/>
  <c r="P352" i="24"/>
  <c r="O352" i="24"/>
  <c r="N352" i="24"/>
  <c r="L352" i="24"/>
  <c r="K352" i="24"/>
  <c r="J352" i="24"/>
  <c r="P351" i="24"/>
  <c r="O351" i="24"/>
  <c r="N351" i="24"/>
  <c r="L351" i="24"/>
  <c r="K351" i="24"/>
  <c r="J351" i="24"/>
  <c r="P350" i="24"/>
  <c r="O350" i="24"/>
  <c r="N350" i="24"/>
  <c r="L350" i="24"/>
  <c r="K350" i="24"/>
  <c r="J350" i="24"/>
  <c r="P349" i="24"/>
  <c r="O349" i="24"/>
  <c r="N349" i="24"/>
  <c r="L349" i="24"/>
  <c r="K349" i="24"/>
  <c r="J349" i="24"/>
  <c r="P348" i="24"/>
  <c r="O348" i="24"/>
  <c r="N348" i="24"/>
  <c r="L348" i="24"/>
  <c r="K348" i="24"/>
  <c r="J348" i="24"/>
  <c r="P347" i="24"/>
  <c r="O347" i="24"/>
  <c r="N347" i="24"/>
  <c r="L347" i="24"/>
  <c r="K347" i="24"/>
  <c r="J347" i="24"/>
  <c r="P346" i="24"/>
  <c r="O346" i="24"/>
  <c r="N346" i="24"/>
  <c r="L346" i="24"/>
  <c r="K346" i="24"/>
  <c r="J346" i="24"/>
  <c r="P345" i="24"/>
  <c r="O345" i="24"/>
  <c r="N345" i="24"/>
  <c r="L345" i="24"/>
  <c r="K345" i="24"/>
  <c r="J345" i="24"/>
  <c r="P344" i="24"/>
  <c r="O344" i="24"/>
  <c r="N344" i="24"/>
  <c r="L344" i="24"/>
  <c r="K344" i="24"/>
  <c r="J344" i="24"/>
  <c r="P343" i="24"/>
  <c r="O343" i="24"/>
  <c r="N343" i="24"/>
  <c r="L343" i="24"/>
  <c r="K343" i="24"/>
  <c r="J343" i="24"/>
  <c r="P342" i="24"/>
  <c r="O342" i="24"/>
  <c r="N342" i="24"/>
  <c r="L342" i="24"/>
  <c r="K342" i="24"/>
  <c r="J342" i="24"/>
  <c r="P341" i="24"/>
  <c r="O341" i="24"/>
  <c r="N341" i="24"/>
  <c r="L341" i="24"/>
  <c r="K341" i="24"/>
  <c r="J341" i="24"/>
  <c r="P340" i="24"/>
  <c r="O340" i="24"/>
  <c r="N340" i="24"/>
  <c r="L340" i="24"/>
  <c r="K340" i="24"/>
  <c r="J340" i="24"/>
  <c r="P339" i="24"/>
  <c r="O339" i="24"/>
  <c r="N339" i="24"/>
  <c r="L339" i="24"/>
  <c r="K339" i="24"/>
  <c r="J339" i="24"/>
  <c r="P338" i="24"/>
  <c r="O338" i="24"/>
  <c r="N338" i="24"/>
  <c r="L338" i="24"/>
  <c r="K338" i="24"/>
  <c r="J338" i="24"/>
  <c r="P337" i="24"/>
  <c r="O337" i="24"/>
  <c r="N337" i="24"/>
  <c r="L337" i="24"/>
  <c r="K337" i="24"/>
  <c r="J337" i="24"/>
  <c r="P336" i="24"/>
  <c r="O336" i="24"/>
  <c r="N336" i="24"/>
  <c r="L336" i="24"/>
  <c r="K336" i="24"/>
  <c r="J336" i="24"/>
  <c r="P335" i="24"/>
  <c r="O335" i="24"/>
  <c r="N335" i="24"/>
  <c r="L335" i="24"/>
  <c r="K335" i="24"/>
  <c r="J335" i="24"/>
  <c r="P334" i="24"/>
  <c r="O334" i="24"/>
  <c r="N334" i="24"/>
  <c r="L334" i="24"/>
  <c r="K334" i="24"/>
  <c r="J334" i="24"/>
  <c r="P333" i="24"/>
  <c r="O333" i="24"/>
  <c r="N333" i="24"/>
  <c r="L333" i="24"/>
  <c r="K333" i="24"/>
  <c r="J333" i="24"/>
  <c r="P332" i="24"/>
  <c r="O332" i="24"/>
  <c r="N332" i="24"/>
  <c r="L332" i="24"/>
  <c r="K332" i="24"/>
  <c r="J332" i="24"/>
  <c r="P331" i="24"/>
  <c r="O331" i="24"/>
  <c r="N331" i="24"/>
  <c r="L331" i="24"/>
  <c r="K331" i="24"/>
  <c r="J331" i="24"/>
  <c r="P330" i="24"/>
  <c r="O330" i="24"/>
  <c r="N330" i="24"/>
  <c r="L330" i="24"/>
  <c r="K330" i="24"/>
  <c r="J330" i="24"/>
  <c r="P329" i="24"/>
  <c r="O329" i="24"/>
  <c r="N329" i="24"/>
  <c r="L329" i="24"/>
  <c r="K329" i="24"/>
  <c r="J329" i="24"/>
  <c r="P328" i="24"/>
  <c r="O328" i="24"/>
  <c r="N328" i="24"/>
  <c r="L328" i="24"/>
  <c r="K328" i="24"/>
  <c r="J328" i="24"/>
  <c r="P327" i="24"/>
  <c r="O327" i="24"/>
  <c r="N327" i="24"/>
  <c r="L327" i="24"/>
  <c r="K327" i="24"/>
  <c r="J327" i="24"/>
  <c r="P326" i="24"/>
  <c r="O326" i="24"/>
  <c r="N326" i="24"/>
  <c r="L326" i="24"/>
  <c r="K326" i="24"/>
  <c r="J326" i="24"/>
  <c r="P325" i="24"/>
  <c r="O325" i="24"/>
  <c r="N325" i="24"/>
  <c r="L325" i="24"/>
  <c r="K325" i="24"/>
  <c r="J325" i="24"/>
  <c r="P324" i="24"/>
  <c r="O324" i="24"/>
  <c r="N324" i="24"/>
  <c r="L324" i="24"/>
  <c r="K324" i="24"/>
  <c r="J324" i="24"/>
  <c r="P323" i="24"/>
  <c r="O323" i="24"/>
  <c r="N323" i="24"/>
  <c r="L323" i="24"/>
  <c r="K323" i="24"/>
  <c r="J323" i="24"/>
  <c r="P322" i="24"/>
  <c r="O322" i="24"/>
  <c r="N322" i="24"/>
  <c r="L322" i="24"/>
  <c r="K322" i="24"/>
  <c r="J322" i="24"/>
  <c r="P321" i="24"/>
  <c r="O321" i="24"/>
  <c r="N321" i="24"/>
  <c r="L321" i="24"/>
  <c r="K321" i="24"/>
  <c r="J321" i="24"/>
  <c r="P320" i="24"/>
  <c r="O320" i="24"/>
  <c r="N320" i="24"/>
  <c r="L320" i="24"/>
  <c r="K320" i="24"/>
  <c r="J320" i="24"/>
  <c r="P319" i="24"/>
  <c r="O319" i="24"/>
  <c r="N319" i="24"/>
  <c r="L319" i="24"/>
  <c r="K319" i="24"/>
  <c r="J319" i="24"/>
  <c r="P318" i="24"/>
  <c r="O318" i="24"/>
  <c r="N318" i="24"/>
  <c r="L318" i="24"/>
  <c r="K318" i="24"/>
  <c r="J318" i="24"/>
  <c r="P317" i="24"/>
  <c r="O317" i="24"/>
  <c r="N317" i="24"/>
  <c r="L317" i="24"/>
  <c r="K317" i="24"/>
  <c r="J317" i="24"/>
  <c r="P316" i="24"/>
  <c r="O316" i="24"/>
  <c r="N316" i="24"/>
  <c r="L316" i="24"/>
  <c r="K316" i="24"/>
  <c r="J316" i="24"/>
  <c r="P315" i="24"/>
  <c r="O315" i="24"/>
  <c r="N315" i="24"/>
  <c r="L315" i="24"/>
  <c r="K315" i="24"/>
  <c r="J315" i="24"/>
  <c r="P314" i="24"/>
  <c r="O314" i="24"/>
  <c r="N314" i="24"/>
  <c r="L314" i="24"/>
  <c r="K314" i="24"/>
  <c r="J314" i="24"/>
  <c r="P313" i="24"/>
  <c r="O313" i="24"/>
  <c r="N313" i="24"/>
  <c r="L313" i="24"/>
  <c r="K313" i="24"/>
  <c r="J313" i="24"/>
  <c r="P312" i="24"/>
  <c r="O312" i="24"/>
  <c r="N312" i="24"/>
  <c r="L312" i="24"/>
  <c r="K312" i="24"/>
  <c r="J312" i="24"/>
  <c r="P311" i="24"/>
  <c r="O311" i="24"/>
  <c r="N311" i="24"/>
  <c r="L311" i="24"/>
  <c r="K311" i="24"/>
  <c r="J311" i="24"/>
  <c r="P310" i="24"/>
  <c r="O310" i="24"/>
  <c r="N310" i="24"/>
  <c r="L310" i="24"/>
  <c r="K310" i="24"/>
  <c r="J310" i="24"/>
  <c r="P309" i="24"/>
  <c r="O309" i="24"/>
  <c r="N309" i="24"/>
  <c r="L309" i="24"/>
  <c r="K309" i="24"/>
  <c r="J309" i="24"/>
  <c r="P308" i="24"/>
  <c r="O308" i="24"/>
  <c r="N308" i="24"/>
  <c r="L308" i="24"/>
  <c r="K308" i="24"/>
  <c r="J308" i="24"/>
  <c r="P307" i="24"/>
  <c r="O307" i="24"/>
  <c r="N307" i="24"/>
  <c r="L307" i="24"/>
  <c r="K307" i="24"/>
  <c r="J307" i="24"/>
  <c r="P306" i="24"/>
  <c r="O306" i="24"/>
  <c r="N306" i="24"/>
  <c r="L306" i="24"/>
  <c r="K306" i="24"/>
  <c r="J306" i="24"/>
  <c r="P305" i="24"/>
  <c r="O305" i="24"/>
  <c r="N305" i="24"/>
  <c r="L305" i="24"/>
  <c r="K305" i="24"/>
  <c r="J305" i="24"/>
  <c r="P304" i="24"/>
  <c r="O304" i="24"/>
  <c r="N304" i="24"/>
  <c r="L304" i="24"/>
  <c r="K304" i="24"/>
  <c r="J304" i="24"/>
  <c r="P303" i="24"/>
  <c r="O303" i="24"/>
  <c r="N303" i="24"/>
  <c r="L303" i="24"/>
  <c r="K303" i="24"/>
  <c r="J303" i="24"/>
  <c r="P302" i="24"/>
  <c r="O302" i="24"/>
  <c r="N302" i="24"/>
  <c r="L302" i="24"/>
  <c r="K302" i="24"/>
  <c r="J302" i="24"/>
  <c r="P301" i="24"/>
  <c r="O301" i="24"/>
  <c r="N301" i="24"/>
  <c r="L301" i="24"/>
  <c r="K301" i="24"/>
  <c r="J301" i="24"/>
  <c r="P300" i="24"/>
  <c r="O300" i="24"/>
  <c r="N300" i="24"/>
  <c r="L300" i="24"/>
  <c r="K300" i="24"/>
  <c r="J300" i="24"/>
  <c r="P299" i="24"/>
  <c r="O299" i="24"/>
  <c r="N299" i="24"/>
  <c r="L299" i="24"/>
  <c r="K299" i="24"/>
  <c r="J299" i="24"/>
  <c r="P298" i="24"/>
  <c r="O298" i="24"/>
  <c r="N298" i="24"/>
  <c r="L298" i="24"/>
  <c r="K298" i="24"/>
  <c r="J298" i="24"/>
  <c r="P297" i="24"/>
  <c r="O297" i="24"/>
  <c r="N297" i="24"/>
  <c r="L297" i="24"/>
  <c r="K297" i="24"/>
  <c r="J297" i="24"/>
  <c r="P296" i="24"/>
  <c r="O296" i="24"/>
  <c r="N296" i="24"/>
  <c r="L296" i="24"/>
  <c r="K296" i="24"/>
  <c r="J296" i="24"/>
  <c r="P295" i="24"/>
  <c r="O295" i="24"/>
  <c r="N295" i="24"/>
  <c r="L295" i="24"/>
  <c r="K295" i="24"/>
  <c r="J295" i="24"/>
  <c r="P294" i="24"/>
  <c r="O294" i="24"/>
  <c r="N294" i="24"/>
  <c r="L294" i="24"/>
  <c r="K294" i="24"/>
  <c r="J294" i="24"/>
  <c r="P293" i="24"/>
  <c r="O293" i="24"/>
  <c r="N293" i="24"/>
  <c r="L293" i="24"/>
  <c r="K293" i="24"/>
  <c r="J293" i="24"/>
  <c r="P292" i="24"/>
  <c r="O292" i="24"/>
  <c r="N292" i="24"/>
  <c r="L292" i="24"/>
  <c r="K292" i="24"/>
  <c r="J292" i="24"/>
  <c r="P291" i="24"/>
  <c r="O291" i="24"/>
  <c r="N291" i="24"/>
  <c r="L291" i="24"/>
  <c r="K291" i="24"/>
  <c r="J291" i="24"/>
  <c r="P290" i="24"/>
  <c r="O290" i="24"/>
  <c r="N290" i="24"/>
  <c r="L290" i="24"/>
  <c r="K290" i="24"/>
  <c r="J290" i="24"/>
  <c r="P289" i="24"/>
  <c r="O289" i="24"/>
  <c r="N289" i="24"/>
  <c r="L289" i="24"/>
  <c r="K289" i="24"/>
  <c r="J289" i="24"/>
  <c r="P288" i="24"/>
  <c r="O288" i="24"/>
  <c r="N288" i="24"/>
  <c r="L288" i="24"/>
  <c r="K288" i="24"/>
  <c r="J288" i="24"/>
  <c r="P287" i="24"/>
  <c r="O287" i="24"/>
  <c r="N287" i="24"/>
  <c r="L287" i="24"/>
  <c r="K287" i="24"/>
  <c r="J287" i="24"/>
  <c r="P286" i="24"/>
  <c r="O286" i="24"/>
  <c r="N286" i="24"/>
  <c r="L286" i="24"/>
  <c r="K286" i="24"/>
  <c r="J286" i="24"/>
  <c r="P285" i="24"/>
  <c r="O285" i="24"/>
  <c r="N285" i="24"/>
  <c r="L285" i="24"/>
  <c r="K285" i="24"/>
  <c r="J285" i="24"/>
  <c r="P284" i="24"/>
  <c r="O284" i="24"/>
  <c r="N284" i="24"/>
  <c r="L284" i="24"/>
  <c r="K284" i="24"/>
  <c r="J284" i="24"/>
  <c r="P283" i="24"/>
  <c r="O283" i="24"/>
  <c r="N283" i="24"/>
  <c r="L283" i="24"/>
  <c r="K283" i="24"/>
  <c r="J283" i="24"/>
  <c r="P282" i="24"/>
  <c r="O282" i="24"/>
  <c r="N282" i="24"/>
  <c r="L282" i="24"/>
  <c r="K282" i="24"/>
  <c r="J282" i="24"/>
  <c r="P281" i="24"/>
  <c r="O281" i="24"/>
  <c r="N281" i="24"/>
  <c r="L281" i="24"/>
  <c r="K281" i="24"/>
  <c r="J281" i="24"/>
  <c r="P280" i="24"/>
  <c r="O280" i="24"/>
  <c r="N280" i="24"/>
  <c r="L280" i="24"/>
  <c r="K280" i="24"/>
  <c r="J280" i="24"/>
  <c r="P279" i="24"/>
  <c r="O279" i="24"/>
  <c r="N279" i="24"/>
  <c r="L279" i="24"/>
  <c r="K279" i="24"/>
  <c r="J279" i="24"/>
  <c r="P278" i="24"/>
  <c r="O278" i="24"/>
  <c r="N278" i="24"/>
  <c r="L278" i="24"/>
  <c r="K278" i="24"/>
  <c r="J278" i="24"/>
  <c r="P277" i="24"/>
  <c r="O277" i="24"/>
  <c r="N277" i="24"/>
  <c r="L277" i="24"/>
  <c r="K277" i="24"/>
  <c r="J277" i="24"/>
  <c r="P276" i="24"/>
  <c r="O276" i="24"/>
  <c r="N276" i="24"/>
  <c r="L276" i="24"/>
  <c r="K276" i="24"/>
  <c r="J276" i="24"/>
  <c r="P275" i="24"/>
  <c r="O275" i="24"/>
  <c r="N275" i="24"/>
  <c r="L275" i="24"/>
  <c r="K275" i="24"/>
  <c r="J275" i="24"/>
  <c r="P274" i="24"/>
  <c r="O274" i="24"/>
  <c r="N274" i="24"/>
  <c r="L274" i="24"/>
  <c r="K274" i="24"/>
  <c r="J274" i="24"/>
  <c r="P273" i="24"/>
  <c r="O273" i="24"/>
  <c r="N273" i="24"/>
  <c r="L273" i="24"/>
  <c r="K273" i="24"/>
  <c r="J273" i="24"/>
  <c r="P272" i="24"/>
  <c r="O272" i="24"/>
  <c r="N272" i="24"/>
  <c r="L272" i="24"/>
  <c r="K272" i="24"/>
  <c r="J272" i="24"/>
  <c r="P271" i="24"/>
  <c r="O271" i="24"/>
  <c r="N271" i="24"/>
  <c r="L271" i="24"/>
  <c r="K271" i="24"/>
  <c r="J271" i="24"/>
  <c r="P270" i="24"/>
  <c r="O270" i="24"/>
  <c r="N270" i="24"/>
  <c r="L270" i="24"/>
  <c r="K270" i="24"/>
  <c r="J270" i="24"/>
  <c r="P269" i="24"/>
  <c r="O269" i="24"/>
  <c r="N269" i="24"/>
  <c r="L269" i="24"/>
  <c r="K269" i="24"/>
  <c r="J269" i="24"/>
  <c r="P268" i="24"/>
  <c r="O268" i="24"/>
  <c r="N268" i="24"/>
  <c r="L268" i="24"/>
  <c r="K268" i="24"/>
  <c r="J268" i="24"/>
  <c r="P267" i="24"/>
  <c r="O267" i="24"/>
  <c r="N267" i="24"/>
  <c r="L267" i="24"/>
  <c r="K267" i="24"/>
  <c r="J267" i="24"/>
  <c r="P266" i="24"/>
  <c r="O266" i="24"/>
  <c r="N266" i="24"/>
  <c r="L266" i="24"/>
  <c r="K266" i="24"/>
  <c r="J266" i="24"/>
  <c r="P265" i="24"/>
  <c r="O265" i="24"/>
  <c r="N265" i="24"/>
  <c r="L265" i="24"/>
  <c r="K265" i="24"/>
  <c r="J265" i="24"/>
  <c r="P264" i="24"/>
  <c r="O264" i="24"/>
  <c r="N264" i="24"/>
  <c r="L264" i="24"/>
  <c r="K264" i="24"/>
  <c r="J264" i="24"/>
  <c r="P263" i="24"/>
  <c r="O263" i="24"/>
  <c r="N263" i="24"/>
  <c r="L263" i="24"/>
  <c r="K263" i="24"/>
  <c r="J263" i="24"/>
  <c r="P262" i="24"/>
  <c r="O262" i="24"/>
  <c r="N262" i="24"/>
  <c r="L262" i="24"/>
  <c r="K262" i="24"/>
  <c r="J262" i="24"/>
  <c r="P261" i="24"/>
  <c r="O261" i="24"/>
  <c r="N261" i="24"/>
  <c r="L261" i="24"/>
  <c r="K261" i="24"/>
  <c r="J261" i="24"/>
  <c r="P260" i="24"/>
  <c r="O260" i="24"/>
  <c r="N260" i="24"/>
  <c r="L260" i="24"/>
  <c r="K260" i="24"/>
  <c r="J260" i="24"/>
  <c r="P259" i="24"/>
  <c r="O259" i="24"/>
  <c r="N259" i="24"/>
  <c r="L259" i="24"/>
  <c r="K259" i="24"/>
  <c r="J259" i="24"/>
  <c r="P258" i="24"/>
  <c r="O258" i="24"/>
  <c r="N258" i="24"/>
  <c r="L258" i="24"/>
  <c r="K258" i="24"/>
  <c r="J258" i="24"/>
  <c r="P257" i="24"/>
  <c r="O257" i="24"/>
  <c r="N257" i="24"/>
  <c r="L257" i="24"/>
  <c r="K257" i="24"/>
  <c r="J257" i="24"/>
  <c r="P256" i="24"/>
  <c r="O256" i="24"/>
  <c r="N256" i="24"/>
  <c r="L256" i="24"/>
  <c r="K256" i="24"/>
  <c r="J256" i="24"/>
  <c r="P255" i="24"/>
  <c r="O255" i="24"/>
  <c r="N255" i="24"/>
  <c r="L255" i="24"/>
  <c r="K255" i="24"/>
  <c r="J255" i="24"/>
  <c r="P254" i="24"/>
  <c r="O254" i="24"/>
  <c r="N254" i="24"/>
  <c r="L254" i="24"/>
  <c r="K254" i="24"/>
  <c r="J254" i="24"/>
  <c r="P253" i="24"/>
  <c r="O253" i="24"/>
  <c r="N253" i="24"/>
  <c r="L253" i="24"/>
  <c r="K253" i="24"/>
  <c r="J253" i="24"/>
  <c r="P252" i="24"/>
  <c r="O252" i="24"/>
  <c r="N252" i="24"/>
  <c r="L252" i="24"/>
  <c r="K252" i="24"/>
  <c r="J252" i="24"/>
  <c r="P251" i="24"/>
  <c r="O251" i="24"/>
  <c r="N251" i="24"/>
  <c r="L251" i="24"/>
  <c r="K251" i="24"/>
  <c r="J251" i="24"/>
  <c r="P250" i="24"/>
  <c r="O250" i="24"/>
  <c r="N250" i="24"/>
  <c r="L250" i="24"/>
  <c r="K250" i="24"/>
  <c r="J250" i="24"/>
  <c r="P249" i="24"/>
  <c r="O249" i="24"/>
  <c r="N249" i="24"/>
  <c r="L249" i="24"/>
  <c r="K249" i="24"/>
  <c r="J249" i="24"/>
  <c r="P248" i="24"/>
  <c r="O248" i="24"/>
  <c r="N248" i="24"/>
  <c r="L248" i="24"/>
  <c r="K248" i="24"/>
  <c r="J248" i="24"/>
  <c r="P247" i="24"/>
  <c r="O247" i="24"/>
  <c r="N247" i="24"/>
  <c r="L247" i="24"/>
  <c r="K247" i="24"/>
  <c r="J247" i="24"/>
  <c r="P246" i="24"/>
  <c r="O246" i="24"/>
  <c r="N246" i="24"/>
  <c r="L246" i="24"/>
  <c r="K246" i="24"/>
  <c r="J246" i="24"/>
  <c r="P245" i="24"/>
  <c r="O245" i="24"/>
  <c r="N245" i="24"/>
  <c r="L245" i="24"/>
  <c r="K245" i="24"/>
  <c r="J245" i="24"/>
  <c r="P244" i="24"/>
  <c r="O244" i="24"/>
  <c r="N244" i="24"/>
  <c r="L244" i="24"/>
  <c r="K244" i="24"/>
  <c r="J244" i="24"/>
  <c r="P243" i="24"/>
  <c r="O243" i="24"/>
  <c r="N243" i="24"/>
  <c r="L243" i="24"/>
  <c r="K243" i="24"/>
  <c r="J243" i="24"/>
  <c r="P242" i="24"/>
  <c r="O242" i="24"/>
  <c r="N242" i="24"/>
  <c r="L242" i="24"/>
  <c r="K242" i="24"/>
  <c r="J242" i="24"/>
  <c r="P241" i="24"/>
  <c r="O241" i="24"/>
  <c r="N241" i="24"/>
  <c r="L241" i="24"/>
  <c r="K241" i="24"/>
  <c r="J241" i="24"/>
  <c r="P240" i="24"/>
  <c r="O240" i="24"/>
  <c r="N240" i="24"/>
  <c r="L240" i="24"/>
  <c r="K240" i="24"/>
  <c r="J240" i="24"/>
  <c r="P239" i="24"/>
  <c r="O239" i="24"/>
  <c r="N239" i="24"/>
  <c r="L239" i="24"/>
  <c r="K239" i="24"/>
  <c r="J239" i="24"/>
  <c r="P238" i="24"/>
  <c r="O238" i="24"/>
  <c r="N238" i="24"/>
  <c r="L238" i="24"/>
  <c r="K238" i="24"/>
  <c r="J238" i="24"/>
  <c r="P237" i="24"/>
  <c r="O237" i="24"/>
  <c r="N237" i="24"/>
  <c r="L237" i="24"/>
  <c r="K237" i="24"/>
  <c r="J237" i="24"/>
  <c r="P236" i="24"/>
  <c r="O236" i="24"/>
  <c r="N236" i="24"/>
  <c r="L236" i="24"/>
  <c r="K236" i="24"/>
  <c r="J236" i="24"/>
  <c r="P235" i="24"/>
  <c r="O235" i="24"/>
  <c r="N235" i="24"/>
  <c r="L235" i="24"/>
  <c r="K235" i="24"/>
  <c r="J235" i="24"/>
  <c r="P234" i="24"/>
  <c r="O234" i="24"/>
  <c r="N234" i="24"/>
  <c r="L234" i="24"/>
  <c r="K234" i="24"/>
  <c r="J234" i="24"/>
  <c r="P233" i="24"/>
  <c r="O233" i="24"/>
  <c r="N233" i="24"/>
  <c r="L233" i="24"/>
  <c r="K233" i="24"/>
  <c r="J233" i="24"/>
  <c r="P232" i="24"/>
  <c r="O232" i="24"/>
  <c r="N232" i="24"/>
  <c r="L232" i="24"/>
  <c r="K232" i="24"/>
  <c r="J232" i="24"/>
  <c r="P231" i="24"/>
  <c r="O231" i="24"/>
  <c r="N231" i="24"/>
  <c r="L231" i="24"/>
  <c r="K231" i="24"/>
  <c r="J231" i="24"/>
  <c r="P230" i="24"/>
  <c r="O230" i="24"/>
  <c r="N230" i="24"/>
  <c r="L230" i="24"/>
  <c r="K230" i="24"/>
  <c r="J230" i="24"/>
  <c r="P229" i="24"/>
  <c r="O229" i="24"/>
  <c r="N229" i="24"/>
  <c r="L229" i="24"/>
  <c r="K229" i="24"/>
  <c r="J229" i="24"/>
  <c r="P228" i="24"/>
  <c r="O228" i="24"/>
  <c r="N228" i="24"/>
  <c r="L228" i="24"/>
  <c r="K228" i="24"/>
  <c r="J228" i="24"/>
  <c r="P227" i="24"/>
  <c r="O227" i="24"/>
  <c r="N227" i="24"/>
  <c r="L227" i="24"/>
  <c r="K227" i="24"/>
  <c r="J227" i="24"/>
  <c r="P226" i="24"/>
  <c r="O226" i="24"/>
  <c r="N226" i="24"/>
  <c r="L226" i="24"/>
  <c r="K226" i="24"/>
  <c r="J226" i="24"/>
  <c r="P225" i="24"/>
  <c r="O225" i="24"/>
  <c r="N225" i="24"/>
  <c r="L225" i="24"/>
  <c r="K225" i="24"/>
  <c r="J225" i="24"/>
  <c r="P224" i="24"/>
  <c r="O224" i="24"/>
  <c r="N224" i="24"/>
  <c r="L224" i="24"/>
  <c r="K224" i="24"/>
  <c r="J224" i="24"/>
  <c r="P223" i="24"/>
  <c r="O223" i="24"/>
  <c r="N223" i="24"/>
  <c r="L223" i="24"/>
  <c r="K223" i="24"/>
  <c r="J223" i="24"/>
  <c r="P222" i="24"/>
  <c r="O222" i="24"/>
  <c r="N222" i="24"/>
  <c r="L222" i="24"/>
  <c r="K222" i="24"/>
  <c r="J222" i="24"/>
  <c r="P221" i="24"/>
  <c r="O221" i="24"/>
  <c r="N221" i="24"/>
  <c r="L221" i="24"/>
  <c r="K221" i="24"/>
  <c r="J221" i="24"/>
  <c r="P220" i="24"/>
  <c r="O220" i="24"/>
  <c r="N220" i="24"/>
  <c r="L220" i="24"/>
  <c r="K220" i="24"/>
  <c r="J220" i="24"/>
  <c r="P219" i="24"/>
  <c r="O219" i="24"/>
  <c r="N219" i="24"/>
  <c r="L219" i="24"/>
  <c r="K219" i="24"/>
  <c r="J219" i="24"/>
  <c r="P218" i="24"/>
  <c r="O218" i="24"/>
  <c r="N218" i="24"/>
  <c r="L218" i="24"/>
  <c r="K218" i="24"/>
  <c r="J218" i="24"/>
  <c r="P217" i="24"/>
  <c r="O217" i="24"/>
  <c r="N217" i="24"/>
  <c r="L217" i="24"/>
  <c r="K217" i="24"/>
  <c r="J217" i="24"/>
  <c r="P216" i="24"/>
  <c r="O216" i="24"/>
  <c r="N216" i="24"/>
  <c r="L216" i="24"/>
  <c r="K216" i="24"/>
  <c r="J216" i="24"/>
  <c r="P215" i="24"/>
  <c r="O215" i="24"/>
  <c r="N215" i="24"/>
  <c r="L215" i="24"/>
  <c r="K215" i="24"/>
  <c r="J215" i="24"/>
  <c r="P214" i="24"/>
  <c r="O214" i="24"/>
  <c r="N214" i="24"/>
  <c r="L214" i="24"/>
  <c r="K214" i="24"/>
  <c r="J214" i="24"/>
  <c r="P213" i="24"/>
  <c r="O213" i="24"/>
  <c r="N213" i="24"/>
  <c r="L213" i="24"/>
  <c r="K213" i="24"/>
  <c r="J213" i="24"/>
  <c r="P212" i="24"/>
  <c r="O212" i="24"/>
  <c r="N212" i="24"/>
  <c r="L212" i="24"/>
  <c r="K212" i="24"/>
  <c r="J212" i="24"/>
  <c r="P211" i="24"/>
  <c r="O211" i="24"/>
  <c r="N211" i="24"/>
  <c r="L211" i="24"/>
  <c r="K211" i="24"/>
  <c r="J211" i="24"/>
  <c r="P210" i="24"/>
  <c r="O210" i="24"/>
  <c r="N210" i="24"/>
  <c r="L210" i="24"/>
  <c r="K210" i="24"/>
  <c r="J210" i="24"/>
  <c r="P209" i="24"/>
  <c r="O209" i="24"/>
  <c r="N209" i="24"/>
  <c r="L209" i="24"/>
  <c r="K209" i="24"/>
  <c r="J209" i="24"/>
  <c r="P208" i="24"/>
  <c r="O208" i="24"/>
  <c r="N208" i="24"/>
  <c r="L208" i="24"/>
  <c r="K208" i="24"/>
  <c r="J208" i="24"/>
  <c r="P207" i="24"/>
  <c r="O207" i="24"/>
  <c r="N207" i="24"/>
  <c r="L207" i="24"/>
  <c r="K207" i="24"/>
  <c r="J207" i="24"/>
  <c r="P206" i="24"/>
  <c r="O206" i="24"/>
  <c r="N206" i="24"/>
  <c r="L206" i="24"/>
  <c r="K206" i="24"/>
  <c r="J206" i="24"/>
  <c r="P205" i="24"/>
  <c r="O205" i="24"/>
  <c r="N205" i="24"/>
  <c r="L205" i="24"/>
  <c r="K205" i="24"/>
  <c r="J205" i="24"/>
  <c r="P204" i="24"/>
  <c r="O204" i="24"/>
  <c r="N204" i="24"/>
  <c r="L204" i="24"/>
  <c r="K204" i="24"/>
  <c r="J204" i="24"/>
  <c r="P203" i="24"/>
  <c r="O203" i="24"/>
  <c r="N203" i="24"/>
  <c r="L203" i="24"/>
  <c r="K203" i="24"/>
  <c r="J203" i="24"/>
  <c r="P202" i="24"/>
  <c r="O202" i="24"/>
  <c r="N202" i="24"/>
  <c r="L202" i="24"/>
  <c r="K202" i="24"/>
  <c r="J202" i="24"/>
  <c r="P201" i="24"/>
  <c r="O201" i="24"/>
  <c r="N201" i="24"/>
  <c r="L201" i="24"/>
  <c r="K201" i="24"/>
  <c r="J201" i="24"/>
  <c r="P200" i="24"/>
  <c r="O200" i="24"/>
  <c r="N200" i="24"/>
  <c r="L200" i="24"/>
  <c r="K200" i="24"/>
  <c r="J200" i="24"/>
  <c r="P199" i="24"/>
  <c r="O199" i="24"/>
  <c r="N199" i="24"/>
  <c r="L199" i="24"/>
  <c r="K199" i="24"/>
  <c r="J199" i="24"/>
  <c r="P198" i="24"/>
  <c r="O198" i="24"/>
  <c r="N198" i="24"/>
  <c r="L198" i="24"/>
  <c r="K198" i="24"/>
  <c r="J198" i="24"/>
  <c r="P197" i="24"/>
  <c r="O197" i="24"/>
  <c r="N197" i="24"/>
  <c r="L197" i="24"/>
  <c r="K197" i="24"/>
  <c r="J197" i="24"/>
  <c r="P196" i="24"/>
  <c r="O196" i="24"/>
  <c r="N196" i="24"/>
  <c r="L196" i="24"/>
  <c r="K196" i="24"/>
  <c r="J196" i="24"/>
  <c r="P195" i="24"/>
  <c r="O195" i="24"/>
  <c r="N195" i="24"/>
  <c r="L195" i="24"/>
  <c r="K195" i="24"/>
  <c r="J195" i="24"/>
  <c r="P194" i="24"/>
  <c r="O194" i="24"/>
  <c r="N194" i="24"/>
  <c r="L194" i="24"/>
  <c r="K194" i="24"/>
  <c r="J194" i="24"/>
  <c r="P193" i="24"/>
  <c r="O193" i="24"/>
  <c r="N193" i="24"/>
  <c r="L193" i="24"/>
  <c r="K193" i="24"/>
  <c r="J193" i="24"/>
  <c r="P192" i="24"/>
  <c r="O192" i="24"/>
  <c r="N192" i="24"/>
  <c r="L192" i="24"/>
  <c r="K192" i="24"/>
  <c r="J192" i="24"/>
  <c r="P191" i="24"/>
  <c r="O191" i="24"/>
  <c r="N191" i="24"/>
  <c r="L191" i="24"/>
  <c r="K191" i="24"/>
  <c r="J191" i="24"/>
  <c r="P190" i="24"/>
  <c r="O190" i="24"/>
  <c r="N190" i="24"/>
  <c r="L190" i="24"/>
  <c r="K190" i="24"/>
  <c r="J190" i="24"/>
  <c r="P189" i="24"/>
  <c r="O189" i="24"/>
  <c r="N189" i="24"/>
  <c r="L189" i="24"/>
  <c r="K189" i="24"/>
  <c r="J189" i="24"/>
  <c r="P188" i="24"/>
  <c r="O188" i="24"/>
  <c r="N188" i="24"/>
  <c r="L188" i="24"/>
  <c r="K188" i="24"/>
  <c r="J188" i="24"/>
  <c r="P187" i="24"/>
  <c r="O187" i="24"/>
  <c r="N187" i="24"/>
  <c r="L187" i="24"/>
  <c r="K187" i="24"/>
  <c r="J187" i="24"/>
  <c r="P186" i="24"/>
  <c r="O186" i="24"/>
  <c r="N186" i="24"/>
  <c r="L186" i="24"/>
  <c r="K186" i="24"/>
  <c r="J186" i="24"/>
  <c r="P185" i="24"/>
  <c r="O185" i="24"/>
  <c r="N185" i="24"/>
  <c r="L185" i="24"/>
  <c r="K185" i="24"/>
  <c r="J185" i="24"/>
  <c r="P184" i="24"/>
  <c r="O184" i="24"/>
  <c r="N184" i="24"/>
  <c r="L184" i="24"/>
  <c r="K184" i="24"/>
  <c r="J184" i="24"/>
  <c r="P183" i="24"/>
  <c r="O183" i="24"/>
  <c r="N183" i="24"/>
  <c r="L183" i="24"/>
  <c r="K183" i="24"/>
  <c r="J183" i="24"/>
  <c r="P182" i="24"/>
  <c r="O182" i="24"/>
  <c r="N182" i="24"/>
  <c r="L182" i="24"/>
  <c r="K182" i="24"/>
  <c r="J182" i="24"/>
  <c r="P181" i="24"/>
  <c r="O181" i="24"/>
  <c r="N181" i="24"/>
  <c r="L181" i="24"/>
  <c r="K181" i="24"/>
  <c r="J181" i="24"/>
  <c r="P180" i="24"/>
  <c r="O180" i="24"/>
  <c r="N180" i="24"/>
  <c r="L180" i="24"/>
  <c r="K180" i="24"/>
  <c r="J180" i="24"/>
  <c r="P179" i="24"/>
  <c r="O179" i="24"/>
  <c r="N179" i="24"/>
  <c r="L179" i="24"/>
  <c r="K179" i="24"/>
  <c r="J179" i="24"/>
  <c r="P178" i="24"/>
  <c r="O178" i="24"/>
  <c r="N178" i="24"/>
  <c r="L178" i="24"/>
  <c r="K178" i="24"/>
  <c r="J178" i="24"/>
  <c r="P177" i="24"/>
  <c r="O177" i="24"/>
  <c r="N177" i="24"/>
  <c r="L177" i="24"/>
  <c r="K177" i="24"/>
  <c r="J177" i="24"/>
  <c r="P176" i="24"/>
  <c r="O176" i="24"/>
  <c r="N176" i="24"/>
  <c r="L176" i="24"/>
  <c r="K176" i="24"/>
  <c r="J176" i="24"/>
  <c r="P175" i="24"/>
  <c r="O175" i="24"/>
  <c r="N175" i="24"/>
  <c r="L175" i="24"/>
  <c r="K175" i="24"/>
  <c r="J175" i="24"/>
  <c r="P174" i="24"/>
  <c r="O174" i="24"/>
  <c r="N174" i="24"/>
  <c r="L174" i="24"/>
  <c r="K174" i="24"/>
  <c r="J174" i="24"/>
  <c r="P173" i="24"/>
  <c r="O173" i="24"/>
  <c r="N173" i="24"/>
  <c r="L173" i="24"/>
  <c r="K173" i="24"/>
  <c r="J173" i="24"/>
  <c r="P172" i="24"/>
  <c r="O172" i="24"/>
  <c r="N172" i="24"/>
  <c r="L172" i="24"/>
  <c r="K172" i="24"/>
  <c r="J172" i="24"/>
  <c r="P171" i="24"/>
  <c r="O171" i="24"/>
  <c r="N171" i="24"/>
  <c r="L171" i="24"/>
  <c r="K171" i="24"/>
  <c r="J171" i="24"/>
  <c r="P170" i="24"/>
  <c r="O170" i="24"/>
  <c r="N170" i="24"/>
  <c r="L170" i="24"/>
  <c r="K170" i="24"/>
  <c r="J170" i="24"/>
  <c r="P169" i="24"/>
  <c r="O169" i="24"/>
  <c r="N169" i="24"/>
  <c r="L169" i="24"/>
  <c r="K169" i="24"/>
  <c r="J169" i="24"/>
  <c r="P168" i="24"/>
  <c r="O168" i="24"/>
  <c r="N168" i="24"/>
  <c r="L168" i="24"/>
  <c r="K168" i="24"/>
  <c r="J168" i="24"/>
  <c r="P167" i="24"/>
  <c r="O167" i="24"/>
  <c r="N167" i="24"/>
  <c r="L167" i="24"/>
  <c r="K167" i="24"/>
  <c r="J167" i="24"/>
  <c r="P166" i="24"/>
  <c r="O166" i="24"/>
  <c r="N166" i="24"/>
  <c r="L166" i="24"/>
  <c r="K166" i="24"/>
  <c r="J166" i="24"/>
  <c r="P165" i="24"/>
  <c r="O165" i="24"/>
  <c r="N165" i="24"/>
  <c r="L165" i="24"/>
  <c r="K165" i="24"/>
  <c r="J165" i="24"/>
  <c r="P164" i="24"/>
  <c r="O164" i="24"/>
  <c r="N164" i="24"/>
  <c r="L164" i="24"/>
  <c r="K164" i="24"/>
  <c r="J164" i="24"/>
  <c r="P163" i="24"/>
  <c r="O163" i="24"/>
  <c r="N163" i="24"/>
  <c r="L163" i="24"/>
  <c r="K163" i="24"/>
  <c r="J163" i="24"/>
  <c r="P162" i="24"/>
  <c r="O162" i="24"/>
  <c r="N162" i="24"/>
  <c r="L162" i="24"/>
  <c r="K162" i="24"/>
  <c r="J162" i="24"/>
  <c r="P161" i="24"/>
  <c r="O161" i="24"/>
  <c r="N161" i="24"/>
  <c r="L161" i="24"/>
  <c r="K161" i="24"/>
  <c r="J161" i="24"/>
  <c r="P160" i="24"/>
  <c r="O160" i="24"/>
  <c r="N160" i="24"/>
  <c r="L160" i="24"/>
  <c r="K160" i="24"/>
  <c r="J160" i="24"/>
  <c r="P159" i="24"/>
  <c r="O159" i="24"/>
  <c r="N159" i="24"/>
  <c r="L159" i="24"/>
  <c r="K159" i="24"/>
  <c r="J159" i="24"/>
  <c r="P158" i="24"/>
  <c r="O158" i="24"/>
  <c r="N158" i="24"/>
  <c r="L158" i="24"/>
  <c r="K158" i="24"/>
  <c r="J158" i="24"/>
  <c r="P157" i="24"/>
  <c r="O157" i="24"/>
  <c r="N157" i="24"/>
  <c r="L157" i="24"/>
  <c r="K157" i="24"/>
  <c r="J157" i="24"/>
  <c r="P156" i="24"/>
  <c r="O156" i="24"/>
  <c r="N156" i="24"/>
  <c r="L156" i="24"/>
  <c r="K156" i="24"/>
  <c r="J156" i="24"/>
  <c r="P155" i="24"/>
  <c r="O155" i="24"/>
  <c r="N155" i="24"/>
  <c r="L155" i="24"/>
  <c r="K155" i="24"/>
  <c r="J155" i="24"/>
  <c r="P154" i="24"/>
  <c r="O154" i="24"/>
  <c r="N154" i="24"/>
  <c r="L154" i="24"/>
  <c r="K154" i="24"/>
  <c r="J154" i="24"/>
  <c r="P153" i="24"/>
  <c r="O153" i="24"/>
  <c r="N153" i="24"/>
  <c r="L153" i="24"/>
  <c r="K153" i="24"/>
  <c r="J153" i="24"/>
  <c r="P152" i="24"/>
  <c r="O152" i="24"/>
  <c r="N152" i="24"/>
  <c r="L152" i="24"/>
  <c r="K152" i="24"/>
  <c r="J152" i="24"/>
  <c r="P151" i="24"/>
  <c r="O151" i="24"/>
  <c r="N151" i="24"/>
  <c r="L151" i="24"/>
  <c r="K151" i="24"/>
  <c r="J151" i="24"/>
  <c r="P150" i="24"/>
  <c r="O150" i="24"/>
  <c r="N150" i="24"/>
  <c r="L150" i="24"/>
  <c r="K150" i="24"/>
  <c r="J150" i="24"/>
  <c r="P149" i="24"/>
  <c r="O149" i="24"/>
  <c r="N149" i="24"/>
  <c r="L149" i="24"/>
  <c r="K149" i="24"/>
  <c r="J149" i="24"/>
  <c r="P148" i="24"/>
  <c r="O148" i="24"/>
  <c r="N148" i="24"/>
  <c r="L148" i="24"/>
  <c r="K148" i="24"/>
  <c r="J148" i="24"/>
  <c r="P147" i="24"/>
  <c r="O147" i="24"/>
  <c r="N147" i="24"/>
  <c r="L147" i="24"/>
  <c r="K147" i="24"/>
  <c r="J147" i="24"/>
  <c r="P146" i="24"/>
  <c r="O146" i="24"/>
  <c r="N146" i="24"/>
  <c r="L146" i="24"/>
  <c r="K146" i="24"/>
  <c r="J146" i="24"/>
  <c r="P145" i="24"/>
  <c r="O145" i="24"/>
  <c r="N145" i="24"/>
  <c r="L145" i="24"/>
  <c r="K145" i="24"/>
  <c r="J145" i="24"/>
  <c r="P144" i="24"/>
  <c r="O144" i="24"/>
  <c r="N144" i="24"/>
  <c r="L144" i="24"/>
  <c r="K144" i="24"/>
  <c r="J144" i="24"/>
  <c r="P143" i="24"/>
  <c r="O143" i="24"/>
  <c r="N143" i="24"/>
  <c r="L143" i="24"/>
  <c r="K143" i="24"/>
  <c r="J143" i="24"/>
  <c r="P142" i="24"/>
  <c r="O142" i="24"/>
  <c r="N142" i="24"/>
  <c r="L142" i="24"/>
  <c r="K142" i="24"/>
  <c r="J142" i="24"/>
  <c r="P141" i="24"/>
  <c r="O141" i="24"/>
  <c r="N141" i="24"/>
  <c r="L141" i="24"/>
  <c r="K141" i="24"/>
  <c r="J141" i="24"/>
  <c r="P140" i="24"/>
  <c r="O140" i="24"/>
  <c r="N140" i="24"/>
  <c r="L140" i="24"/>
  <c r="K140" i="24"/>
  <c r="J140" i="24"/>
  <c r="P139" i="24"/>
  <c r="O139" i="24"/>
  <c r="N139" i="24"/>
  <c r="L139" i="24"/>
  <c r="K139" i="24"/>
  <c r="J139" i="24"/>
  <c r="P138" i="24"/>
  <c r="O138" i="24"/>
  <c r="N138" i="24"/>
  <c r="L138" i="24"/>
  <c r="K138" i="24"/>
  <c r="J138" i="24"/>
  <c r="P137" i="24"/>
  <c r="O137" i="24"/>
  <c r="N137" i="24"/>
  <c r="L137" i="24"/>
  <c r="K137" i="24"/>
  <c r="J137" i="24"/>
  <c r="P136" i="24"/>
  <c r="O136" i="24"/>
  <c r="N136" i="24"/>
  <c r="L136" i="24"/>
  <c r="K136" i="24"/>
  <c r="J136" i="24"/>
  <c r="P135" i="24"/>
  <c r="O135" i="24"/>
  <c r="N135" i="24"/>
  <c r="L135" i="24"/>
  <c r="K135" i="24"/>
  <c r="J135" i="24"/>
  <c r="P134" i="24"/>
  <c r="O134" i="24"/>
  <c r="N134" i="24"/>
  <c r="L134" i="24"/>
  <c r="K134" i="24"/>
  <c r="J134" i="24"/>
  <c r="P133" i="24"/>
  <c r="O133" i="24"/>
  <c r="N133" i="24"/>
  <c r="L133" i="24"/>
  <c r="K133" i="24"/>
  <c r="J133" i="24"/>
  <c r="P132" i="24"/>
  <c r="O132" i="24"/>
  <c r="N132" i="24"/>
  <c r="L132" i="24"/>
  <c r="K132" i="24"/>
  <c r="J132" i="24"/>
  <c r="P131" i="24"/>
  <c r="O131" i="24"/>
  <c r="N131" i="24"/>
  <c r="L131" i="24"/>
  <c r="K131" i="24"/>
  <c r="J131" i="24"/>
  <c r="P130" i="24"/>
  <c r="O130" i="24"/>
  <c r="N130" i="24"/>
  <c r="L130" i="24"/>
  <c r="K130" i="24"/>
  <c r="J130" i="24"/>
  <c r="P129" i="24"/>
  <c r="O129" i="24"/>
  <c r="N129" i="24"/>
  <c r="L129" i="24"/>
  <c r="K129" i="24"/>
  <c r="J129" i="24"/>
  <c r="P128" i="24"/>
  <c r="O128" i="24"/>
  <c r="N128" i="24"/>
  <c r="L128" i="24"/>
  <c r="K128" i="24"/>
  <c r="J128" i="24"/>
  <c r="P127" i="24"/>
  <c r="O127" i="24"/>
  <c r="N127" i="24"/>
  <c r="L127" i="24"/>
  <c r="K127" i="24"/>
  <c r="J127" i="24"/>
  <c r="P126" i="24"/>
  <c r="O126" i="24"/>
  <c r="N126" i="24"/>
  <c r="L126" i="24"/>
  <c r="K126" i="24"/>
  <c r="J126" i="24"/>
  <c r="P125" i="24"/>
  <c r="O125" i="24"/>
  <c r="N125" i="24"/>
  <c r="L125" i="24"/>
  <c r="K125" i="24"/>
  <c r="J125" i="24"/>
  <c r="P124" i="24"/>
  <c r="O124" i="24"/>
  <c r="N124" i="24"/>
  <c r="L124" i="24"/>
  <c r="K124" i="24"/>
  <c r="J124" i="24"/>
  <c r="P123" i="24"/>
  <c r="O123" i="24"/>
  <c r="N123" i="24"/>
  <c r="L123" i="24"/>
  <c r="K123" i="24"/>
  <c r="J123" i="24"/>
  <c r="P122" i="24"/>
  <c r="O122" i="24"/>
  <c r="N122" i="24"/>
  <c r="L122" i="24"/>
  <c r="K122" i="24"/>
  <c r="J122" i="24"/>
  <c r="P121" i="24"/>
  <c r="O121" i="24"/>
  <c r="N121" i="24"/>
  <c r="L121" i="24"/>
  <c r="K121" i="24"/>
  <c r="J121" i="24"/>
  <c r="P120" i="24"/>
  <c r="O120" i="24"/>
  <c r="N120" i="24"/>
  <c r="L120" i="24"/>
  <c r="K120" i="24"/>
  <c r="J120" i="24"/>
  <c r="P119" i="24"/>
  <c r="O119" i="24"/>
  <c r="N119" i="24"/>
  <c r="L119" i="24"/>
  <c r="K119" i="24"/>
  <c r="J119" i="24"/>
  <c r="P118" i="24"/>
  <c r="O118" i="24"/>
  <c r="N118" i="24"/>
  <c r="L118" i="24"/>
  <c r="K118" i="24"/>
  <c r="J118" i="24"/>
  <c r="P117" i="24"/>
  <c r="O117" i="24"/>
  <c r="N117" i="24"/>
  <c r="L117" i="24"/>
  <c r="K117" i="24"/>
  <c r="J117" i="24"/>
  <c r="P116" i="24"/>
  <c r="O116" i="24"/>
  <c r="N116" i="24"/>
  <c r="L116" i="24"/>
  <c r="K116" i="24"/>
  <c r="J116" i="24"/>
  <c r="P115" i="24"/>
  <c r="O115" i="24"/>
  <c r="N115" i="24"/>
  <c r="L115" i="24"/>
  <c r="K115" i="24"/>
  <c r="J115" i="24"/>
  <c r="P114" i="24"/>
  <c r="O114" i="24"/>
  <c r="N114" i="24"/>
  <c r="L114" i="24"/>
  <c r="K114" i="24"/>
  <c r="J114" i="24"/>
  <c r="P113" i="24"/>
  <c r="O113" i="24"/>
  <c r="N113" i="24"/>
  <c r="L113" i="24"/>
  <c r="K113" i="24"/>
  <c r="J113" i="24"/>
  <c r="P112" i="24"/>
  <c r="O112" i="24"/>
  <c r="N112" i="24"/>
  <c r="L112" i="24"/>
  <c r="K112" i="24"/>
  <c r="J112" i="24"/>
  <c r="P111" i="24"/>
  <c r="O111" i="24"/>
  <c r="N111" i="24"/>
  <c r="L111" i="24"/>
  <c r="K111" i="24"/>
  <c r="J111" i="24"/>
  <c r="P110" i="24"/>
  <c r="O110" i="24"/>
  <c r="N110" i="24"/>
  <c r="L110" i="24"/>
  <c r="K110" i="24"/>
  <c r="J110" i="24"/>
  <c r="P109" i="24"/>
  <c r="O109" i="24"/>
  <c r="N109" i="24"/>
  <c r="L109" i="24"/>
  <c r="K109" i="24"/>
  <c r="J109" i="24"/>
  <c r="P108" i="24"/>
  <c r="O108" i="24"/>
  <c r="N108" i="24"/>
  <c r="L108" i="24"/>
  <c r="K108" i="24"/>
  <c r="J108" i="24"/>
  <c r="P107" i="24"/>
  <c r="O107" i="24"/>
  <c r="N107" i="24"/>
  <c r="L107" i="24"/>
  <c r="K107" i="24"/>
  <c r="J107" i="24"/>
  <c r="P106" i="24"/>
  <c r="O106" i="24"/>
  <c r="N106" i="24"/>
  <c r="L106" i="24"/>
  <c r="K106" i="24"/>
  <c r="J106" i="24"/>
  <c r="P105" i="24"/>
  <c r="O105" i="24"/>
  <c r="N105" i="24"/>
  <c r="L105" i="24"/>
  <c r="K105" i="24"/>
  <c r="J105" i="24"/>
  <c r="P104" i="24"/>
  <c r="O104" i="24"/>
  <c r="N104" i="24"/>
  <c r="L104" i="24"/>
  <c r="K104" i="24"/>
  <c r="J104" i="24"/>
  <c r="P103" i="24"/>
  <c r="O103" i="24"/>
  <c r="N103" i="24"/>
  <c r="L103" i="24"/>
  <c r="K103" i="24"/>
  <c r="J103" i="24"/>
  <c r="P102" i="24"/>
  <c r="O102" i="24"/>
  <c r="N102" i="24"/>
  <c r="L102" i="24"/>
  <c r="K102" i="24"/>
  <c r="J102" i="24"/>
  <c r="P101" i="24"/>
  <c r="O101" i="24"/>
  <c r="N101" i="24"/>
  <c r="L101" i="24"/>
  <c r="K101" i="24"/>
  <c r="J101" i="24"/>
  <c r="P100" i="24"/>
  <c r="O100" i="24"/>
  <c r="N100" i="24"/>
  <c r="L100" i="24"/>
  <c r="K100" i="24"/>
  <c r="J100" i="24"/>
  <c r="P99" i="24"/>
  <c r="O99" i="24"/>
  <c r="N99" i="24"/>
  <c r="L99" i="24"/>
  <c r="K99" i="24"/>
  <c r="J99" i="24"/>
  <c r="P98" i="24"/>
  <c r="O98" i="24"/>
  <c r="N98" i="24"/>
  <c r="L98" i="24"/>
  <c r="K98" i="24"/>
  <c r="J98" i="24"/>
  <c r="P97" i="24"/>
  <c r="O97" i="24"/>
  <c r="N97" i="24"/>
  <c r="L97" i="24"/>
  <c r="K97" i="24"/>
  <c r="J97" i="24"/>
  <c r="P96" i="24"/>
  <c r="O96" i="24"/>
  <c r="N96" i="24"/>
  <c r="L96" i="24"/>
  <c r="K96" i="24"/>
  <c r="J96" i="24"/>
  <c r="P95" i="24"/>
  <c r="O95" i="24"/>
  <c r="N95" i="24"/>
  <c r="L95" i="24"/>
  <c r="K95" i="24"/>
  <c r="J95" i="24"/>
  <c r="P94" i="24"/>
  <c r="O94" i="24"/>
  <c r="N94" i="24"/>
  <c r="L94" i="24"/>
  <c r="K94" i="24"/>
  <c r="J94" i="24"/>
  <c r="P93" i="24"/>
  <c r="O93" i="24"/>
  <c r="N93" i="24"/>
  <c r="L93" i="24"/>
  <c r="K93" i="24"/>
  <c r="J93" i="24"/>
  <c r="P92" i="24"/>
  <c r="O92" i="24"/>
  <c r="N92" i="24"/>
  <c r="L92" i="24"/>
  <c r="K92" i="24"/>
  <c r="J92" i="24"/>
  <c r="P91" i="24"/>
  <c r="O91" i="24"/>
  <c r="N91" i="24"/>
  <c r="L91" i="24"/>
  <c r="K91" i="24"/>
  <c r="J91" i="24"/>
  <c r="P90" i="24"/>
  <c r="O90" i="24"/>
  <c r="N90" i="24"/>
  <c r="L90" i="24"/>
  <c r="K90" i="24"/>
  <c r="J90" i="24"/>
  <c r="P89" i="24"/>
  <c r="O89" i="24"/>
  <c r="N89" i="24"/>
  <c r="L89" i="24"/>
  <c r="K89" i="24"/>
  <c r="J89" i="24"/>
  <c r="P88" i="24"/>
  <c r="O88" i="24"/>
  <c r="N88" i="24"/>
  <c r="L88" i="24"/>
  <c r="K88" i="24"/>
  <c r="J88" i="24"/>
  <c r="P87" i="24"/>
  <c r="O87" i="24"/>
  <c r="N87" i="24"/>
  <c r="L87" i="24"/>
  <c r="K87" i="24"/>
  <c r="J87" i="24"/>
  <c r="P86" i="24"/>
  <c r="O86" i="24"/>
  <c r="N86" i="24"/>
  <c r="L86" i="24"/>
  <c r="K86" i="24"/>
  <c r="J86" i="24"/>
  <c r="P85" i="24"/>
  <c r="O85" i="24"/>
  <c r="N85" i="24"/>
  <c r="L85" i="24"/>
  <c r="K85" i="24"/>
  <c r="J85" i="24"/>
  <c r="P84" i="24"/>
  <c r="O84" i="24"/>
  <c r="N84" i="24"/>
  <c r="L84" i="24"/>
  <c r="K84" i="24"/>
  <c r="J84" i="24"/>
  <c r="P83" i="24"/>
  <c r="O83" i="24"/>
  <c r="N83" i="24"/>
  <c r="L83" i="24"/>
  <c r="K83" i="24"/>
  <c r="J83" i="24"/>
  <c r="P82" i="24"/>
  <c r="O82" i="24"/>
  <c r="N82" i="24"/>
  <c r="L82" i="24"/>
  <c r="K82" i="24"/>
  <c r="J82" i="24"/>
  <c r="P81" i="24"/>
  <c r="O81" i="24"/>
  <c r="N81" i="24"/>
  <c r="L81" i="24"/>
  <c r="K81" i="24"/>
  <c r="J81" i="24"/>
  <c r="P80" i="24"/>
  <c r="O80" i="24"/>
  <c r="N80" i="24"/>
  <c r="L80" i="24"/>
  <c r="K80" i="24"/>
  <c r="J80" i="24"/>
  <c r="P79" i="24"/>
  <c r="O79" i="24"/>
  <c r="N79" i="24"/>
  <c r="L79" i="24"/>
  <c r="K79" i="24"/>
  <c r="J79" i="24"/>
  <c r="P78" i="24"/>
  <c r="O78" i="24"/>
  <c r="N78" i="24"/>
  <c r="L78" i="24"/>
  <c r="K78" i="24"/>
  <c r="J78" i="24"/>
  <c r="P77" i="24"/>
  <c r="O77" i="24"/>
  <c r="N77" i="24"/>
  <c r="L77" i="24"/>
  <c r="K77" i="24"/>
  <c r="J77" i="24"/>
  <c r="P76" i="24"/>
  <c r="O76" i="24"/>
  <c r="N76" i="24"/>
  <c r="L76" i="24"/>
  <c r="K76" i="24"/>
  <c r="J76" i="24"/>
  <c r="P75" i="24"/>
  <c r="O75" i="24"/>
  <c r="N75" i="24"/>
  <c r="L75" i="24"/>
  <c r="K75" i="24"/>
  <c r="J75" i="24"/>
  <c r="P74" i="24"/>
  <c r="O74" i="24"/>
  <c r="N74" i="24"/>
  <c r="L74" i="24"/>
  <c r="K74" i="24"/>
  <c r="J74" i="24"/>
  <c r="P73" i="24"/>
  <c r="O73" i="24"/>
  <c r="N73" i="24"/>
  <c r="L73" i="24"/>
  <c r="K73" i="24"/>
  <c r="J73" i="24"/>
  <c r="P72" i="24"/>
  <c r="O72" i="24"/>
  <c r="N72" i="24"/>
  <c r="L72" i="24"/>
  <c r="K72" i="24"/>
  <c r="J72" i="24"/>
  <c r="P71" i="24"/>
  <c r="O71" i="24"/>
  <c r="N71" i="24"/>
  <c r="L71" i="24"/>
  <c r="K71" i="24"/>
  <c r="J71" i="24"/>
  <c r="P70" i="24"/>
  <c r="O70" i="24"/>
  <c r="N70" i="24"/>
  <c r="L70" i="24"/>
  <c r="K70" i="24"/>
  <c r="J70" i="24"/>
  <c r="P69" i="24"/>
  <c r="O69" i="24"/>
  <c r="N69" i="24"/>
  <c r="L69" i="24"/>
  <c r="K69" i="24"/>
  <c r="J69" i="24"/>
  <c r="P68" i="24"/>
  <c r="O68" i="24"/>
  <c r="N68" i="24"/>
  <c r="L68" i="24"/>
  <c r="K68" i="24"/>
  <c r="J68" i="24"/>
  <c r="P67" i="24"/>
  <c r="O67" i="24"/>
  <c r="N67" i="24"/>
  <c r="L67" i="24"/>
  <c r="K67" i="24"/>
  <c r="J67" i="24"/>
  <c r="P66" i="24"/>
  <c r="O66" i="24"/>
  <c r="N66" i="24"/>
  <c r="L66" i="24"/>
  <c r="K66" i="24"/>
  <c r="J66" i="24"/>
  <c r="P65" i="24"/>
  <c r="O65" i="24"/>
  <c r="N65" i="24"/>
  <c r="L65" i="24"/>
  <c r="K65" i="24"/>
  <c r="J65" i="24"/>
  <c r="P64" i="24"/>
  <c r="O64" i="24"/>
  <c r="N64" i="24"/>
  <c r="L64" i="24"/>
  <c r="K64" i="24"/>
  <c r="J64" i="24"/>
  <c r="P63" i="24"/>
  <c r="O63" i="24"/>
  <c r="N63" i="24"/>
  <c r="L63" i="24"/>
  <c r="K63" i="24"/>
  <c r="J63" i="24"/>
  <c r="P62" i="24"/>
  <c r="O62" i="24"/>
  <c r="N62" i="24"/>
  <c r="L62" i="24"/>
  <c r="K62" i="24"/>
  <c r="J62" i="24"/>
  <c r="P61" i="24"/>
  <c r="O61" i="24"/>
  <c r="N61" i="24"/>
  <c r="L61" i="24"/>
  <c r="K61" i="24"/>
  <c r="J61" i="24"/>
  <c r="P60" i="24"/>
  <c r="O60" i="24"/>
  <c r="N60" i="24"/>
  <c r="L60" i="24"/>
  <c r="K60" i="24"/>
  <c r="J60" i="24"/>
  <c r="P59" i="24"/>
  <c r="O59" i="24"/>
  <c r="N59" i="24"/>
  <c r="L59" i="24"/>
  <c r="K59" i="24"/>
  <c r="J59" i="24"/>
  <c r="P58" i="24"/>
  <c r="O58" i="24"/>
  <c r="N58" i="24"/>
  <c r="L58" i="24"/>
  <c r="K58" i="24"/>
  <c r="J58" i="24"/>
  <c r="P57" i="24"/>
  <c r="O57" i="24"/>
  <c r="N57" i="24"/>
  <c r="L57" i="24"/>
  <c r="K57" i="24"/>
  <c r="J57" i="24"/>
  <c r="P56" i="24"/>
  <c r="O56" i="24"/>
  <c r="N56" i="24"/>
  <c r="L56" i="24"/>
  <c r="K56" i="24"/>
  <c r="J56" i="24"/>
  <c r="P55" i="24"/>
  <c r="O55" i="24"/>
  <c r="N55" i="24"/>
  <c r="L55" i="24"/>
  <c r="K55" i="24"/>
  <c r="J55" i="24"/>
  <c r="P54" i="24"/>
  <c r="O54" i="24"/>
  <c r="N54" i="24"/>
  <c r="L54" i="24"/>
  <c r="K54" i="24"/>
  <c r="J54" i="24"/>
  <c r="P53" i="24"/>
  <c r="O53" i="24"/>
  <c r="N53" i="24"/>
  <c r="L53" i="24"/>
  <c r="K53" i="24"/>
  <c r="J53" i="24"/>
  <c r="P52" i="24"/>
  <c r="O52" i="24"/>
  <c r="N52" i="24"/>
  <c r="L52" i="24"/>
  <c r="K52" i="24"/>
  <c r="J52" i="24"/>
  <c r="P51" i="24"/>
  <c r="O51" i="24"/>
  <c r="N51" i="24"/>
  <c r="L51" i="24"/>
  <c r="K51" i="24"/>
  <c r="J51" i="24"/>
  <c r="P50" i="24"/>
  <c r="O50" i="24"/>
  <c r="N50" i="24"/>
  <c r="L50" i="24"/>
  <c r="K50" i="24"/>
  <c r="J50" i="24"/>
  <c r="P49" i="24"/>
  <c r="O49" i="24"/>
  <c r="N49" i="24"/>
  <c r="L49" i="24"/>
  <c r="K49" i="24"/>
  <c r="J49" i="24"/>
  <c r="P48" i="24"/>
  <c r="O48" i="24"/>
  <c r="N48" i="24"/>
  <c r="L48" i="24"/>
  <c r="K48" i="24"/>
  <c r="J48" i="24"/>
  <c r="P47" i="24"/>
  <c r="O47" i="24"/>
  <c r="N47" i="24"/>
  <c r="L47" i="24"/>
  <c r="K47" i="24"/>
  <c r="J47" i="24"/>
  <c r="P46" i="24"/>
  <c r="O46" i="24"/>
  <c r="N46" i="24"/>
  <c r="L46" i="24"/>
  <c r="K46" i="24"/>
  <c r="J46" i="24"/>
  <c r="P45" i="24"/>
  <c r="O45" i="24"/>
  <c r="N45" i="24"/>
  <c r="L45" i="24"/>
  <c r="K45" i="24"/>
  <c r="J45" i="24"/>
  <c r="P44" i="24"/>
  <c r="O44" i="24"/>
  <c r="N44" i="24"/>
  <c r="L44" i="24"/>
  <c r="K44" i="24"/>
  <c r="J44" i="24"/>
  <c r="P43" i="24"/>
  <c r="O43" i="24"/>
  <c r="N43" i="24"/>
  <c r="L43" i="24"/>
  <c r="K43" i="24"/>
  <c r="J43" i="24"/>
  <c r="P42" i="24"/>
  <c r="O42" i="24"/>
  <c r="N42" i="24"/>
  <c r="L42" i="24"/>
  <c r="K42" i="24"/>
  <c r="J42" i="24"/>
  <c r="P41" i="24"/>
  <c r="O41" i="24"/>
  <c r="N41" i="24"/>
  <c r="L41" i="24"/>
  <c r="K41" i="24"/>
  <c r="J41" i="24"/>
  <c r="P40" i="24"/>
  <c r="O40" i="24"/>
  <c r="N40" i="24"/>
  <c r="L40" i="24"/>
  <c r="K40" i="24"/>
  <c r="J40" i="24"/>
  <c r="P39" i="24"/>
  <c r="O39" i="24"/>
  <c r="N39" i="24"/>
  <c r="L39" i="24"/>
  <c r="K39" i="24"/>
  <c r="J39" i="24"/>
  <c r="P38" i="24"/>
  <c r="O38" i="24"/>
  <c r="N38" i="24"/>
  <c r="L38" i="24"/>
  <c r="K38" i="24"/>
  <c r="J38" i="24"/>
  <c r="P37" i="24"/>
  <c r="O37" i="24"/>
  <c r="N37" i="24"/>
  <c r="L37" i="24"/>
  <c r="K37" i="24"/>
  <c r="J37" i="24"/>
  <c r="P36" i="24"/>
  <c r="O36" i="24"/>
  <c r="N36" i="24"/>
  <c r="L36" i="24"/>
  <c r="K36" i="24"/>
  <c r="J36" i="24"/>
  <c r="P35" i="24"/>
  <c r="O35" i="24"/>
  <c r="N35" i="24"/>
  <c r="L35" i="24"/>
  <c r="K35" i="24"/>
  <c r="J35" i="24"/>
  <c r="P34" i="24"/>
  <c r="O34" i="24"/>
  <c r="N34" i="24"/>
  <c r="L34" i="24"/>
  <c r="K34" i="24"/>
  <c r="J34" i="24"/>
  <c r="P33" i="24"/>
  <c r="O33" i="24"/>
  <c r="N33" i="24"/>
  <c r="L33" i="24"/>
  <c r="K33" i="24"/>
  <c r="J33" i="24"/>
  <c r="P32" i="24"/>
  <c r="O32" i="24"/>
  <c r="N32" i="24"/>
  <c r="L32" i="24"/>
  <c r="K32" i="24"/>
  <c r="J32" i="24"/>
  <c r="P31" i="24"/>
  <c r="O31" i="24"/>
  <c r="N31" i="24"/>
  <c r="L31" i="24"/>
  <c r="K31" i="24"/>
  <c r="J31" i="24"/>
  <c r="P30" i="24"/>
  <c r="O30" i="24"/>
  <c r="N30" i="24"/>
  <c r="L30" i="24"/>
  <c r="K30" i="24"/>
  <c r="J30" i="24"/>
  <c r="P29" i="24"/>
  <c r="O29" i="24"/>
  <c r="N29" i="24"/>
  <c r="L29" i="24"/>
  <c r="K29" i="24"/>
  <c r="J29" i="24"/>
  <c r="P28" i="24"/>
  <c r="O28" i="24"/>
  <c r="N28" i="24"/>
  <c r="L28" i="24"/>
  <c r="K28" i="24"/>
  <c r="J28" i="24"/>
  <c r="P27" i="24"/>
  <c r="O27" i="24"/>
  <c r="N27" i="24"/>
  <c r="L27" i="24"/>
  <c r="K27" i="24"/>
  <c r="J27" i="24"/>
  <c r="P26" i="24"/>
  <c r="O26" i="24"/>
  <c r="N26" i="24"/>
  <c r="L26" i="24"/>
  <c r="K26" i="24"/>
  <c r="J26" i="24"/>
  <c r="P25" i="24"/>
  <c r="O25" i="24"/>
  <c r="N25" i="24"/>
  <c r="L25" i="24"/>
  <c r="K25" i="24"/>
  <c r="J25" i="24"/>
  <c r="P24" i="24"/>
  <c r="O24" i="24"/>
  <c r="N24" i="24"/>
  <c r="L24" i="24"/>
  <c r="K24" i="24"/>
  <c r="J24" i="24"/>
  <c r="P23" i="24"/>
  <c r="O23" i="24"/>
  <c r="N23" i="24"/>
  <c r="L23" i="24"/>
  <c r="K23" i="24"/>
  <c r="J23" i="24"/>
  <c r="P22" i="24"/>
  <c r="O22" i="24"/>
  <c r="N22" i="24"/>
  <c r="L22" i="24"/>
  <c r="K22" i="24"/>
  <c r="J22" i="24"/>
  <c r="P21" i="24"/>
  <c r="O21" i="24"/>
  <c r="N21" i="24"/>
  <c r="L21" i="24"/>
  <c r="K21" i="24"/>
  <c r="J21" i="24"/>
  <c r="P20" i="24"/>
  <c r="O20" i="24"/>
  <c r="N20" i="24"/>
  <c r="L20" i="24"/>
  <c r="K20" i="24"/>
  <c r="J20" i="24"/>
  <c r="P19" i="24"/>
  <c r="O19" i="24"/>
  <c r="N19" i="24"/>
  <c r="L19" i="24"/>
  <c r="K19" i="24"/>
  <c r="J19" i="24"/>
  <c r="P18" i="24"/>
  <c r="O18" i="24"/>
  <c r="N18" i="24"/>
  <c r="L18" i="24"/>
  <c r="K18" i="24"/>
  <c r="J18" i="24"/>
  <c r="P17" i="24"/>
  <c r="O17" i="24"/>
  <c r="N17" i="24"/>
  <c r="L17" i="24"/>
  <c r="K17" i="24"/>
  <c r="J17" i="24"/>
  <c r="P16" i="24"/>
  <c r="O16" i="24"/>
  <c r="N16" i="24"/>
  <c r="L16" i="24"/>
  <c r="K16" i="24"/>
  <c r="J16" i="24"/>
  <c r="P15" i="24"/>
  <c r="O15" i="24"/>
  <c r="N15" i="24"/>
  <c r="L15" i="24"/>
  <c r="K15" i="24"/>
  <c r="J15" i="24"/>
  <c r="P14" i="24"/>
  <c r="O14" i="24"/>
  <c r="N14" i="24"/>
  <c r="L14" i="24"/>
  <c r="K14" i="24"/>
  <c r="J14" i="24"/>
  <c r="P13" i="24"/>
  <c r="O13" i="24"/>
  <c r="N13" i="24"/>
  <c r="L13" i="24"/>
  <c r="K13" i="24"/>
  <c r="J13" i="24"/>
  <c r="P12" i="24"/>
  <c r="O12" i="24"/>
  <c r="N12" i="24"/>
  <c r="L12" i="24"/>
  <c r="K12" i="24"/>
  <c r="J12" i="24"/>
  <c r="P11" i="24"/>
  <c r="O11" i="24"/>
  <c r="N11" i="24"/>
  <c r="L11" i="24"/>
  <c r="K11" i="24"/>
  <c r="J11" i="24"/>
  <c r="P10" i="24"/>
  <c r="O10" i="24"/>
  <c r="N10" i="24"/>
  <c r="L10" i="24"/>
  <c r="K10" i="24"/>
  <c r="J10" i="24"/>
  <c r="P9" i="24"/>
  <c r="O9" i="24"/>
  <c r="N9" i="24"/>
  <c r="L9" i="24"/>
  <c r="K9" i="24"/>
  <c r="J9" i="24"/>
  <c r="P8" i="24"/>
  <c r="O8" i="24"/>
  <c r="N8" i="24"/>
  <c r="L8" i="24"/>
  <c r="K8" i="24"/>
  <c r="J8" i="24"/>
  <c r="P7" i="24"/>
  <c r="O7" i="24"/>
  <c r="N7" i="24"/>
  <c r="L7" i="24"/>
  <c r="K7" i="24"/>
  <c r="J7" i="24"/>
  <c r="P6" i="24"/>
  <c r="O6" i="24"/>
  <c r="N6" i="24"/>
  <c r="L6" i="24"/>
  <c r="K6" i="24"/>
  <c r="J6" i="24"/>
  <c r="P5" i="24"/>
  <c r="O5" i="24"/>
  <c r="N5" i="24"/>
  <c r="L5" i="24"/>
  <c r="K5" i="24"/>
  <c r="J5" i="24"/>
  <c r="P4" i="24"/>
  <c r="O4" i="24"/>
  <c r="O1" i="24" s="1"/>
  <c r="N4" i="24"/>
  <c r="N1" i="24" s="1"/>
  <c r="L4" i="24"/>
  <c r="L1" i="24" s="1"/>
  <c r="K4" i="24"/>
  <c r="K1" i="24" s="1"/>
  <c r="J4" i="24"/>
  <c r="J1" i="24" s="1"/>
  <c r="P1" i="24"/>
  <c r="V1" i="25" l="1"/>
  <c r="F38" i="2" s="1"/>
  <c r="E34" i="2"/>
  <c r="I37" i="2" s="1"/>
  <c r="E35" i="2"/>
  <c r="I38" i="2" s="1"/>
  <c r="E36" i="2"/>
  <c r="I39" i="2" s="1"/>
  <c r="V19" i="24"/>
  <c r="V16" i="24"/>
  <c r="V15" i="24"/>
  <c r="V43" i="24"/>
  <c r="V36" i="24"/>
  <c r="V27" i="24"/>
  <c r="V25" i="24"/>
  <c r="T49" i="24"/>
  <c r="V46" i="24"/>
  <c r="V45" i="24"/>
  <c r="V44" i="24"/>
  <c r="V42" i="24"/>
  <c r="V41" i="24"/>
  <c r="V40" i="24"/>
  <c r="V39" i="24"/>
  <c r="V38" i="24"/>
  <c r="V37" i="24"/>
  <c r="V35" i="24"/>
  <c r="V34" i="24"/>
  <c r="V33" i="24"/>
  <c r="V32" i="24"/>
  <c r="V31" i="24"/>
  <c r="V30" i="24"/>
  <c r="V29" i="24"/>
  <c r="V28" i="24"/>
  <c r="V26" i="24"/>
  <c r="V24" i="24"/>
  <c r="V23" i="24"/>
  <c r="V22" i="24"/>
  <c r="V21" i="24"/>
  <c r="V20" i="24"/>
  <c r="V18" i="24"/>
  <c r="V17" i="24"/>
  <c r="V14" i="24"/>
  <c r="V13" i="24"/>
  <c r="V12" i="24"/>
  <c r="V11" i="24"/>
  <c r="V10" i="24"/>
  <c r="V9" i="24"/>
  <c r="V8" i="24"/>
  <c r="V7" i="24"/>
  <c r="V6" i="24"/>
  <c r="V5" i="24"/>
  <c r="V4" i="24"/>
  <c r="T1" i="24"/>
  <c r="E37" i="2" s="1"/>
  <c r="I40" i="2" s="1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18" i="23"/>
  <c r="V10" i="23"/>
  <c r="V9" i="23"/>
  <c r="T42" i="22"/>
  <c r="V4" i="22"/>
  <c r="T1" i="22"/>
  <c r="P287" i="23"/>
  <c r="O287" i="23"/>
  <c r="N287" i="23"/>
  <c r="L287" i="23"/>
  <c r="K287" i="23"/>
  <c r="J287" i="23"/>
  <c r="P286" i="23"/>
  <c r="O286" i="23"/>
  <c r="N286" i="23"/>
  <c r="L286" i="23"/>
  <c r="K286" i="23"/>
  <c r="J286" i="23"/>
  <c r="P285" i="23"/>
  <c r="O285" i="23"/>
  <c r="N285" i="23"/>
  <c r="L285" i="23"/>
  <c r="K285" i="23"/>
  <c r="J285" i="23"/>
  <c r="P284" i="23"/>
  <c r="O284" i="23"/>
  <c r="N284" i="23"/>
  <c r="L284" i="23"/>
  <c r="K284" i="23"/>
  <c r="J284" i="23"/>
  <c r="P283" i="23"/>
  <c r="O283" i="23"/>
  <c r="N283" i="23"/>
  <c r="L283" i="23"/>
  <c r="K283" i="23"/>
  <c r="J283" i="23"/>
  <c r="P282" i="23"/>
  <c r="O282" i="23"/>
  <c r="N282" i="23"/>
  <c r="L282" i="23"/>
  <c r="K282" i="23"/>
  <c r="J282" i="23"/>
  <c r="P281" i="23"/>
  <c r="O281" i="23"/>
  <c r="N281" i="23"/>
  <c r="L281" i="23"/>
  <c r="K281" i="23"/>
  <c r="J281" i="23"/>
  <c r="P280" i="23"/>
  <c r="O280" i="23"/>
  <c r="N280" i="23"/>
  <c r="L280" i="23"/>
  <c r="K280" i="23"/>
  <c r="J280" i="23"/>
  <c r="P279" i="23"/>
  <c r="O279" i="23"/>
  <c r="N279" i="23"/>
  <c r="L279" i="23"/>
  <c r="K279" i="23"/>
  <c r="J279" i="23"/>
  <c r="P278" i="23"/>
  <c r="O278" i="23"/>
  <c r="N278" i="23"/>
  <c r="L278" i="23"/>
  <c r="K278" i="23"/>
  <c r="J278" i="23"/>
  <c r="P277" i="23"/>
  <c r="O277" i="23"/>
  <c r="N277" i="23"/>
  <c r="L277" i="23"/>
  <c r="K277" i="23"/>
  <c r="J277" i="23"/>
  <c r="P276" i="23"/>
  <c r="O276" i="23"/>
  <c r="N276" i="23"/>
  <c r="L276" i="23"/>
  <c r="K276" i="23"/>
  <c r="J276" i="23"/>
  <c r="F1" i="23"/>
  <c r="E1" i="23"/>
  <c r="D1" i="23"/>
  <c r="C36" i="2" s="1"/>
  <c r="P279" i="22"/>
  <c r="O279" i="22"/>
  <c r="N279" i="22"/>
  <c r="L279" i="22"/>
  <c r="K279" i="22"/>
  <c r="J279" i="22"/>
  <c r="P278" i="22"/>
  <c r="O278" i="22"/>
  <c r="N278" i="22"/>
  <c r="L278" i="22"/>
  <c r="K278" i="22"/>
  <c r="J278" i="22"/>
  <c r="P277" i="22"/>
  <c r="O277" i="22"/>
  <c r="N277" i="22"/>
  <c r="L277" i="22"/>
  <c r="K277" i="22"/>
  <c r="J277" i="22"/>
  <c r="P276" i="22"/>
  <c r="O276" i="22"/>
  <c r="N276" i="22"/>
  <c r="L276" i="22"/>
  <c r="K276" i="22"/>
  <c r="J276" i="22"/>
  <c r="P275" i="23"/>
  <c r="O275" i="23"/>
  <c r="N275" i="23"/>
  <c r="L275" i="23"/>
  <c r="K275" i="23"/>
  <c r="J275" i="23"/>
  <c r="P274" i="23"/>
  <c r="O274" i="23"/>
  <c r="N274" i="23"/>
  <c r="L274" i="23"/>
  <c r="K274" i="23"/>
  <c r="J274" i="23"/>
  <c r="P273" i="23"/>
  <c r="O273" i="23"/>
  <c r="N273" i="23"/>
  <c r="L273" i="23"/>
  <c r="K273" i="23"/>
  <c r="J273" i="23"/>
  <c r="P272" i="23"/>
  <c r="O272" i="23"/>
  <c r="N272" i="23"/>
  <c r="L272" i="23"/>
  <c r="K272" i="23"/>
  <c r="J272" i="23"/>
  <c r="P271" i="23"/>
  <c r="O271" i="23"/>
  <c r="N271" i="23"/>
  <c r="L271" i="23"/>
  <c r="K271" i="23"/>
  <c r="J271" i="23"/>
  <c r="P270" i="23"/>
  <c r="O270" i="23"/>
  <c r="N270" i="23"/>
  <c r="L270" i="23"/>
  <c r="K270" i="23"/>
  <c r="J270" i="23"/>
  <c r="P269" i="23"/>
  <c r="O269" i="23"/>
  <c r="N269" i="23"/>
  <c r="L269" i="23"/>
  <c r="K269" i="23"/>
  <c r="J269" i="23"/>
  <c r="P268" i="23"/>
  <c r="O268" i="23"/>
  <c r="N268" i="23"/>
  <c r="L268" i="23"/>
  <c r="K268" i="23"/>
  <c r="J268" i="23"/>
  <c r="P267" i="23"/>
  <c r="O267" i="23"/>
  <c r="N267" i="23"/>
  <c r="L267" i="23"/>
  <c r="K267" i="23"/>
  <c r="J267" i="23"/>
  <c r="P266" i="23"/>
  <c r="O266" i="23"/>
  <c r="N266" i="23"/>
  <c r="L266" i="23"/>
  <c r="K266" i="23"/>
  <c r="J266" i="23"/>
  <c r="P265" i="23"/>
  <c r="O265" i="23"/>
  <c r="N265" i="23"/>
  <c r="L265" i="23"/>
  <c r="K265" i="23"/>
  <c r="J265" i="23"/>
  <c r="P264" i="23"/>
  <c r="O264" i="23"/>
  <c r="N264" i="23"/>
  <c r="L264" i="23"/>
  <c r="K264" i="23"/>
  <c r="J264" i="23"/>
  <c r="P263" i="23"/>
  <c r="O263" i="23"/>
  <c r="N263" i="23"/>
  <c r="L263" i="23"/>
  <c r="K263" i="23"/>
  <c r="J263" i="23"/>
  <c r="P262" i="23"/>
  <c r="O262" i="23"/>
  <c r="N262" i="23"/>
  <c r="L262" i="23"/>
  <c r="K262" i="23"/>
  <c r="J262" i="23"/>
  <c r="P261" i="23"/>
  <c r="O261" i="23"/>
  <c r="N261" i="23"/>
  <c r="L261" i="23"/>
  <c r="K261" i="23"/>
  <c r="J261" i="23"/>
  <c r="P260" i="23"/>
  <c r="O260" i="23"/>
  <c r="N260" i="23"/>
  <c r="L260" i="23"/>
  <c r="K260" i="23"/>
  <c r="J260" i="23"/>
  <c r="P259" i="23"/>
  <c r="O259" i="23"/>
  <c r="N259" i="23"/>
  <c r="L259" i="23"/>
  <c r="K259" i="23"/>
  <c r="J259" i="23"/>
  <c r="P258" i="23"/>
  <c r="O258" i="23"/>
  <c r="N258" i="23"/>
  <c r="L258" i="23"/>
  <c r="K258" i="23"/>
  <c r="J258" i="23"/>
  <c r="P257" i="23"/>
  <c r="O257" i="23"/>
  <c r="N257" i="23"/>
  <c r="L257" i="23"/>
  <c r="K257" i="23"/>
  <c r="J257" i="23"/>
  <c r="P256" i="23"/>
  <c r="O256" i="23"/>
  <c r="N256" i="23"/>
  <c r="L256" i="23"/>
  <c r="K256" i="23"/>
  <c r="J256" i="23"/>
  <c r="P255" i="23"/>
  <c r="O255" i="23"/>
  <c r="N255" i="23"/>
  <c r="L255" i="23"/>
  <c r="K255" i="23"/>
  <c r="J255" i="23"/>
  <c r="P254" i="23"/>
  <c r="O254" i="23"/>
  <c r="N254" i="23"/>
  <c r="L254" i="23"/>
  <c r="K254" i="23"/>
  <c r="J254" i="23"/>
  <c r="P253" i="23"/>
  <c r="O253" i="23"/>
  <c r="N253" i="23"/>
  <c r="L253" i="23"/>
  <c r="K253" i="23"/>
  <c r="J253" i="23"/>
  <c r="P252" i="23"/>
  <c r="O252" i="23"/>
  <c r="N252" i="23"/>
  <c r="L252" i="23"/>
  <c r="K252" i="23"/>
  <c r="J252" i="23"/>
  <c r="P251" i="23"/>
  <c r="O251" i="23"/>
  <c r="N251" i="23"/>
  <c r="L251" i="23"/>
  <c r="K251" i="23"/>
  <c r="J251" i="23"/>
  <c r="P250" i="23"/>
  <c r="O250" i="23"/>
  <c r="N250" i="23"/>
  <c r="L250" i="23"/>
  <c r="K250" i="23"/>
  <c r="J250" i="23"/>
  <c r="P249" i="23"/>
  <c r="O249" i="23"/>
  <c r="N249" i="23"/>
  <c r="L249" i="23"/>
  <c r="K249" i="23"/>
  <c r="J249" i="23"/>
  <c r="P248" i="23"/>
  <c r="O248" i="23"/>
  <c r="N248" i="23"/>
  <c r="L248" i="23"/>
  <c r="K248" i="23"/>
  <c r="J248" i="23"/>
  <c r="P247" i="23"/>
  <c r="O247" i="23"/>
  <c r="N247" i="23"/>
  <c r="L247" i="23"/>
  <c r="K247" i="23"/>
  <c r="J247" i="23"/>
  <c r="P246" i="23"/>
  <c r="O246" i="23"/>
  <c r="N246" i="23"/>
  <c r="L246" i="23"/>
  <c r="K246" i="23"/>
  <c r="J246" i="23"/>
  <c r="P245" i="23"/>
  <c r="O245" i="23"/>
  <c r="N245" i="23"/>
  <c r="L245" i="23"/>
  <c r="K245" i="23"/>
  <c r="J245" i="23"/>
  <c r="P244" i="23"/>
  <c r="O244" i="23"/>
  <c r="N244" i="23"/>
  <c r="L244" i="23"/>
  <c r="K244" i="23"/>
  <c r="J244" i="23"/>
  <c r="P243" i="23"/>
  <c r="O243" i="23"/>
  <c r="N243" i="23"/>
  <c r="L243" i="23"/>
  <c r="K243" i="23"/>
  <c r="J243" i="23"/>
  <c r="P242" i="23"/>
  <c r="O242" i="23"/>
  <c r="N242" i="23"/>
  <c r="L242" i="23"/>
  <c r="K242" i="23"/>
  <c r="J242" i="23"/>
  <c r="P241" i="23"/>
  <c r="O241" i="23"/>
  <c r="N241" i="23"/>
  <c r="L241" i="23"/>
  <c r="K241" i="23"/>
  <c r="J241" i="23"/>
  <c r="P240" i="23"/>
  <c r="O240" i="23"/>
  <c r="N240" i="23"/>
  <c r="L240" i="23"/>
  <c r="K240" i="23"/>
  <c r="J240" i="23"/>
  <c r="P239" i="23"/>
  <c r="O239" i="23"/>
  <c r="N239" i="23"/>
  <c r="L239" i="23"/>
  <c r="K239" i="23"/>
  <c r="J239" i="23"/>
  <c r="P238" i="23"/>
  <c r="O238" i="23"/>
  <c r="N238" i="23"/>
  <c r="L238" i="23"/>
  <c r="K238" i="23"/>
  <c r="J238" i="23"/>
  <c r="P237" i="23"/>
  <c r="O237" i="23"/>
  <c r="N237" i="23"/>
  <c r="L237" i="23"/>
  <c r="K237" i="23"/>
  <c r="J237" i="23"/>
  <c r="P236" i="23"/>
  <c r="O236" i="23"/>
  <c r="N236" i="23"/>
  <c r="L236" i="23"/>
  <c r="K236" i="23"/>
  <c r="J236" i="23"/>
  <c r="P235" i="23"/>
  <c r="O235" i="23"/>
  <c r="N235" i="23"/>
  <c r="L235" i="23"/>
  <c r="K235" i="23"/>
  <c r="J235" i="23"/>
  <c r="P234" i="23"/>
  <c r="O234" i="23"/>
  <c r="N234" i="23"/>
  <c r="L234" i="23"/>
  <c r="K234" i="23"/>
  <c r="J234" i="23"/>
  <c r="P233" i="23"/>
  <c r="O233" i="23"/>
  <c r="N233" i="23"/>
  <c r="L233" i="23"/>
  <c r="K233" i="23"/>
  <c r="J233" i="23"/>
  <c r="P232" i="23"/>
  <c r="O232" i="23"/>
  <c r="N232" i="23"/>
  <c r="L232" i="23"/>
  <c r="K232" i="23"/>
  <c r="J232" i="23"/>
  <c r="P231" i="23"/>
  <c r="O231" i="23"/>
  <c r="N231" i="23"/>
  <c r="L231" i="23"/>
  <c r="K231" i="23"/>
  <c r="J231" i="23"/>
  <c r="P230" i="23"/>
  <c r="O230" i="23"/>
  <c r="N230" i="23"/>
  <c r="L230" i="23"/>
  <c r="K230" i="23"/>
  <c r="J230" i="23"/>
  <c r="P229" i="23"/>
  <c r="O229" i="23"/>
  <c r="N229" i="23"/>
  <c r="L229" i="23"/>
  <c r="K229" i="23"/>
  <c r="J229" i="23"/>
  <c r="P228" i="23"/>
  <c r="O228" i="23"/>
  <c r="N228" i="23"/>
  <c r="L228" i="23"/>
  <c r="K228" i="23"/>
  <c r="J228" i="23"/>
  <c r="P227" i="23"/>
  <c r="O227" i="23"/>
  <c r="N227" i="23"/>
  <c r="L227" i="23"/>
  <c r="K227" i="23"/>
  <c r="J227" i="23"/>
  <c r="P226" i="23"/>
  <c r="O226" i="23"/>
  <c r="N226" i="23"/>
  <c r="L226" i="23"/>
  <c r="K226" i="23"/>
  <c r="J226" i="23"/>
  <c r="P225" i="23"/>
  <c r="O225" i="23"/>
  <c r="N225" i="23"/>
  <c r="L225" i="23"/>
  <c r="K225" i="23"/>
  <c r="J225" i="23"/>
  <c r="P224" i="23"/>
  <c r="O224" i="23"/>
  <c r="N224" i="23"/>
  <c r="L224" i="23"/>
  <c r="K224" i="23"/>
  <c r="J224" i="23"/>
  <c r="P223" i="23"/>
  <c r="O223" i="23"/>
  <c r="N223" i="23"/>
  <c r="L223" i="23"/>
  <c r="K223" i="23"/>
  <c r="J223" i="23"/>
  <c r="P222" i="23"/>
  <c r="O222" i="23"/>
  <c r="N222" i="23"/>
  <c r="L222" i="23"/>
  <c r="K222" i="23"/>
  <c r="J222" i="23"/>
  <c r="P221" i="23"/>
  <c r="O221" i="23"/>
  <c r="N221" i="23"/>
  <c r="L221" i="23"/>
  <c r="K221" i="23"/>
  <c r="J221" i="23"/>
  <c r="P220" i="23"/>
  <c r="O220" i="23"/>
  <c r="N220" i="23"/>
  <c r="L220" i="23"/>
  <c r="K220" i="23"/>
  <c r="J220" i="23"/>
  <c r="P219" i="23"/>
  <c r="O219" i="23"/>
  <c r="N219" i="23"/>
  <c r="L219" i="23"/>
  <c r="K219" i="23"/>
  <c r="J219" i="23"/>
  <c r="P218" i="23"/>
  <c r="O218" i="23"/>
  <c r="N218" i="23"/>
  <c r="L218" i="23"/>
  <c r="K218" i="23"/>
  <c r="J218" i="23"/>
  <c r="P217" i="23"/>
  <c r="O217" i="23"/>
  <c r="N217" i="23"/>
  <c r="L217" i="23"/>
  <c r="K217" i="23"/>
  <c r="J217" i="23"/>
  <c r="P216" i="23"/>
  <c r="O216" i="23"/>
  <c r="N216" i="23"/>
  <c r="L216" i="23"/>
  <c r="K216" i="23"/>
  <c r="J216" i="23"/>
  <c r="P215" i="23"/>
  <c r="O215" i="23"/>
  <c r="N215" i="23"/>
  <c r="L215" i="23"/>
  <c r="K215" i="23"/>
  <c r="J215" i="23"/>
  <c r="P214" i="23"/>
  <c r="O214" i="23"/>
  <c r="N214" i="23"/>
  <c r="L214" i="23"/>
  <c r="K214" i="23"/>
  <c r="J214" i="23"/>
  <c r="P213" i="23"/>
  <c r="O213" i="23"/>
  <c r="N213" i="23"/>
  <c r="L213" i="23"/>
  <c r="K213" i="23"/>
  <c r="J213" i="23"/>
  <c r="P212" i="23"/>
  <c r="O212" i="23"/>
  <c r="N212" i="23"/>
  <c r="L212" i="23"/>
  <c r="K212" i="23"/>
  <c r="J212" i="23"/>
  <c r="P211" i="23"/>
  <c r="O211" i="23"/>
  <c r="N211" i="23"/>
  <c r="L211" i="23"/>
  <c r="K211" i="23"/>
  <c r="J211" i="23"/>
  <c r="P210" i="23"/>
  <c r="O210" i="23"/>
  <c r="N210" i="23"/>
  <c r="L210" i="23"/>
  <c r="K210" i="23"/>
  <c r="J210" i="23"/>
  <c r="P209" i="23"/>
  <c r="O209" i="23"/>
  <c r="N209" i="23"/>
  <c r="L209" i="23"/>
  <c r="K209" i="23"/>
  <c r="J209" i="23"/>
  <c r="P208" i="23"/>
  <c r="O208" i="23"/>
  <c r="N208" i="23"/>
  <c r="L208" i="23"/>
  <c r="K208" i="23"/>
  <c r="J208" i="23"/>
  <c r="P207" i="23"/>
  <c r="O207" i="23"/>
  <c r="N207" i="23"/>
  <c r="L207" i="23"/>
  <c r="K207" i="23"/>
  <c r="J207" i="23"/>
  <c r="P206" i="23"/>
  <c r="O206" i="23"/>
  <c r="N206" i="23"/>
  <c r="L206" i="23"/>
  <c r="K206" i="23"/>
  <c r="J206" i="23"/>
  <c r="P205" i="23"/>
  <c r="O205" i="23"/>
  <c r="N205" i="23"/>
  <c r="L205" i="23"/>
  <c r="K205" i="23"/>
  <c r="J205" i="23"/>
  <c r="P204" i="23"/>
  <c r="O204" i="23"/>
  <c r="N204" i="23"/>
  <c r="L204" i="23"/>
  <c r="K204" i="23"/>
  <c r="J204" i="23"/>
  <c r="P203" i="23"/>
  <c r="O203" i="23"/>
  <c r="N203" i="23"/>
  <c r="L203" i="23"/>
  <c r="K203" i="23"/>
  <c r="J203" i="23"/>
  <c r="P202" i="23"/>
  <c r="O202" i="23"/>
  <c r="N202" i="23"/>
  <c r="L202" i="23"/>
  <c r="K202" i="23"/>
  <c r="J202" i="23"/>
  <c r="P201" i="23"/>
  <c r="O201" i="23"/>
  <c r="N201" i="23"/>
  <c r="L201" i="23"/>
  <c r="K201" i="23"/>
  <c r="J201" i="23"/>
  <c r="P200" i="23"/>
  <c r="O200" i="23"/>
  <c r="N200" i="23"/>
  <c r="L200" i="23"/>
  <c r="K200" i="23"/>
  <c r="J200" i="23"/>
  <c r="P199" i="23"/>
  <c r="O199" i="23"/>
  <c r="N199" i="23"/>
  <c r="L199" i="23"/>
  <c r="K199" i="23"/>
  <c r="J199" i="23"/>
  <c r="P198" i="23"/>
  <c r="O198" i="23"/>
  <c r="N198" i="23"/>
  <c r="L198" i="23"/>
  <c r="K198" i="23"/>
  <c r="J198" i="23"/>
  <c r="P197" i="23"/>
  <c r="O197" i="23"/>
  <c r="N197" i="23"/>
  <c r="L197" i="23"/>
  <c r="K197" i="23"/>
  <c r="J197" i="23"/>
  <c r="P196" i="23"/>
  <c r="O196" i="23"/>
  <c r="N196" i="23"/>
  <c r="L196" i="23"/>
  <c r="K196" i="23"/>
  <c r="J196" i="23"/>
  <c r="P195" i="23"/>
  <c r="O195" i="23"/>
  <c r="N195" i="23"/>
  <c r="L195" i="23"/>
  <c r="K195" i="23"/>
  <c r="J195" i="23"/>
  <c r="P194" i="23"/>
  <c r="O194" i="23"/>
  <c r="N194" i="23"/>
  <c r="L194" i="23"/>
  <c r="K194" i="23"/>
  <c r="J194" i="23"/>
  <c r="P193" i="23"/>
  <c r="O193" i="23"/>
  <c r="N193" i="23"/>
  <c r="L193" i="23"/>
  <c r="K193" i="23"/>
  <c r="J193" i="23"/>
  <c r="P192" i="23"/>
  <c r="O192" i="23"/>
  <c r="N192" i="23"/>
  <c r="L192" i="23"/>
  <c r="K192" i="23"/>
  <c r="J192" i="23"/>
  <c r="P191" i="23"/>
  <c r="O191" i="23"/>
  <c r="N191" i="23"/>
  <c r="L191" i="23"/>
  <c r="K191" i="23"/>
  <c r="J191" i="23"/>
  <c r="P190" i="23"/>
  <c r="O190" i="23"/>
  <c r="N190" i="23"/>
  <c r="L190" i="23"/>
  <c r="K190" i="23"/>
  <c r="J190" i="23"/>
  <c r="P189" i="23"/>
  <c r="O189" i="23"/>
  <c r="N189" i="23"/>
  <c r="L189" i="23"/>
  <c r="K189" i="23"/>
  <c r="J189" i="23"/>
  <c r="P188" i="23"/>
  <c r="O188" i="23"/>
  <c r="N188" i="23"/>
  <c r="L188" i="23"/>
  <c r="K188" i="23"/>
  <c r="J188" i="23"/>
  <c r="P187" i="23"/>
  <c r="O187" i="23"/>
  <c r="N187" i="23"/>
  <c r="L187" i="23"/>
  <c r="K187" i="23"/>
  <c r="J187" i="23"/>
  <c r="P186" i="23"/>
  <c r="O186" i="23"/>
  <c r="N186" i="23"/>
  <c r="L186" i="23"/>
  <c r="K186" i="23"/>
  <c r="J186" i="23"/>
  <c r="P185" i="23"/>
  <c r="O185" i="23"/>
  <c r="N185" i="23"/>
  <c r="L185" i="23"/>
  <c r="K185" i="23"/>
  <c r="J185" i="23"/>
  <c r="P184" i="23"/>
  <c r="O184" i="23"/>
  <c r="N184" i="23"/>
  <c r="L184" i="23"/>
  <c r="K184" i="23"/>
  <c r="J184" i="23"/>
  <c r="P183" i="23"/>
  <c r="O183" i="23"/>
  <c r="N183" i="23"/>
  <c r="L183" i="23"/>
  <c r="K183" i="23"/>
  <c r="J183" i="23"/>
  <c r="P182" i="23"/>
  <c r="O182" i="23"/>
  <c r="N182" i="23"/>
  <c r="L182" i="23"/>
  <c r="K182" i="23"/>
  <c r="J182" i="23"/>
  <c r="P181" i="23"/>
  <c r="O181" i="23"/>
  <c r="N181" i="23"/>
  <c r="L181" i="23"/>
  <c r="K181" i="23"/>
  <c r="J181" i="23"/>
  <c r="P180" i="23"/>
  <c r="O180" i="23"/>
  <c r="N180" i="23"/>
  <c r="L180" i="23"/>
  <c r="K180" i="23"/>
  <c r="J180" i="23"/>
  <c r="P179" i="23"/>
  <c r="O179" i="23"/>
  <c r="N179" i="23"/>
  <c r="L179" i="23"/>
  <c r="K179" i="23"/>
  <c r="J179" i="23"/>
  <c r="P178" i="23"/>
  <c r="O178" i="23"/>
  <c r="N178" i="23"/>
  <c r="L178" i="23"/>
  <c r="K178" i="23"/>
  <c r="J178" i="23"/>
  <c r="P177" i="23"/>
  <c r="O177" i="23"/>
  <c r="N177" i="23"/>
  <c r="L177" i="23"/>
  <c r="K177" i="23"/>
  <c r="J177" i="23"/>
  <c r="P176" i="23"/>
  <c r="O176" i="23"/>
  <c r="N176" i="23"/>
  <c r="L176" i="23"/>
  <c r="K176" i="23"/>
  <c r="J176" i="23"/>
  <c r="P175" i="23"/>
  <c r="O175" i="23"/>
  <c r="N175" i="23"/>
  <c r="L175" i="23"/>
  <c r="K175" i="23"/>
  <c r="J175" i="23"/>
  <c r="P174" i="23"/>
  <c r="O174" i="23"/>
  <c r="N174" i="23"/>
  <c r="L174" i="23"/>
  <c r="K174" i="23"/>
  <c r="J174" i="23"/>
  <c r="P173" i="23"/>
  <c r="O173" i="23"/>
  <c r="N173" i="23"/>
  <c r="L173" i="23"/>
  <c r="K173" i="23"/>
  <c r="J173" i="23"/>
  <c r="P172" i="23"/>
  <c r="O172" i="23"/>
  <c r="N172" i="23"/>
  <c r="L172" i="23"/>
  <c r="K172" i="23"/>
  <c r="J172" i="23"/>
  <c r="P171" i="23"/>
  <c r="O171" i="23"/>
  <c r="N171" i="23"/>
  <c r="L171" i="23"/>
  <c r="K171" i="23"/>
  <c r="J171" i="23"/>
  <c r="P170" i="23"/>
  <c r="O170" i="23"/>
  <c r="N170" i="23"/>
  <c r="L170" i="23"/>
  <c r="K170" i="23"/>
  <c r="J170" i="23"/>
  <c r="P169" i="23"/>
  <c r="O169" i="23"/>
  <c r="N169" i="23"/>
  <c r="L169" i="23"/>
  <c r="K169" i="23"/>
  <c r="J169" i="23"/>
  <c r="P168" i="23"/>
  <c r="O168" i="23"/>
  <c r="N168" i="23"/>
  <c r="L168" i="23"/>
  <c r="K168" i="23"/>
  <c r="J168" i="23"/>
  <c r="P167" i="23"/>
  <c r="O167" i="23"/>
  <c r="N167" i="23"/>
  <c r="L167" i="23"/>
  <c r="K167" i="23"/>
  <c r="J167" i="23"/>
  <c r="P166" i="23"/>
  <c r="O166" i="23"/>
  <c r="N166" i="23"/>
  <c r="L166" i="23"/>
  <c r="K166" i="23"/>
  <c r="J166" i="23"/>
  <c r="P165" i="23"/>
  <c r="O165" i="23"/>
  <c r="N165" i="23"/>
  <c r="L165" i="23"/>
  <c r="K165" i="23"/>
  <c r="J165" i="23"/>
  <c r="P164" i="23"/>
  <c r="O164" i="23"/>
  <c r="N164" i="23"/>
  <c r="L164" i="23"/>
  <c r="K164" i="23"/>
  <c r="J164" i="23"/>
  <c r="P163" i="23"/>
  <c r="O163" i="23"/>
  <c r="N163" i="23"/>
  <c r="L163" i="23"/>
  <c r="K163" i="23"/>
  <c r="J163" i="23"/>
  <c r="P162" i="23"/>
  <c r="O162" i="23"/>
  <c r="N162" i="23"/>
  <c r="L162" i="23"/>
  <c r="K162" i="23"/>
  <c r="J162" i="23"/>
  <c r="P161" i="23"/>
  <c r="O161" i="23"/>
  <c r="N161" i="23"/>
  <c r="L161" i="23"/>
  <c r="K161" i="23"/>
  <c r="J161" i="23"/>
  <c r="P160" i="23"/>
  <c r="O160" i="23"/>
  <c r="N160" i="23"/>
  <c r="L160" i="23"/>
  <c r="K160" i="23"/>
  <c r="J160" i="23"/>
  <c r="P159" i="23"/>
  <c r="O159" i="23"/>
  <c r="N159" i="23"/>
  <c r="L159" i="23"/>
  <c r="K159" i="23"/>
  <c r="J159" i="23"/>
  <c r="P158" i="23"/>
  <c r="O158" i="23"/>
  <c r="N158" i="23"/>
  <c r="L158" i="23"/>
  <c r="K158" i="23"/>
  <c r="J158" i="23"/>
  <c r="P157" i="23"/>
  <c r="O157" i="23"/>
  <c r="N157" i="23"/>
  <c r="L157" i="23"/>
  <c r="K157" i="23"/>
  <c r="J157" i="23"/>
  <c r="P156" i="23"/>
  <c r="O156" i="23"/>
  <c r="N156" i="23"/>
  <c r="L156" i="23"/>
  <c r="K156" i="23"/>
  <c r="J156" i="23"/>
  <c r="P155" i="23"/>
  <c r="O155" i="23"/>
  <c r="N155" i="23"/>
  <c r="L155" i="23"/>
  <c r="K155" i="23"/>
  <c r="J155" i="23"/>
  <c r="P154" i="23"/>
  <c r="O154" i="23"/>
  <c r="N154" i="23"/>
  <c r="L154" i="23"/>
  <c r="K154" i="23"/>
  <c r="J154" i="23"/>
  <c r="P153" i="23"/>
  <c r="O153" i="23"/>
  <c r="N153" i="23"/>
  <c r="L153" i="23"/>
  <c r="K153" i="23"/>
  <c r="J153" i="23"/>
  <c r="P152" i="23"/>
  <c r="O152" i="23"/>
  <c r="N152" i="23"/>
  <c r="L152" i="23"/>
  <c r="K152" i="23"/>
  <c r="J152" i="23"/>
  <c r="P151" i="23"/>
  <c r="O151" i="23"/>
  <c r="N151" i="23"/>
  <c r="L151" i="23"/>
  <c r="K151" i="23"/>
  <c r="J151" i="23"/>
  <c r="P150" i="23"/>
  <c r="O150" i="23"/>
  <c r="N150" i="23"/>
  <c r="L150" i="23"/>
  <c r="K150" i="23"/>
  <c r="J150" i="23"/>
  <c r="P149" i="23"/>
  <c r="O149" i="23"/>
  <c r="N149" i="23"/>
  <c r="L149" i="23"/>
  <c r="K149" i="23"/>
  <c r="J149" i="23"/>
  <c r="P148" i="23"/>
  <c r="O148" i="23"/>
  <c r="N148" i="23"/>
  <c r="L148" i="23"/>
  <c r="K148" i="23"/>
  <c r="J148" i="23"/>
  <c r="P147" i="23"/>
  <c r="O147" i="23"/>
  <c r="N147" i="23"/>
  <c r="L147" i="23"/>
  <c r="K147" i="23"/>
  <c r="J147" i="23"/>
  <c r="P146" i="23"/>
  <c r="O146" i="23"/>
  <c r="N146" i="23"/>
  <c r="L146" i="23"/>
  <c r="K146" i="23"/>
  <c r="J146" i="23"/>
  <c r="P145" i="23"/>
  <c r="O145" i="23"/>
  <c r="N145" i="23"/>
  <c r="L145" i="23"/>
  <c r="K145" i="23"/>
  <c r="J145" i="23"/>
  <c r="P144" i="23"/>
  <c r="O144" i="23"/>
  <c r="N144" i="23"/>
  <c r="L144" i="23"/>
  <c r="K144" i="23"/>
  <c r="J144" i="23"/>
  <c r="P143" i="23"/>
  <c r="O143" i="23"/>
  <c r="N143" i="23"/>
  <c r="L143" i="23"/>
  <c r="K143" i="23"/>
  <c r="J143" i="23"/>
  <c r="P142" i="23"/>
  <c r="O142" i="23"/>
  <c r="N142" i="23"/>
  <c r="L142" i="23"/>
  <c r="K142" i="23"/>
  <c r="J142" i="23"/>
  <c r="P141" i="23"/>
  <c r="O141" i="23"/>
  <c r="N141" i="23"/>
  <c r="L141" i="23"/>
  <c r="K141" i="23"/>
  <c r="J141" i="23"/>
  <c r="P140" i="23"/>
  <c r="O140" i="23"/>
  <c r="N140" i="23"/>
  <c r="L140" i="23"/>
  <c r="K140" i="23"/>
  <c r="J140" i="23"/>
  <c r="P139" i="23"/>
  <c r="O139" i="23"/>
  <c r="N139" i="23"/>
  <c r="L139" i="23"/>
  <c r="K139" i="23"/>
  <c r="J139" i="23"/>
  <c r="P138" i="23"/>
  <c r="O138" i="23"/>
  <c r="N138" i="23"/>
  <c r="L138" i="23"/>
  <c r="K138" i="23"/>
  <c r="J138" i="23"/>
  <c r="P137" i="23"/>
  <c r="O137" i="23"/>
  <c r="N137" i="23"/>
  <c r="L137" i="23"/>
  <c r="K137" i="23"/>
  <c r="J137" i="23"/>
  <c r="P136" i="23"/>
  <c r="O136" i="23"/>
  <c r="N136" i="23"/>
  <c r="L136" i="23"/>
  <c r="K136" i="23"/>
  <c r="J136" i="23"/>
  <c r="P135" i="23"/>
  <c r="O135" i="23"/>
  <c r="N135" i="23"/>
  <c r="L135" i="23"/>
  <c r="K135" i="23"/>
  <c r="J135" i="23"/>
  <c r="P134" i="23"/>
  <c r="O134" i="23"/>
  <c r="N134" i="23"/>
  <c r="L134" i="23"/>
  <c r="K134" i="23"/>
  <c r="J134" i="23"/>
  <c r="P133" i="23"/>
  <c r="O133" i="23"/>
  <c r="N133" i="23"/>
  <c r="L133" i="23"/>
  <c r="K133" i="23"/>
  <c r="J133" i="23"/>
  <c r="P132" i="23"/>
  <c r="O132" i="23"/>
  <c r="N132" i="23"/>
  <c r="L132" i="23"/>
  <c r="K132" i="23"/>
  <c r="J132" i="23"/>
  <c r="P131" i="23"/>
  <c r="O131" i="23"/>
  <c r="N131" i="23"/>
  <c r="L131" i="23"/>
  <c r="K131" i="23"/>
  <c r="J131" i="23"/>
  <c r="P130" i="23"/>
  <c r="O130" i="23"/>
  <c r="N130" i="23"/>
  <c r="L130" i="23"/>
  <c r="K130" i="23"/>
  <c r="J130" i="23"/>
  <c r="P129" i="23"/>
  <c r="O129" i="23"/>
  <c r="N129" i="23"/>
  <c r="L129" i="23"/>
  <c r="K129" i="23"/>
  <c r="J129" i="23"/>
  <c r="P128" i="23"/>
  <c r="O128" i="23"/>
  <c r="N128" i="23"/>
  <c r="L128" i="23"/>
  <c r="K128" i="23"/>
  <c r="J128" i="23"/>
  <c r="P127" i="23"/>
  <c r="O127" i="23"/>
  <c r="N127" i="23"/>
  <c r="L127" i="23"/>
  <c r="K127" i="23"/>
  <c r="J127" i="23"/>
  <c r="P126" i="23"/>
  <c r="O126" i="23"/>
  <c r="N126" i="23"/>
  <c r="L126" i="23"/>
  <c r="K126" i="23"/>
  <c r="J126" i="23"/>
  <c r="P125" i="23"/>
  <c r="O125" i="23"/>
  <c r="N125" i="23"/>
  <c r="L125" i="23"/>
  <c r="K125" i="23"/>
  <c r="J125" i="23"/>
  <c r="P124" i="23"/>
  <c r="O124" i="23"/>
  <c r="N124" i="23"/>
  <c r="L124" i="23"/>
  <c r="K124" i="23"/>
  <c r="J124" i="23"/>
  <c r="P123" i="23"/>
  <c r="O123" i="23"/>
  <c r="N123" i="23"/>
  <c r="L123" i="23"/>
  <c r="K123" i="23"/>
  <c r="J123" i="23"/>
  <c r="P122" i="23"/>
  <c r="O122" i="23"/>
  <c r="N122" i="23"/>
  <c r="L122" i="23"/>
  <c r="K122" i="23"/>
  <c r="J122" i="23"/>
  <c r="P121" i="23"/>
  <c r="O121" i="23"/>
  <c r="N121" i="23"/>
  <c r="L121" i="23"/>
  <c r="K121" i="23"/>
  <c r="J121" i="23"/>
  <c r="P120" i="23"/>
  <c r="O120" i="23"/>
  <c r="N120" i="23"/>
  <c r="L120" i="23"/>
  <c r="K120" i="23"/>
  <c r="J120" i="23"/>
  <c r="P119" i="23"/>
  <c r="O119" i="23"/>
  <c r="N119" i="23"/>
  <c r="L119" i="23"/>
  <c r="K119" i="23"/>
  <c r="J119" i="23"/>
  <c r="P118" i="23"/>
  <c r="O118" i="23"/>
  <c r="N118" i="23"/>
  <c r="L118" i="23"/>
  <c r="K118" i="23"/>
  <c r="J118" i="23"/>
  <c r="P117" i="23"/>
  <c r="O117" i="23"/>
  <c r="N117" i="23"/>
  <c r="L117" i="23"/>
  <c r="K117" i="23"/>
  <c r="J117" i="23"/>
  <c r="P116" i="23"/>
  <c r="O116" i="23"/>
  <c r="N116" i="23"/>
  <c r="L116" i="23"/>
  <c r="K116" i="23"/>
  <c r="J116" i="23"/>
  <c r="P115" i="23"/>
  <c r="O115" i="23"/>
  <c r="N115" i="23"/>
  <c r="L115" i="23"/>
  <c r="K115" i="23"/>
  <c r="J115" i="23"/>
  <c r="P114" i="23"/>
  <c r="O114" i="23"/>
  <c r="N114" i="23"/>
  <c r="L114" i="23"/>
  <c r="K114" i="23"/>
  <c r="J114" i="23"/>
  <c r="P113" i="23"/>
  <c r="O113" i="23"/>
  <c r="N113" i="23"/>
  <c r="L113" i="23"/>
  <c r="K113" i="23"/>
  <c r="J113" i="23"/>
  <c r="P112" i="23"/>
  <c r="O112" i="23"/>
  <c r="N112" i="23"/>
  <c r="L112" i="23"/>
  <c r="K112" i="23"/>
  <c r="J112" i="23"/>
  <c r="P111" i="23"/>
  <c r="O111" i="23"/>
  <c r="N111" i="23"/>
  <c r="L111" i="23"/>
  <c r="K111" i="23"/>
  <c r="J111" i="23"/>
  <c r="P110" i="23"/>
  <c r="O110" i="23"/>
  <c r="N110" i="23"/>
  <c r="L110" i="23"/>
  <c r="K110" i="23"/>
  <c r="J110" i="23"/>
  <c r="P109" i="23"/>
  <c r="O109" i="23"/>
  <c r="N109" i="23"/>
  <c r="L109" i="23"/>
  <c r="K109" i="23"/>
  <c r="J109" i="23"/>
  <c r="P108" i="23"/>
  <c r="O108" i="23"/>
  <c r="N108" i="23"/>
  <c r="L108" i="23"/>
  <c r="K108" i="23"/>
  <c r="J108" i="23"/>
  <c r="P107" i="23"/>
  <c r="O107" i="23"/>
  <c r="N107" i="23"/>
  <c r="L107" i="23"/>
  <c r="K107" i="23"/>
  <c r="J107" i="23"/>
  <c r="P106" i="23"/>
  <c r="O106" i="23"/>
  <c r="N106" i="23"/>
  <c r="L106" i="23"/>
  <c r="K106" i="23"/>
  <c r="J106" i="23"/>
  <c r="P105" i="23"/>
  <c r="O105" i="23"/>
  <c r="N105" i="23"/>
  <c r="L105" i="23"/>
  <c r="K105" i="23"/>
  <c r="J105" i="23"/>
  <c r="P104" i="23"/>
  <c r="O104" i="23"/>
  <c r="N104" i="23"/>
  <c r="L104" i="23"/>
  <c r="K104" i="23"/>
  <c r="J104" i="23"/>
  <c r="P103" i="23"/>
  <c r="O103" i="23"/>
  <c r="N103" i="23"/>
  <c r="L103" i="23"/>
  <c r="K103" i="23"/>
  <c r="J103" i="23"/>
  <c r="P102" i="23"/>
  <c r="O102" i="23"/>
  <c r="N102" i="23"/>
  <c r="L102" i="23"/>
  <c r="K102" i="23"/>
  <c r="J102" i="23"/>
  <c r="P101" i="23"/>
  <c r="O101" i="23"/>
  <c r="N101" i="23"/>
  <c r="L101" i="23"/>
  <c r="K101" i="23"/>
  <c r="J101" i="23"/>
  <c r="P100" i="23"/>
  <c r="O100" i="23"/>
  <c r="N100" i="23"/>
  <c r="L100" i="23"/>
  <c r="K100" i="23"/>
  <c r="J100" i="23"/>
  <c r="P99" i="23"/>
  <c r="O99" i="23"/>
  <c r="N99" i="23"/>
  <c r="L99" i="23"/>
  <c r="K99" i="23"/>
  <c r="J99" i="23"/>
  <c r="P98" i="23"/>
  <c r="O98" i="23"/>
  <c r="N98" i="23"/>
  <c r="L98" i="23"/>
  <c r="K98" i="23"/>
  <c r="J98" i="23"/>
  <c r="P97" i="23"/>
  <c r="O97" i="23"/>
  <c r="N97" i="23"/>
  <c r="L97" i="23"/>
  <c r="K97" i="23"/>
  <c r="J97" i="23"/>
  <c r="P96" i="23"/>
  <c r="O96" i="23"/>
  <c r="N96" i="23"/>
  <c r="L96" i="23"/>
  <c r="K96" i="23"/>
  <c r="J96" i="23"/>
  <c r="P95" i="23"/>
  <c r="O95" i="23"/>
  <c r="N95" i="23"/>
  <c r="L95" i="23"/>
  <c r="K95" i="23"/>
  <c r="J95" i="23"/>
  <c r="P94" i="23"/>
  <c r="O94" i="23"/>
  <c r="N94" i="23"/>
  <c r="L94" i="23"/>
  <c r="K94" i="23"/>
  <c r="J94" i="23"/>
  <c r="P93" i="23"/>
  <c r="O93" i="23"/>
  <c r="N93" i="23"/>
  <c r="L93" i="23"/>
  <c r="K93" i="23"/>
  <c r="J93" i="23"/>
  <c r="P92" i="23"/>
  <c r="O92" i="23"/>
  <c r="N92" i="23"/>
  <c r="L92" i="23"/>
  <c r="K92" i="23"/>
  <c r="J92" i="23"/>
  <c r="P91" i="23"/>
  <c r="O91" i="23"/>
  <c r="N91" i="23"/>
  <c r="L91" i="23"/>
  <c r="K91" i="23"/>
  <c r="J91" i="23"/>
  <c r="P90" i="23"/>
  <c r="O90" i="23"/>
  <c r="N90" i="23"/>
  <c r="L90" i="23"/>
  <c r="K90" i="23"/>
  <c r="J90" i="23"/>
  <c r="P89" i="23"/>
  <c r="O89" i="23"/>
  <c r="N89" i="23"/>
  <c r="L89" i="23"/>
  <c r="K89" i="23"/>
  <c r="J89" i="23"/>
  <c r="P88" i="23"/>
  <c r="O88" i="23"/>
  <c r="N88" i="23"/>
  <c r="L88" i="23"/>
  <c r="K88" i="23"/>
  <c r="J88" i="23"/>
  <c r="P87" i="23"/>
  <c r="O87" i="23"/>
  <c r="N87" i="23"/>
  <c r="L87" i="23"/>
  <c r="K87" i="23"/>
  <c r="J87" i="23"/>
  <c r="P86" i="23"/>
  <c r="O86" i="23"/>
  <c r="N86" i="23"/>
  <c r="L86" i="23"/>
  <c r="K86" i="23"/>
  <c r="J86" i="23"/>
  <c r="P85" i="23"/>
  <c r="O85" i="23"/>
  <c r="N85" i="23"/>
  <c r="L85" i="23"/>
  <c r="K85" i="23"/>
  <c r="J85" i="23"/>
  <c r="P84" i="23"/>
  <c r="O84" i="23"/>
  <c r="N84" i="23"/>
  <c r="L84" i="23"/>
  <c r="K84" i="23"/>
  <c r="J84" i="23"/>
  <c r="P83" i="23"/>
  <c r="O83" i="23"/>
  <c r="N83" i="23"/>
  <c r="L83" i="23"/>
  <c r="K83" i="23"/>
  <c r="J83" i="23"/>
  <c r="P82" i="23"/>
  <c r="O82" i="23"/>
  <c r="N82" i="23"/>
  <c r="L82" i="23"/>
  <c r="K82" i="23"/>
  <c r="J82" i="23"/>
  <c r="P81" i="23"/>
  <c r="O81" i="23"/>
  <c r="N81" i="23"/>
  <c r="L81" i="23"/>
  <c r="K81" i="23"/>
  <c r="J81" i="23"/>
  <c r="P80" i="23"/>
  <c r="O80" i="23"/>
  <c r="N80" i="23"/>
  <c r="L80" i="23"/>
  <c r="K80" i="23"/>
  <c r="J80" i="23"/>
  <c r="P79" i="23"/>
  <c r="O79" i="23"/>
  <c r="N79" i="23"/>
  <c r="L79" i="23"/>
  <c r="K79" i="23"/>
  <c r="J79" i="23"/>
  <c r="P78" i="23"/>
  <c r="O78" i="23"/>
  <c r="N78" i="23"/>
  <c r="L78" i="23"/>
  <c r="K78" i="23"/>
  <c r="J78" i="23"/>
  <c r="P77" i="23"/>
  <c r="O77" i="23"/>
  <c r="N77" i="23"/>
  <c r="L77" i="23"/>
  <c r="K77" i="23"/>
  <c r="J77" i="23"/>
  <c r="P76" i="23"/>
  <c r="O76" i="23"/>
  <c r="N76" i="23"/>
  <c r="L76" i="23"/>
  <c r="K76" i="23"/>
  <c r="J76" i="23"/>
  <c r="P75" i="23"/>
  <c r="O75" i="23"/>
  <c r="N75" i="23"/>
  <c r="L75" i="23"/>
  <c r="K75" i="23"/>
  <c r="J75" i="23"/>
  <c r="P74" i="23"/>
  <c r="O74" i="23"/>
  <c r="N74" i="23"/>
  <c r="L74" i="23"/>
  <c r="K74" i="23"/>
  <c r="J74" i="23"/>
  <c r="P73" i="23"/>
  <c r="O73" i="23"/>
  <c r="N73" i="23"/>
  <c r="L73" i="23"/>
  <c r="K73" i="23"/>
  <c r="J73" i="23"/>
  <c r="P72" i="23"/>
  <c r="O72" i="23"/>
  <c r="N72" i="23"/>
  <c r="L72" i="23"/>
  <c r="K72" i="23"/>
  <c r="J72" i="23"/>
  <c r="P71" i="23"/>
  <c r="O71" i="23"/>
  <c r="N71" i="23"/>
  <c r="L71" i="23"/>
  <c r="K71" i="23"/>
  <c r="J71" i="23"/>
  <c r="P70" i="23"/>
  <c r="O70" i="23"/>
  <c r="N70" i="23"/>
  <c r="L70" i="23"/>
  <c r="K70" i="23"/>
  <c r="J70" i="23"/>
  <c r="P69" i="23"/>
  <c r="O69" i="23"/>
  <c r="N69" i="23"/>
  <c r="L69" i="23"/>
  <c r="K69" i="23"/>
  <c r="J69" i="23"/>
  <c r="P68" i="23"/>
  <c r="O68" i="23"/>
  <c r="N68" i="23"/>
  <c r="L68" i="23"/>
  <c r="K68" i="23"/>
  <c r="J68" i="23"/>
  <c r="P67" i="23"/>
  <c r="O67" i="23"/>
  <c r="N67" i="23"/>
  <c r="L67" i="23"/>
  <c r="K67" i="23"/>
  <c r="J67" i="23"/>
  <c r="P66" i="23"/>
  <c r="O66" i="23"/>
  <c r="N66" i="23"/>
  <c r="L66" i="23"/>
  <c r="K66" i="23"/>
  <c r="J66" i="23"/>
  <c r="P65" i="23"/>
  <c r="O65" i="23"/>
  <c r="N65" i="23"/>
  <c r="L65" i="23"/>
  <c r="K65" i="23"/>
  <c r="J65" i="23"/>
  <c r="P64" i="23"/>
  <c r="O64" i="23"/>
  <c r="N64" i="23"/>
  <c r="L64" i="23"/>
  <c r="K64" i="23"/>
  <c r="J64" i="23"/>
  <c r="P63" i="23"/>
  <c r="O63" i="23"/>
  <c r="N63" i="23"/>
  <c r="L63" i="23"/>
  <c r="K63" i="23"/>
  <c r="J63" i="23"/>
  <c r="P62" i="23"/>
  <c r="O62" i="23"/>
  <c r="N62" i="23"/>
  <c r="L62" i="23"/>
  <c r="K62" i="23"/>
  <c r="J62" i="23"/>
  <c r="P61" i="23"/>
  <c r="O61" i="23"/>
  <c r="N61" i="23"/>
  <c r="L61" i="23"/>
  <c r="K61" i="23"/>
  <c r="J61" i="23"/>
  <c r="P60" i="23"/>
  <c r="O60" i="23"/>
  <c r="N60" i="23"/>
  <c r="L60" i="23"/>
  <c r="K60" i="23"/>
  <c r="J60" i="23"/>
  <c r="P59" i="23"/>
  <c r="O59" i="23"/>
  <c r="N59" i="23"/>
  <c r="L59" i="23"/>
  <c r="K59" i="23"/>
  <c r="J59" i="23"/>
  <c r="P58" i="23"/>
  <c r="O58" i="23"/>
  <c r="N58" i="23"/>
  <c r="L58" i="23"/>
  <c r="K58" i="23"/>
  <c r="J58" i="23"/>
  <c r="P57" i="23"/>
  <c r="O57" i="23"/>
  <c r="N57" i="23"/>
  <c r="L57" i="23"/>
  <c r="K57" i="23"/>
  <c r="J57" i="23"/>
  <c r="P56" i="23"/>
  <c r="O56" i="23"/>
  <c r="N56" i="23"/>
  <c r="L56" i="23"/>
  <c r="K56" i="23"/>
  <c r="J56" i="23"/>
  <c r="P55" i="23"/>
  <c r="O55" i="23"/>
  <c r="N55" i="23"/>
  <c r="L55" i="23"/>
  <c r="K55" i="23"/>
  <c r="J55" i="23"/>
  <c r="P54" i="23"/>
  <c r="O54" i="23"/>
  <c r="N54" i="23"/>
  <c r="L54" i="23"/>
  <c r="K54" i="23"/>
  <c r="J54" i="23"/>
  <c r="P53" i="23"/>
  <c r="O53" i="23"/>
  <c r="N53" i="23"/>
  <c r="L53" i="23"/>
  <c r="K53" i="23"/>
  <c r="J53" i="23"/>
  <c r="P52" i="23"/>
  <c r="O52" i="23"/>
  <c r="N52" i="23"/>
  <c r="L52" i="23"/>
  <c r="K52" i="23"/>
  <c r="J52" i="23"/>
  <c r="P51" i="23"/>
  <c r="O51" i="23"/>
  <c r="N51" i="23"/>
  <c r="L51" i="23"/>
  <c r="K51" i="23"/>
  <c r="J51" i="23"/>
  <c r="P50" i="23"/>
  <c r="O50" i="23"/>
  <c r="N50" i="23"/>
  <c r="L50" i="23"/>
  <c r="K50" i="23"/>
  <c r="J50" i="23"/>
  <c r="P49" i="23"/>
  <c r="O49" i="23"/>
  <c r="N49" i="23"/>
  <c r="L49" i="23"/>
  <c r="K49" i="23"/>
  <c r="J49" i="23"/>
  <c r="P48" i="23"/>
  <c r="O48" i="23"/>
  <c r="N48" i="23"/>
  <c r="L48" i="23"/>
  <c r="K48" i="23"/>
  <c r="J48" i="23"/>
  <c r="P47" i="23"/>
  <c r="O47" i="23"/>
  <c r="N47" i="23"/>
  <c r="L47" i="23"/>
  <c r="K47" i="23"/>
  <c r="J47" i="23"/>
  <c r="P46" i="23"/>
  <c r="O46" i="23"/>
  <c r="N46" i="23"/>
  <c r="L46" i="23"/>
  <c r="K46" i="23"/>
  <c r="J46" i="23"/>
  <c r="P45" i="23"/>
  <c r="O45" i="23"/>
  <c r="N45" i="23"/>
  <c r="L45" i="23"/>
  <c r="K45" i="23"/>
  <c r="J45" i="23"/>
  <c r="P44" i="23"/>
  <c r="O44" i="23"/>
  <c r="N44" i="23"/>
  <c r="L44" i="23"/>
  <c r="K44" i="23"/>
  <c r="J44" i="23"/>
  <c r="P43" i="23"/>
  <c r="O43" i="23"/>
  <c r="N43" i="23"/>
  <c r="L43" i="23"/>
  <c r="K43" i="23"/>
  <c r="J43" i="23"/>
  <c r="P42" i="23"/>
  <c r="O42" i="23"/>
  <c r="N42" i="23"/>
  <c r="L42" i="23"/>
  <c r="K42" i="23"/>
  <c r="J42" i="23"/>
  <c r="P41" i="23"/>
  <c r="O41" i="23"/>
  <c r="N41" i="23"/>
  <c r="L41" i="23"/>
  <c r="K41" i="23"/>
  <c r="J41" i="23"/>
  <c r="P40" i="23"/>
  <c r="O40" i="23"/>
  <c r="N40" i="23"/>
  <c r="L40" i="23"/>
  <c r="K40" i="23"/>
  <c r="J40" i="23"/>
  <c r="P39" i="23"/>
  <c r="O39" i="23"/>
  <c r="N39" i="23"/>
  <c r="L39" i="23"/>
  <c r="K39" i="23"/>
  <c r="J39" i="23"/>
  <c r="P38" i="23"/>
  <c r="O38" i="23"/>
  <c r="N38" i="23"/>
  <c r="L38" i="23"/>
  <c r="K38" i="23"/>
  <c r="J38" i="23"/>
  <c r="P37" i="23"/>
  <c r="O37" i="23"/>
  <c r="N37" i="23"/>
  <c r="L37" i="23"/>
  <c r="K37" i="23"/>
  <c r="J37" i="23"/>
  <c r="P36" i="23"/>
  <c r="O36" i="23"/>
  <c r="N36" i="23"/>
  <c r="L36" i="23"/>
  <c r="K36" i="23"/>
  <c r="J36" i="23"/>
  <c r="P35" i="23"/>
  <c r="O35" i="23"/>
  <c r="N35" i="23"/>
  <c r="L35" i="23"/>
  <c r="K35" i="23"/>
  <c r="J35" i="23"/>
  <c r="P34" i="23"/>
  <c r="O34" i="23"/>
  <c r="N34" i="23"/>
  <c r="L34" i="23"/>
  <c r="K34" i="23"/>
  <c r="J34" i="23"/>
  <c r="P33" i="23"/>
  <c r="O33" i="23"/>
  <c r="N33" i="23"/>
  <c r="L33" i="23"/>
  <c r="K33" i="23"/>
  <c r="J33" i="23"/>
  <c r="P32" i="23"/>
  <c r="O32" i="23"/>
  <c r="N32" i="23"/>
  <c r="L32" i="23"/>
  <c r="K32" i="23"/>
  <c r="J32" i="23"/>
  <c r="P31" i="23"/>
  <c r="O31" i="23"/>
  <c r="N31" i="23"/>
  <c r="L31" i="23"/>
  <c r="K31" i="23"/>
  <c r="J31" i="23"/>
  <c r="P30" i="23"/>
  <c r="O30" i="23"/>
  <c r="N30" i="23"/>
  <c r="L30" i="23"/>
  <c r="K30" i="23"/>
  <c r="J30" i="23"/>
  <c r="P29" i="23"/>
  <c r="O29" i="23"/>
  <c r="N29" i="23"/>
  <c r="L29" i="23"/>
  <c r="K29" i="23"/>
  <c r="J29" i="23"/>
  <c r="P28" i="23"/>
  <c r="O28" i="23"/>
  <c r="N28" i="23"/>
  <c r="L28" i="23"/>
  <c r="K28" i="23"/>
  <c r="J28" i="23"/>
  <c r="P27" i="23"/>
  <c r="O27" i="23"/>
  <c r="N27" i="23"/>
  <c r="L27" i="23"/>
  <c r="K27" i="23"/>
  <c r="J27" i="23"/>
  <c r="P26" i="23"/>
  <c r="O26" i="23"/>
  <c r="N26" i="23"/>
  <c r="L26" i="23"/>
  <c r="K26" i="23"/>
  <c r="J26" i="23"/>
  <c r="P25" i="23"/>
  <c r="O25" i="23"/>
  <c r="N25" i="23"/>
  <c r="L25" i="23"/>
  <c r="K25" i="23"/>
  <c r="J25" i="23"/>
  <c r="P24" i="23"/>
  <c r="O24" i="23"/>
  <c r="N24" i="23"/>
  <c r="L24" i="23"/>
  <c r="K24" i="23"/>
  <c r="J24" i="23"/>
  <c r="P23" i="23"/>
  <c r="O23" i="23"/>
  <c r="N23" i="23"/>
  <c r="L23" i="23"/>
  <c r="K23" i="23"/>
  <c r="J23" i="23"/>
  <c r="P22" i="23"/>
  <c r="O22" i="23"/>
  <c r="N22" i="23"/>
  <c r="L22" i="23"/>
  <c r="K22" i="23"/>
  <c r="J22" i="23"/>
  <c r="P21" i="23"/>
  <c r="O21" i="23"/>
  <c r="N21" i="23"/>
  <c r="L21" i="23"/>
  <c r="K21" i="23"/>
  <c r="J21" i="23"/>
  <c r="P20" i="23"/>
  <c r="O20" i="23"/>
  <c r="N20" i="23"/>
  <c r="L20" i="23"/>
  <c r="K20" i="23"/>
  <c r="J20" i="23"/>
  <c r="P19" i="23"/>
  <c r="O19" i="23"/>
  <c r="N19" i="23"/>
  <c r="L19" i="23"/>
  <c r="K19" i="23"/>
  <c r="J19" i="23"/>
  <c r="P18" i="23"/>
  <c r="O18" i="23"/>
  <c r="N18" i="23"/>
  <c r="L18" i="23"/>
  <c r="K18" i="23"/>
  <c r="J18" i="23"/>
  <c r="P17" i="23"/>
  <c r="O17" i="23"/>
  <c r="N17" i="23"/>
  <c r="L17" i="23"/>
  <c r="K17" i="23"/>
  <c r="J17" i="23"/>
  <c r="P16" i="23"/>
  <c r="O16" i="23"/>
  <c r="N16" i="23"/>
  <c r="L16" i="23"/>
  <c r="K16" i="23"/>
  <c r="J16" i="23"/>
  <c r="P15" i="23"/>
  <c r="O15" i="23"/>
  <c r="N15" i="23"/>
  <c r="L15" i="23"/>
  <c r="K15" i="23"/>
  <c r="J15" i="23"/>
  <c r="P14" i="23"/>
  <c r="O14" i="23"/>
  <c r="N14" i="23"/>
  <c r="L14" i="23"/>
  <c r="K14" i="23"/>
  <c r="J14" i="23"/>
  <c r="P13" i="23"/>
  <c r="O13" i="23"/>
  <c r="N13" i="23"/>
  <c r="L13" i="23"/>
  <c r="K13" i="23"/>
  <c r="J13" i="23"/>
  <c r="P12" i="23"/>
  <c r="O12" i="23"/>
  <c r="N12" i="23"/>
  <c r="L12" i="23"/>
  <c r="K12" i="23"/>
  <c r="J12" i="23"/>
  <c r="P11" i="23"/>
  <c r="O11" i="23"/>
  <c r="N11" i="23"/>
  <c r="L11" i="23"/>
  <c r="K11" i="23"/>
  <c r="J11" i="23"/>
  <c r="P10" i="23"/>
  <c r="O10" i="23"/>
  <c r="N10" i="23"/>
  <c r="L10" i="23"/>
  <c r="K10" i="23"/>
  <c r="J10" i="23"/>
  <c r="P9" i="23"/>
  <c r="O9" i="23"/>
  <c r="N9" i="23"/>
  <c r="L9" i="23"/>
  <c r="K9" i="23"/>
  <c r="J9" i="23"/>
  <c r="P8" i="23"/>
  <c r="O8" i="23"/>
  <c r="N8" i="23"/>
  <c r="L8" i="23"/>
  <c r="K8" i="23"/>
  <c r="J8" i="23"/>
  <c r="P7" i="23"/>
  <c r="O7" i="23"/>
  <c r="N7" i="23"/>
  <c r="L7" i="23"/>
  <c r="K7" i="23"/>
  <c r="J7" i="23"/>
  <c r="P6" i="23"/>
  <c r="O6" i="23"/>
  <c r="N6" i="23"/>
  <c r="L6" i="23"/>
  <c r="K6" i="23"/>
  <c r="J6" i="23"/>
  <c r="P5" i="23"/>
  <c r="O5" i="23"/>
  <c r="N5" i="23"/>
  <c r="L5" i="23"/>
  <c r="K5" i="23"/>
  <c r="J5" i="23"/>
  <c r="P4" i="23"/>
  <c r="O4" i="23"/>
  <c r="N4" i="23"/>
  <c r="L4" i="23"/>
  <c r="K4" i="23"/>
  <c r="J4" i="23"/>
  <c r="T1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7" i="23"/>
  <c r="V16" i="23"/>
  <c r="V15" i="23"/>
  <c r="V14" i="23"/>
  <c r="V13" i="23"/>
  <c r="V12" i="23"/>
  <c r="V11" i="23"/>
  <c r="V8" i="23"/>
  <c r="V7" i="23"/>
  <c r="V6" i="23"/>
  <c r="V5" i="23"/>
  <c r="V4" i="23"/>
  <c r="T42" i="23"/>
  <c r="B4" i="2"/>
  <c r="B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B106" i="2" s="1"/>
  <c r="D1" i="6"/>
  <c r="F1" i="22"/>
  <c r="E1" i="22"/>
  <c r="D1" i="22"/>
  <c r="C35" i="2" s="1"/>
  <c r="P275" i="22"/>
  <c r="O275" i="22"/>
  <c r="N275" i="22"/>
  <c r="L275" i="22"/>
  <c r="K275" i="22"/>
  <c r="J275" i="22"/>
  <c r="P274" i="22"/>
  <c r="O274" i="22"/>
  <c r="N274" i="22"/>
  <c r="L274" i="22"/>
  <c r="K274" i="22"/>
  <c r="J274" i="22"/>
  <c r="P273" i="22"/>
  <c r="O273" i="22"/>
  <c r="N273" i="22"/>
  <c r="L273" i="22"/>
  <c r="K273" i="22"/>
  <c r="J273" i="22"/>
  <c r="P272" i="22"/>
  <c r="O272" i="22"/>
  <c r="N272" i="22"/>
  <c r="L272" i="22"/>
  <c r="K272" i="22"/>
  <c r="J272" i="22"/>
  <c r="P271" i="22"/>
  <c r="O271" i="22"/>
  <c r="N271" i="22"/>
  <c r="L271" i="22"/>
  <c r="K271" i="22"/>
  <c r="J271" i="22"/>
  <c r="P270" i="22"/>
  <c r="O270" i="22"/>
  <c r="N270" i="22"/>
  <c r="L270" i="22"/>
  <c r="K270" i="22"/>
  <c r="J270" i="22"/>
  <c r="P269" i="22"/>
  <c r="O269" i="22"/>
  <c r="N269" i="22"/>
  <c r="L269" i="22"/>
  <c r="K269" i="22"/>
  <c r="J269" i="22"/>
  <c r="P268" i="22"/>
  <c r="O268" i="22"/>
  <c r="N268" i="22"/>
  <c r="L268" i="22"/>
  <c r="K268" i="22"/>
  <c r="J268" i="22"/>
  <c r="P267" i="22"/>
  <c r="O267" i="22"/>
  <c r="N267" i="22"/>
  <c r="L267" i="22"/>
  <c r="K267" i="22"/>
  <c r="J267" i="22"/>
  <c r="P266" i="22"/>
  <c r="O266" i="22"/>
  <c r="N266" i="22"/>
  <c r="L266" i="22"/>
  <c r="K266" i="22"/>
  <c r="J266" i="22"/>
  <c r="P265" i="22"/>
  <c r="O265" i="22"/>
  <c r="N265" i="22"/>
  <c r="L265" i="22"/>
  <c r="K265" i="22"/>
  <c r="J265" i="22"/>
  <c r="P264" i="22"/>
  <c r="O264" i="22"/>
  <c r="N264" i="22"/>
  <c r="L264" i="22"/>
  <c r="K264" i="22"/>
  <c r="J264" i="22"/>
  <c r="P263" i="22"/>
  <c r="O263" i="22"/>
  <c r="N263" i="22"/>
  <c r="L263" i="22"/>
  <c r="K263" i="22"/>
  <c r="J263" i="22"/>
  <c r="P262" i="22"/>
  <c r="O262" i="22"/>
  <c r="N262" i="22"/>
  <c r="L262" i="22"/>
  <c r="K262" i="22"/>
  <c r="J262" i="22"/>
  <c r="P261" i="22"/>
  <c r="O261" i="22"/>
  <c r="N261" i="22"/>
  <c r="L261" i="22"/>
  <c r="K261" i="22"/>
  <c r="J261" i="22"/>
  <c r="P260" i="22"/>
  <c r="O260" i="22"/>
  <c r="N260" i="22"/>
  <c r="L260" i="22"/>
  <c r="K260" i="22"/>
  <c r="J260" i="22"/>
  <c r="P259" i="22"/>
  <c r="O259" i="22"/>
  <c r="N259" i="22"/>
  <c r="L259" i="22"/>
  <c r="K259" i="22"/>
  <c r="J259" i="22"/>
  <c r="P258" i="22"/>
  <c r="O258" i="22"/>
  <c r="N258" i="22"/>
  <c r="L258" i="22"/>
  <c r="K258" i="22"/>
  <c r="J258" i="22"/>
  <c r="P257" i="22"/>
  <c r="O257" i="22"/>
  <c r="N257" i="22"/>
  <c r="L257" i="22"/>
  <c r="K257" i="22"/>
  <c r="J257" i="22"/>
  <c r="P256" i="22"/>
  <c r="O256" i="22"/>
  <c r="N256" i="22"/>
  <c r="L256" i="22"/>
  <c r="K256" i="22"/>
  <c r="J256" i="22"/>
  <c r="P255" i="22"/>
  <c r="O255" i="22"/>
  <c r="N255" i="22"/>
  <c r="L255" i="22"/>
  <c r="K255" i="22"/>
  <c r="J255" i="22"/>
  <c r="P254" i="22"/>
  <c r="O254" i="22"/>
  <c r="N254" i="22"/>
  <c r="L254" i="22"/>
  <c r="K254" i="22"/>
  <c r="J254" i="22"/>
  <c r="P253" i="22"/>
  <c r="O253" i="22"/>
  <c r="N253" i="22"/>
  <c r="L253" i="22"/>
  <c r="K253" i="22"/>
  <c r="J253" i="22"/>
  <c r="P252" i="22"/>
  <c r="O252" i="22"/>
  <c r="N252" i="22"/>
  <c r="L252" i="22"/>
  <c r="K252" i="22"/>
  <c r="J252" i="22"/>
  <c r="P251" i="22"/>
  <c r="O251" i="22"/>
  <c r="N251" i="22"/>
  <c r="L251" i="22"/>
  <c r="K251" i="22"/>
  <c r="J251" i="22"/>
  <c r="P250" i="22"/>
  <c r="O250" i="22"/>
  <c r="N250" i="22"/>
  <c r="L250" i="22"/>
  <c r="K250" i="22"/>
  <c r="J250" i="22"/>
  <c r="P249" i="22"/>
  <c r="O249" i="22"/>
  <c r="N249" i="22"/>
  <c r="L249" i="22"/>
  <c r="K249" i="22"/>
  <c r="J249" i="22"/>
  <c r="P248" i="22"/>
  <c r="O248" i="22"/>
  <c r="N248" i="22"/>
  <c r="L248" i="22"/>
  <c r="K248" i="22"/>
  <c r="J248" i="22"/>
  <c r="P247" i="22"/>
  <c r="O247" i="22"/>
  <c r="N247" i="22"/>
  <c r="L247" i="22"/>
  <c r="K247" i="22"/>
  <c r="J247" i="22"/>
  <c r="P246" i="22"/>
  <c r="O246" i="22"/>
  <c r="N246" i="22"/>
  <c r="L246" i="22"/>
  <c r="K246" i="22"/>
  <c r="J246" i="22"/>
  <c r="P245" i="22"/>
  <c r="O245" i="22"/>
  <c r="N245" i="22"/>
  <c r="L245" i="22"/>
  <c r="K245" i="22"/>
  <c r="J245" i="22"/>
  <c r="P244" i="22"/>
  <c r="O244" i="22"/>
  <c r="N244" i="22"/>
  <c r="L244" i="22"/>
  <c r="K244" i="22"/>
  <c r="J244" i="22"/>
  <c r="P243" i="22"/>
  <c r="O243" i="22"/>
  <c r="N243" i="22"/>
  <c r="L243" i="22"/>
  <c r="K243" i="22"/>
  <c r="J243" i="22"/>
  <c r="P242" i="22"/>
  <c r="O242" i="22"/>
  <c r="N242" i="22"/>
  <c r="L242" i="22"/>
  <c r="K242" i="22"/>
  <c r="J242" i="22"/>
  <c r="P241" i="22"/>
  <c r="O241" i="22"/>
  <c r="N241" i="22"/>
  <c r="L241" i="22"/>
  <c r="K241" i="22"/>
  <c r="J241" i="22"/>
  <c r="P240" i="22"/>
  <c r="O240" i="22"/>
  <c r="N240" i="22"/>
  <c r="L240" i="22"/>
  <c r="K240" i="22"/>
  <c r="J240" i="22"/>
  <c r="P239" i="22"/>
  <c r="O239" i="22"/>
  <c r="N239" i="22"/>
  <c r="L239" i="22"/>
  <c r="K239" i="22"/>
  <c r="J239" i="22"/>
  <c r="P238" i="22"/>
  <c r="O238" i="22"/>
  <c r="N238" i="22"/>
  <c r="L238" i="22"/>
  <c r="K238" i="22"/>
  <c r="J238" i="22"/>
  <c r="P237" i="22"/>
  <c r="O237" i="22"/>
  <c r="N237" i="22"/>
  <c r="L237" i="22"/>
  <c r="K237" i="22"/>
  <c r="J237" i="22"/>
  <c r="P236" i="22"/>
  <c r="O236" i="22"/>
  <c r="N236" i="22"/>
  <c r="L236" i="22"/>
  <c r="K236" i="22"/>
  <c r="J236" i="22"/>
  <c r="P235" i="22"/>
  <c r="O235" i="22"/>
  <c r="N235" i="22"/>
  <c r="L235" i="22"/>
  <c r="K235" i="22"/>
  <c r="J235" i="22"/>
  <c r="P234" i="22"/>
  <c r="O234" i="22"/>
  <c r="N234" i="22"/>
  <c r="L234" i="22"/>
  <c r="K234" i="22"/>
  <c r="J234" i="22"/>
  <c r="P233" i="22"/>
  <c r="O233" i="22"/>
  <c r="N233" i="22"/>
  <c r="L233" i="22"/>
  <c r="K233" i="22"/>
  <c r="J233" i="22"/>
  <c r="P232" i="22"/>
  <c r="O232" i="22"/>
  <c r="N232" i="22"/>
  <c r="L232" i="22"/>
  <c r="K232" i="22"/>
  <c r="J232" i="22"/>
  <c r="P231" i="22"/>
  <c r="O231" i="22"/>
  <c r="N231" i="22"/>
  <c r="L231" i="22"/>
  <c r="K231" i="22"/>
  <c r="J231" i="22"/>
  <c r="P230" i="22"/>
  <c r="O230" i="22"/>
  <c r="N230" i="22"/>
  <c r="L230" i="22"/>
  <c r="K230" i="22"/>
  <c r="J230" i="22"/>
  <c r="P229" i="22"/>
  <c r="O229" i="22"/>
  <c r="N229" i="22"/>
  <c r="L229" i="22"/>
  <c r="K229" i="22"/>
  <c r="J229" i="22"/>
  <c r="P228" i="22"/>
  <c r="O228" i="22"/>
  <c r="N228" i="22"/>
  <c r="L228" i="22"/>
  <c r="K228" i="22"/>
  <c r="J228" i="22"/>
  <c r="P227" i="22"/>
  <c r="O227" i="22"/>
  <c r="N227" i="22"/>
  <c r="L227" i="22"/>
  <c r="K227" i="22"/>
  <c r="J227" i="22"/>
  <c r="P226" i="22"/>
  <c r="O226" i="22"/>
  <c r="N226" i="22"/>
  <c r="L226" i="22"/>
  <c r="K226" i="22"/>
  <c r="J226" i="22"/>
  <c r="P225" i="22"/>
  <c r="O225" i="22"/>
  <c r="N225" i="22"/>
  <c r="L225" i="22"/>
  <c r="K225" i="22"/>
  <c r="J225" i="22"/>
  <c r="P224" i="22"/>
  <c r="O224" i="22"/>
  <c r="N224" i="22"/>
  <c r="L224" i="22"/>
  <c r="K224" i="22"/>
  <c r="J224" i="22"/>
  <c r="P223" i="22"/>
  <c r="O223" i="22"/>
  <c r="N223" i="22"/>
  <c r="L223" i="22"/>
  <c r="K223" i="22"/>
  <c r="J223" i="22"/>
  <c r="P222" i="22"/>
  <c r="O222" i="22"/>
  <c r="N222" i="22"/>
  <c r="L222" i="22"/>
  <c r="K222" i="22"/>
  <c r="J222" i="22"/>
  <c r="P221" i="22"/>
  <c r="O221" i="22"/>
  <c r="N221" i="22"/>
  <c r="L221" i="22"/>
  <c r="K221" i="22"/>
  <c r="J221" i="22"/>
  <c r="P220" i="22"/>
  <c r="O220" i="22"/>
  <c r="N220" i="22"/>
  <c r="L220" i="22"/>
  <c r="K220" i="22"/>
  <c r="J220" i="22"/>
  <c r="P219" i="22"/>
  <c r="O219" i="22"/>
  <c r="N219" i="22"/>
  <c r="L219" i="22"/>
  <c r="K219" i="22"/>
  <c r="J219" i="22"/>
  <c r="P218" i="22"/>
  <c r="O218" i="22"/>
  <c r="N218" i="22"/>
  <c r="L218" i="22"/>
  <c r="K218" i="22"/>
  <c r="J218" i="22"/>
  <c r="P217" i="22"/>
  <c r="O217" i="22"/>
  <c r="N217" i="22"/>
  <c r="L217" i="22"/>
  <c r="K217" i="22"/>
  <c r="J217" i="22"/>
  <c r="P216" i="22"/>
  <c r="O216" i="22"/>
  <c r="N216" i="22"/>
  <c r="L216" i="22"/>
  <c r="K216" i="22"/>
  <c r="J216" i="22"/>
  <c r="P215" i="22"/>
  <c r="O215" i="22"/>
  <c r="N215" i="22"/>
  <c r="L215" i="22"/>
  <c r="K215" i="22"/>
  <c r="J215" i="22"/>
  <c r="P214" i="22"/>
  <c r="O214" i="22"/>
  <c r="N214" i="22"/>
  <c r="L214" i="22"/>
  <c r="K214" i="22"/>
  <c r="J214" i="22"/>
  <c r="P213" i="22"/>
  <c r="O213" i="22"/>
  <c r="N213" i="22"/>
  <c r="L213" i="22"/>
  <c r="K213" i="22"/>
  <c r="J213" i="22"/>
  <c r="P212" i="22"/>
  <c r="O212" i="22"/>
  <c r="N212" i="22"/>
  <c r="L212" i="22"/>
  <c r="K212" i="22"/>
  <c r="J212" i="22"/>
  <c r="P211" i="22"/>
  <c r="O211" i="22"/>
  <c r="N211" i="22"/>
  <c r="L211" i="22"/>
  <c r="K211" i="22"/>
  <c r="J211" i="22"/>
  <c r="P210" i="22"/>
  <c r="O210" i="22"/>
  <c r="N210" i="22"/>
  <c r="L210" i="22"/>
  <c r="K210" i="22"/>
  <c r="J210" i="22"/>
  <c r="P209" i="22"/>
  <c r="O209" i="22"/>
  <c r="N209" i="22"/>
  <c r="L209" i="22"/>
  <c r="K209" i="22"/>
  <c r="J209" i="22"/>
  <c r="P208" i="22"/>
  <c r="O208" i="22"/>
  <c r="N208" i="22"/>
  <c r="L208" i="22"/>
  <c r="K208" i="22"/>
  <c r="J208" i="22"/>
  <c r="P207" i="22"/>
  <c r="O207" i="22"/>
  <c r="N207" i="22"/>
  <c r="L207" i="22"/>
  <c r="K207" i="22"/>
  <c r="J207" i="22"/>
  <c r="P206" i="22"/>
  <c r="O206" i="22"/>
  <c r="N206" i="22"/>
  <c r="L206" i="22"/>
  <c r="K206" i="22"/>
  <c r="J206" i="22"/>
  <c r="P205" i="22"/>
  <c r="O205" i="22"/>
  <c r="N205" i="22"/>
  <c r="L205" i="22"/>
  <c r="K205" i="22"/>
  <c r="J205" i="22"/>
  <c r="P204" i="22"/>
  <c r="O204" i="22"/>
  <c r="N204" i="22"/>
  <c r="L204" i="22"/>
  <c r="K204" i="22"/>
  <c r="J204" i="22"/>
  <c r="P203" i="22"/>
  <c r="O203" i="22"/>
  <c r="N203" i="22"/>
  <c r="L203" i="22"/>
  <c r="K203" i="22"/>
  <c r="J203" i="22"/>
  <c r="P202" i="22"/>
  <c r="O202" i="22"/>
  <c r="N202" i="22"/>
  <c r="L202" i="22"/>
  <c r="K202" i="22"/>
  <c r="J202" i="22"/>
  <c r="P201" i="22"/>
  <c r="O201" i="22"/>
  <c r="N201" i="22"/>
  <c r="L201" i="22"/>
  <c r="K201" i="22"/>
  <c r="J201" i="22"/>
  <c r="P200" i="22"/>
  <c r="O200" i="22"/>
  <c r="N200" i="22"/>
  <c r="L200" i="22"/>
  <c r="K200" i="22"/>
  <c r="J200" i="22"/>
  <c r="P199" i="22"/>
  <c r="O199" i="22"/>
  <c r="N199" i="22"/>
  <c r="L199" i="22"/>
  <c r="K199" i="22"/>
  <c r="J199" i="22"/>
  <c r="P198" i="22"/>
  <c r="O198" i="22"/>
  <c r="N198" i="22"/>
  <c r="L198" i="22"/>
  <c r="K198" i="22"/>
  <c r="J198" i="22"/>
  <c r="P197" i="22"/>
  <c r="O197" i="22"/>
  <c r="N197" i="22"/>
  <c r="L197" i="22"/>
  <c r="K197" i="22"/>
  <c r="J197" i="22"/>
  <c r="P196" i="22"/>
  <c r="O196" i="22"/>
  <c r="N196" i="22"/>
  <c r="L196" i="22"/>
  <c r="K196" i="22"/>
  <c r="J196" i="22"/>
  <c r="P195" i="22"/>
  <c r="O195" i="22"/>
  <c r="N195" i="22"/>
  <c r="L195" i="22"/>
  <c r="K195" i="22"/>
  <c r="J195" i="22"/>
  <c r="P194" i="22"/>
  <c r="O194" i="22"/>
  <c r="N194" i="22"/>
  <c r="L194" i="22"/>
  <c r="K194" i="22"/>
  <c r="J194" i="22"/>
  <c r="P193" i="22"/>
  <c r="O193" i="22"/>
  <c r="N193" i="22"/>
  <c r="L193" i="22"/>
  <c r="K193" i="22"/>
  <c r="J193" i="22"/>
  <c r="P192" i="22"/>
  <c r="O192" i="22"/>
  <c r="N192" i="22"/>
  <c r="L192" i="22"/>
  <c r="K192" i="22"/>
  <c r="J192" i="22"/>
  <c r="P191" i="22"/>
  <c r="O191" i="22"/>
  <c r="N191" i="22"/>
  <c r="L191" i="22"/>
  <c r="K191" i="22"/>
  <c r="J191" i="22"/>
  <c r="P190" i="22"/>
  <c r="O190" i="22"/>
  <c r="N190" i="22"/>
  <c r="L190" i="22"/>
  <c r="K190" i="22"/>
  <c r="J190" i="22"/>
  <c r="P189" i="22"/>
  <c r="O189" i="22"/>
  <c r="N189" i="22"/>
  <c r="L189" i="22"/>
  <c r="K189" i="22"/>
  <c r="J189" i="22"/>
  <c r="P188" i="22"/>
  <c r="O188" i="22"/>
  <c r="N188" i="22"/>
  <c r="L188" i="22"/>
  <c r="K188" i="22"/>
  <c r="J188" i="22"/>
  <c r="P187" i="22"/>
  <c r="O187" i="22"/>
  <c r="N187" i="22"/>
  <c r="L187" i="22"/>
  <c r="K187" i="22"/>
  <c r="J187" i="22"/>
  <c r="P186" i="22"/>
  <c r="O186" i="22"/>
  <c r="N186" i="22"/>
  <c r="L186" i="22"/>
  <c r="K186" i="22"/>
  <c r="J186" i="22"/>
  <c r="P185" i="22"/>
  <c r="O185" i="22"/>
  <c r="N185" i="22"/>
  <c r="L185" i="22"/>
  <c r="K185" i="22"/>
  <c r="J185" i="22"/>
  <c r="P184" i="22"/>
  <c r="O184" i="22"/>
  <c r="N184" i="22"/>
  <c r="L184" i="22"/>
  <c r="K184" i="22"/>
  <c r="J184" i="22"/>
  <c r="P183" i="22"/>
  <c r="O183" i="22"/>
  <c r="N183" i="22"/>
  <c r="L183" i="22"/>
  <c r="K183" i="22"/>
  <c r="J183" i="22"/>
  <c r="P182" i="22"/>
  <c r="O182" i="22"/>
  <c r="N182" i="22"/>
  <c r="L182" i="22"/>
  <c r="K182" i="22"/>
  <c r="J182" i="22"/>
  <c r="P181" i="22"/>
  <c r="O181" i="22"/>
  <c r="N181" i="22"/>
  <c r="L181" i="22"/>
  <c r="K181" i="22"/>
  <c r="J181" i="22"/>
  <c r="P180" i="22"/>
  <c r="O180" i="22"/>
  <c r="N180" i="22"/>
  <c r="L180" i="22"/>
  <c r="K180" i="22"/>
  <c r="J180" i="22"/>
  <c r="P179" i="22"/>
  <c r="O179" i="22"/>
  <c r="N179" i="22"/>
  <c r="L179" i="22"/>
  <c r="K179" i="22"/>
  <c r="J179" i="22"/>
  <c r="P178" i="22"/>
  <c r="O178" i="22"/>
  <c r="N178" i="22"/>
  <c r="L178" i="22"/>
  <c r="K178" i="22"/>
  <c r="J178" i="22"/>
  <c r="P177" i="22"/>
  <c r="O177" i="22"/>
  <c r="N177" i="22"/>
  <c r="L177" i="22"/>
  <c r="K177" i="22"/>
  <c r="J177" i="22"/>
  <c r="P176" i="22"/>
  <c r="O176" i="22"/>
  <c r="N176" i="22"/>
  <c r="L176" i="22"/>
  <c r="K176" i="22"/>
  <c r="J176" i="22"/>
  <c r="P175" i="22"/>
  <c r="O175" i="22"/>
  <c r="N175" i="22"/>
  <c r="L175" i="22"/>
  <c r="K175" i="22"/>
  <c r="J175" i="22"/>
  <c r="P174" i="22"/>
  <c r="O174" i="22"/>
  <c r="N174" i="22"/>
  <c r="L174" i="22"/>
  <c r="K174" i="22"/>
  <c r="J174" i="22"/>
  <c r="P173" i="22"/>
  <c r="O173" i="22"/>
  <c r="N173" i="22"/>
  <c r="L173" i="22"/>
  <c r="K173" i="22"/>
  <c r="J173" i="22"/>
  <c r="P172" i="22"/>
  <c r="O172" i="22"/>
  <c r="N172" i="22"/>
  <c r="L172" i="22"/>
  <c r="K172" i="22"/>
  <c r="J172" i="22"/>
  <c r="P171" i="22"/>
  <c r="O171" i="22"/>
  <c r="N171" i="22"/>
  <c r="L171" i="22"/>
  <c r="K171" i="22"/>
  <c r="J171" i="22"/>
  <c r="P170" i="22"/>
  <c r="O170" i="22"/>
  <c r="N170" i="22"/>
  <c r="L170" i="22"/>
  <c r="K170" i="22"/>
  <c r="J170" i="22"/>
  <c r="P169" i="22"/>
  <c r="O169" i="22"/>
  <c r="N169" i="22"/>
  <c r="L169" i="22"/>
  <c r="K169" i="22"/>
  <c r="J169" i="22"/>
  <c r="P168" i="22"/>
  <c r="O168" i="22"/>
  <c r="N168" i="22"/>
  <c r="L168" i="22"/>
  <c r="K168" i="22"/>
  <c r="J168" i="22"/>
  <c r="P167" i="22"/>
  <c r="O167" i="22"/>
  <c r="N167" i="22"/>
  <c r="L167" i="22"/>
  <c r="K167" i="22"/>
  <c r="J167" i="22"/>
  <c r="P166" i="22"/>
  <c r="O166" i="22"/>
  <c r="N166" i="22"/>
  <c r="L166" i="22"/>
  <c r="K166" i="22"/>
  <c r="J166" i="22"/>
  <c r="P165" i="22"/>
  <c r="O165" i="22"/>
  <c r="N165" i="22"/>
  <c r="L165" i="22"/>
  <c r="K165" i="22"/>
  <c r="J165" i="22"/>
  <c r="P164" i="22"/>
  <c r="O164" i="22"/>
  <c r="N164" i="22"/>
  <c r="L164" i="22"/>
  <c r="K164" i="22"/>
  <c r="J164" i="22"/>
  <c r="P163" i="22"/>
  <c r="O163" i="22"/>
  <c r="N163" i="22"/>
  <c r="L163" i="22"/>
  <c r="K163" i="22"/>
  <c r="J163" i="22"/>
  <c r="P162" i="22"/>
  <c r="O162" i="22"/>
  <c r="N162" i="22"/>
  <c r="L162" i="22"/>
  <c r="K162" i="22"/>
  <c r="J162" i="22"/>
  <c r="P161" i="22"/>
  <c r="O161" i="22"/>
  <c r="N161" i="22"/>
  <c r="L161" i="22"/>
  <c r="K161" i="22"/>
  <c r="J161" i="22"/>
  <c r="P160" i="22"/>
  <c r="O160" i="22"/>
  <c r="N160" i="22"/>
  <c r="L160" i="22"/>
  <c r="K160" i="22"/>
  <c r="J160" i="22"/>
  <c r="P159" i="22"/>
  <c r="O159" i="22"/>
  <c r="N159" i="22"/>
  <c r="L159" i="22"/>
  <c r="K159" i="22"/>
  <c r="J159" i="22"/>
  <c r="P158" i="22"/>
  <c r="O158" i="22"/>
  <c r="N158" i="22"/>
  <c r="L158" i="22"/>
  <c r="K158" i="22"/>
  <c r="J158" i="22"/>
  <c r="P157" i="22"/>
  <c r="O157" i="22"/>
  <c r="N157" i="22"/>
  <c r="L157" i="22"/>
  <c r="K157" i="22"/>
  <c r="J157" i="22"/>
  <c r="P156" i="22"/>
  <c r="O156" i="22"/>
  <c r="N156" i="22"/>
  <c r="L156" i="22"/>
  <c r="K156" i="22"/>
  <c r="J156" i="22"/>
  <c r="P155" i="22"/>
  <c r="O155" i="22"/>
  <c r="N155" i="22"/>
  <c r="L155" i="22"/>
  <c r="K155" i="22"/>
  <c r="J155" i="22"/>
  <c r="P154" i="22"/>
  <c r="O154" i="22"/>
  <c r="N154" i="22"/>
  <c r="L154" i="22"/>
  <c r="K154" i="22"/>
  <c r="J154" i="22"/>
  <c r="P153" i="22"/>
  <c r="O153" i="22"/>
  <c r="N153" i="22"/>
  <c r="L153" i="22"/>
  <c r="K153" i="22"/>
  <c r="J153" i="22"/>
  <c r="P152" i="22"/>
  <c r="O152" i="22"/>
  <c r="N152" i="22"/>
  <c r="L152" i="22"/>
  <c r="K152" i="22"/>
  <c r="J152" i="22"/>
  <c r="P151" i="22"/>
  <c r="O151" i="22"/>
  <c r="N151" i="22"/>
  <c r="L151" i="22"/>
  <c r="K151" i="22"/>
  <c r="J151" i="22"/>
  <c r="P150" i="22"/>
  <c r="O150" i="22"/>
  <c r="N150" i="22"/>
  <c r="L150" i="22"/>
  <c r="K150" i="22"/>
  <c r="J150" i="22"/>
  <c r="P149" i="22"/>
  <c r="O149" i="22"/>
  <c r="N149" i="22"/>
  <c r="L149" i="22"/>
  <c r="K149" i="22"/>
  <c r="J149" i="22"/>
  <c r="P148" i="22"/>
  <c r="O148" i="22"/>
  <c r="N148" i="22"/>
  <c r="L148" i="22"/>
  <c r="K148" i="22"/>
  <c r="J148" i="22"/>
  <c r="P147" i="22"/>
  <c r="O147" i="22"/>
  <c r="N147" i="22"/>
  <c r="L147" i="22"/>
  <c r="K147" i="22"/>
  <c r="J147" i="22"/>
  <c r="P146" i="22"/>
  <c r="O146" i="22"/>
  <c r="N146" i="22"/>
  <c r="L146" i="22"/>
  <c r="K146" i="22"/>
  <c r="J146" i="22"/>
  <c r="P145" i="22"/>
  <c r="O145" i="22"/>
  <c r="N145" i="22"/>
  <c r="L145" i="22"/>
  <c r="K145" i="22"/>
  <c r="J145" i="22"/>
  <c r="P144" i="22"/>
  <c r="O144" i="22"/>
  <c r="N144" i="22"/>
  <c r="L144" i="22"/>
  <c r="K144" i="22"/>
  <c r="J144" i="22"/>
  <c r="P143" i="22"/>
  <c r="O143" i="22"/>
  <c r="N143" i="22"/>
  <c r="L143" i="22"/>
  <c r="K143" i="22"/>
  <c r="J143" i="22"/>
  <c r="P142" i="22"/>
  <c r="O142" i="22"/>
  <c r="N142" i="22"/>
  <c r="L142" i="22"/>
  <c r="K142" i="22"/>
  <c r="J142" i="22"/>
  <c r="P141" i="22"/>
  <c r="O141" i="22"/>
  <c r="N141" i="22"/>
  <c r="L141" i="22"/>
  <c r="K141" i="22"/>
  <c r="J141" i="22"/>
  <c r="P140" i="22"/>
  <c r="O140" i="22"/>
  <c r="N140" i="22"/>
  <c r="L140" i="22"/>
  <c r="K140" i="22"/>
  <c r="J140" i="22"/>
  <c r="P139" i="22"/>
  <c r="O139" i="22"/>
  <c r="N139" i="22"/>
  <c r="L139" i="22"/>
  <c r="K139" i="22"/>
  <c r="J139" i="22"/>
  <c r="P138" i="22"/>
  <c r="O138" i="22"/>
  <c r="N138" i="22"/>
  <c r="L138" i="22"/>
  <c r="K138" i="22"/>
  <c r="J138" i="22"/>
  <c r="P137" i="22"/>
  <c r="O137" i="22"/>
  <c r="N137" i="22"/>
  <c r="L137" i="22"/>
  <c r="K137" i="22"/>
  <c r="J137" i="22"/>
  <c r="P136" i="22"/>
  <c r="O136" i="22"/>
  <c r="N136" i="22"/>
  <c r="L136" i="22"/>
  <c r="K136" i="22"/>
  <c r="J136" i="22"/>
  <c r="P135" i="22"/>
  <c r="O135" i="22"/>
  <c r="N135" i="22"/>
  <c r="L135" i="22"/>
  <c r="K135" i="22"/>
  <c r="J135" i="22"/>
  <c r="P134" i="22"/>
  <c r="O134" i="22"/>
  <c r="N134" i="22"/>
  <c r="L134" i="22"/>
  <c r="K134" i="22"/>
  <c r="J134" i="22"/>
  <c r="P133" i="22"/>
  <c r="O133" i="22"/>
  <c r="N133" i="22"/>
  <c r="L133" i="22"/>
  <c r="K133" i="22"/>
  <c r="J133" i="22"/>
  <c r="P132" i="22"/>
  <c r="O132" i="22"/>
  <c r="N132" i="22"/>
  <c r="L132" i="22"/>
  <c r="K132" i="22"/>
  <c r="J132" i="22"/>
  <c r="P131" i="22"/>
  <c r="O131" i="22"/>
  <c r="N131" i="22"/>
  <c r="L131" i="22"/>
  <c r="K131" i="22"/>
  <c r="J131" i="22"/>
  <c r="P130" i="22"/>
  <c r="O130" i="22"/>
  <c r="N130" i="22"/>
  <c r="L130" i="22"/>
  <c r="K130" i="22"/>
  <c r="J130" i="22"/>
  <c r="P129" i="22"/>
  <c r="O129" i="22"/>
  <c r="N129" i="22"/>
  <c r="L129" i="22"/>
  <c r="K129" i="22"/>
  <c r="J129" i="22"/>
  <c r="P128" i="22"/>
  <c r="O128" i="22"/>
  <c r="N128" i="22"/>
  <c r="L128" i="22"/>
  <c r="K128" i="22"/>
  <c r="J128" i="22"/>
  <c r="P127" i="22"/>
  <c r="O127" i="22"/>
  <c r="N127" i="22"/>
  <c r="L127" i="22"/>
  <c r="K127" i="22"/>
  <c r="J127" i="22"/>
  <c r="P126" i="22"/>
  <c r="O126" i="22"/>
  <c r="N126" i="22"/>
  <c r="L126" i="22"/>
  <c r="K126" i="22"/>
  <c r="J126" i="22"/>
  <c r="P125" i="22"/>
  <c r="O125" i="22"/>
  <c r="N125" i="22"/>
  <c r="L125" i="22"/>
  <c r="K125" i="22"/>
  <c r="J125" i="22"/>
  <c r="P124" i="22"/>
  <c r="O124" i="22"/>
  <c r="N124" i="22"/>
  <c r="L124" i="22"/>
  <c r="K124" i="22"/>
  <c r="J124" i="22"/>
  <c r="P123" i="22"/>
  <c r="O123" i="22"/>
  <c r="N123" i="22"/>
  <c r="L123" i="22"/>
  <c r="K123" i="22"/>
  <c r="J123" i="22"/>
  <c r="P122" i="22"/>
  <c r="O122" i="22"/>
  <c r="N122" i="22"/>
  <c r="L122" i="22"/>
  <c r="K122" i="22"/>
  <c r="J122" i="22"/>
  <c r="P121" i="22"/>
  <c r="O121" i="22"/>
  <c r="N121" i="22"/>
  <c r="L121" i="22"/>
  <c r="K121" i="22"/>
  <c r="J121" i="22"/>
  <c r="P120" i="22"/>
  <c r="O120" i="22"/>
  <c r="N120" i="22"/>
  <c r="L120" i="22"/>
  <c r="K120" i="22"/>
  <c r="J120" i="22"/>
  <c r="P119" i="22"/>
  <c r="O119" i="22"/>
  <c r="N119" i="22"/>
  <c r="L119" i="22"/>
  <c r="K119" i="22"/>
  <c r="J119" i="22"/>
  <c r="P118" i="22"/>
  <c r="O118" i="22"/>
  <c r="N118" i="22"/>
  <c r="L118" i="22"/>
  <c r="K118" i="22"/>
  <c r="J118" i="22"/>
  <c r="P117" i="22"/>
  <c r="O117" i="22"/>
  <c r="N117" i="22"/>
  <c r="L117" i="22"/>
  <c r="K117" i="22"/>
  <c r="J117" i="22"/>
  <c r="P116" i="22"/>
  <c r="O116" i="22"/>
  <c r="N116" i="22"/>
  <c r="L116" i="22"/>
  <c r="K116" i="22"/>
  <c r="J116" i="22"/>
  <c r="P115" i="22"/>
  <c r="O115" i="22"/>
  <c r="N115" i="22"/>
  <c r="L115" i="22"/>
  <c r="K115" i="22"/>
  <c r="J115" i="22"/>
  <c r="P114" i="22"/>
  <c r="O114" i="22"/>
  <c r="N114" i="22"/>
  <c r="L114" i="22"/>
  <c r="K114" i="22"/>
  <c r="J114" i="22"/>
  <c r="P113" i="22"/>
  <c r="O113" i="22"/>
  <c r="N113" i="22"/>
  <c r="L113" i="22"/>
  <c r="K113" i="22"/>
  <c r="J113" i="22"/>
  <c r="P112" i="22"/>
  <c r="O112" i="22"/>
  <c r="N112" i="22"/>
  <c r="L112" i="22"/>
  <c r="K112" i="22"/>
  <c r="J112" i="22"/>
  <c r="P111" i="22"/>
  <c r="O111" i="22"/>
  <c r="N111" i="22"/>
  <c r="L111" i="22"/>
  <c r="K111" i="22"/>
  <c r="J111" i="22"/>
  <c r="P110" i="22"/>
  <c r="O110" i="22"/>
  <c r="N110" i="22"/>
  <c r="L110" i="22"/>
  <c r="K110" i="22"/>
  <c r="J110" i="22"/>
  <c r="P109" i="22"/>
  <c r="O109" i="22"/>
  <c r="N109" i="22"/>
  <c r="L109" i="22"/>
  <c r="K109" i="22"/>
  <c r="J109" i="22"/>
  <c r="P108" i="22"/>
  <c r="O108" i="22"/>
  <c r="N108" i="22"/>
  <c r="L108" i="22"/>
  <c r="K108" i="22"/>
  <c r="J108" i="22"/>
  <c r="P107" i="22"/>
  <c r="O107" i="22"/>
  <c r="N107" i="22"/>
  <c r="L107" i="22"/>
  <c r="K107" i="22"/>
  <c r="J107" i="22"/>
  <c r="P106" i="22"/>
  <c r="O106" i="22"/>
  <c r="N106" i="22"/>
  <c r="L106" i="22"/>
  <c r="K106" i="22"/>
  <c r="J106" i="22"/>
  <c r="P105" i="22"/>
  <c r="O105" i="22"/>
  <c r="N105" i="22"/>
  <c r="L105" i="22"/>
  <c r="K105" i="22"/>
  <c r="J105" i="22"/>
  <c r="P104" i="22"/>
  <c r="O104" i="22"/>
  <c r="N104" i="22"/>
  <c r="L104" i="22"/>
  <c r="K104" i="22"/>
  <c r="J104" i="22"/>
  <c r="P103" i="22"/>
  <c r="O103" i="22"/>
  <c r="N103" i="22"/>
  <c r="L103" i="22"/>
  <c r="K103" i="22"/>
  <c r="J103" i="22"/>
  <c r="P102" i="22"/>
  <c r="O102" i="22"/>
  <c r="N102" i="22"/>
  <c r="L102" i="22"/>
  <c r="K102" i="22"/>
  <c r="J102" i="22"/>
  <c r="P101" i="22"/>
  <c r="O101" i="22"/>
  <c r="N101" i="22"/>
  <c r="L101" i="22"/>
  <c r="K101" i="22"/>
  <c r="J101" i="22"/>
  <c r="P100" i="22"/>
  <c r="O100" i="22"/>
  <c r="N100" i="22"/>
  <c r="L100" i="22"/>
  <c r="K100" i="22"/>
  <c r="J100" i="22"/>
  <c r="P99" i="22"/>
  <c r="O99" i="22"/>
  <c r="N99" i="22"/>
  <c r="L99" i="22"/>
  <c r="K99" i="22"/>
  <c r="J99" i="22"/>
  <c r="P98" i="22"/>
  <c r="O98" i="22"/>
  <c r="N98" i="22"/>
  <c r="L98" i="22"/>
  <c r="K98" i="22"/>
  <c r="J98" i="22"/>
  <c r="P97" i="22"/>
  <c r="O97" i="22"/>
  <c r="N97" i="22"/>
  <c r="L97" i="22"/>
  <c r="K97" i="22"/>
  <c r="J97" i="22"/>
  <c r="P96" i="22"/>
  <c r="O96" i="22"/>
  <c r="N96" i="22"/>
  <c r="L96" i="22"/>
  <c r="K96" i="22"/>
  <c r="J96" i="22"/>
  <c r="P95" i="22"/>
  <c r="O95" i="22"/>
  <c r="N95" i="22"/>
  <c r="L95" i="22"/>
  <c r="K95" i="22"/>
  <c r="J95" i="22"/>
  <c r="P94" i="22"/>
  <c r="O94" i="22"/>
  <c r="N94" i="22"/>
  <c r="L94" i="22"/>
  <c r="K94" i="22"/>
  <c r="J94" i="22"/>
  <c r="P93" i="22"/>
  <c r="O93" i="22"/>
  <c r="N93" i="22"/>
  <c r="L93" i="22"/>
  <c r="K93" i="22"/>
  <c r="J93" i="22"/>
  <c r="P92" i="22"/>
  <c r="O92" i="22"/>
  <c r="N92" i="22"/>
  <c r="L92" i="22"/>
  <c r="K92" i="22"/>
  <c r="J92" i="22"/>
  <c r="P91" i="22"/>
  <c r="O91" i="22"/>
  <c r="N91" i="22"/>
  <c r="L91" i="22"/>
  <c r="K91" i="22"/>
  <c r="J91" i="22"/>
  <c r="P90" i="22"/>
  <c r="O90" i="22"/>
  <c r="N90" i="22"/>
  <c r="L90" i="22"/>
  <c r="K90" i="22"/>
  <c r="J90" i="22"/>
  <c r="P89" i="22"/>
  <c r="O89" i="22"/>
  <c r="N89" i="22"/>
  <c r="L89" i="22"/>
  <c r="K89" i="22"/>
  <c r="J89" i="22"/>
  <c r="P88" i="22"/>
  <c r="O88" i="22"/>
  <c r="N88" i="22"/>
  <c r="L88" i="22"/>
  <c r="K88" i="22"/>
  <c r="J88" i="22"/>
  <c r="P87" i="22"/>
  <c r="O87" i="22"/>
  <c r="N87" i="22"/>
  <c r="L87" i="22"/>
  <c r="K87" i="22"/>
  <c r="J87" i="22"/>
  <c r="P86" i="22"/>
  <c r="O86" i="22"/>
  <c r="N86" i="22"/>
  <c r="L86" i="22"/>
  <c r="K86" i="22"/>
  <c r="J86" i="22"/>
  <c r="P85" i="22"/>
  <c r="O85" i="22"/>
  <c r="N85" i="22"/>
  <c r="L85" i="22"/>
  <c r="K85" i="22"/>
  <c r="J85" i="22"/>
  <c r="P84" i="22"/>
  <c r="O84" i="22"/>
  <c r="N84" i="22"/>
  <c r="L84" i="22"/>
  <c r="K84" i="22"/>
  <c r="J84" i="22"/>
  <c r="P83" i="22"/>
  <c r="O83" i="22"/>
  <c r="N83" i="22"/>
  <c r="L83" i="22"/>
  <c r="K83" i="22"/>
  <c r="J83" i="22"/>
  <c r="P82" i="22"/>
  <c r="O82" i="22"/>
  <c r="N82" i="22"/>
  <c r="L82" i="22"/>
  <c r="K82" i="22"/>
  <c r="J82" i="22"/>
  <c r="P81" i="22"/>
  <c r="O81" i="22"/>
  <c r="N81" i="22"/>
  <c r="L81" i="22"/>
  <c r="K81" i="22"/>
  <c r="J81" i="22"/>
  <c r="P80" i="22"/>
  <c r="O80" i="22"/>
  <c r="N80" i="22"/>
  <c r="L80" i="22"/>
  <c r="K80" i="22"/>
  <c r="J80" i="22"/>
  <c r="P79" i="22"/>
  <c r="O79" i="22"/>
  <c r="N79" i="22"/>
  <c r="L79" i="22"/>
  <c r="K79" i="22"/>
  <c r="J79" i="22"/>
  <c r="P78" i="22"/>
  <c r="O78" i="22"/>
  <c r="N78" i="22"/>
  <c r="L78" i="22"/>
  <c r="K78" i="22"/>
  <c r="J78" i="22"/>
  <c r="P77" i="22"/>
  <c r="O77" i="22"/>
  <c r="N77" i="22"/>
  <c r="L77" i="22"/>
  <c r="K77" i="22"/>
  <c r="J77" i="22"/>
  <c r="P76" i="22"/>
  <c r="O76" i="22"/>
  <c r="N76" i="22"/>
  <c r="L76" i="22"/>
  <c r="K76" i="22"/>
  <c r="J76" i="22"/>
  <c r="P75" i="22"/>
  <c r="O75" i="22"/>
  <c r="N75" i="22"/>
  <c r="L75" i="22"/>
  <c r="K75" i="22"/>
  <c r="J75" i="22"/>
  <c r="P74" i="22"/>
  <c r="O74" i="22"/>
  <c r="N74" i="22"/>
  <c r="L74" i="22"/>
  <c r="K74" i="22"/>
  <c r="J74" i="22"/>
  <c r="P73" i="22"/>
  <c r="O73" i="22"/>
  <c r="N73" i="22"/>
  <c r="L73" i="22"/>
  <c r="K73" i="22"/>
  <c r="J73" i="22"/>
  <c r="P72" i="22"/>
  <c r="O72" i="22"/>
  <c r="N72" i="22"/>
  <c r="L72" i="22"/>
  <c r="K72" i="22"/>
  <c r="J72" i="22"/>
  <c r="P71" i="22"/>
  <c r="O71" i="22"/>
  <c r="N71" i="22"/>
  <c r="L71" i="22"/>
  <c r="K71" i="22"/>
  <c r="J71" i="22"/>
  <c r="P70" i="22"/>
  <c r="O70" i="22"/>
  <c r="N70" i="22"/>
  <c r="L70" i="22"/>
  <c r="K70" i="22"/>
  <c r="J70" i="22"/>
  <c r="P69" i="22"/>
  <c r="O69" i="22"/>
  <c r="N69" i="22"/>
  <c r="L69" i="22"/>
  <c r="K69" i="22"/>
  <c r="J69" i="22"/>
  <c r="P68" i="22"/>
  <c r="O68" i="22"/>
  <c r="N68" i="22"/>
  <c r="L68" i="22"/>
  <c r="K68" i="22"/>
  <c r="J68" i="22"/>
  <c r="P67" i="22"/>
  <c r="O67" i="22"/>
  <c r="N67" i="22"/>
  <c r="L67" i="22"/>
  <c r="K67" i="22"/>
  <c r="J67" i="22"/>
  <c r="P66" i="22"/>
  <c r="O66" i="22"/>
  <c r="N66" i="22"/>
  <c r="L66" i="22"/>
  <c r="K66" i="22"/>
  <c r="J66" i="22"/>
  <c r="P65" i="22"/>
  <c r="O65" i="22"/>
  <c r="N65" i="22"/>
  <c r="L65" i="22"/>
  <c r="K65" i="22"/>
  <c r="J65" i="22"/>
  <c r="P64" i="22"/>
  <c r="O64" i="22"/>
  <c r="N64" i="22"/>
  <c r="L64" i="22"/>
  <c r="K64" i="22"/>
  <c r="J64" i="22"/>
  <c r="P63" i="22"/>
  <c r="O63" i="22"/>
  <c r="N63" i="22"/>
  <c r="L63" i="22"/>
  <c r="K63" i="22"/>
  <c r="J63" i="22"/>
  <c r="P62" i="22"/>
  <c r="O62" i="22"/>
  <c r="N62" i="22"/>
  <c r="L62" i="22"/>
  <c r="K62" i="22"/>
  <c r="J62" i="22"/>
  <c r="P61" i="22"/>
  <c r="O61" i="22"/>
  <c r="N61" i="22"/>
  <c r="L61" i="22"/>
  <c r="K61" i="22"/>
  <c r="J61" i="22"/>
  <c r="P60" i="22"/>
  <c r="O60" i="22"/>
  <c r="N60" i="22"/>
  <c r="L60" i="22"/>
  <c r="K60" i="22"/>
  <c r="J60" i="22"/>
  <c r="P59" i="22"/>
  <c r="O59" i="22"/>
  <c r="N59" i="22"/>
  <c r="L59" i="22"/>
  <c r="K59" i="22"/>
  <c r="J59" i="22"/>
  <c r="P58" i="22"/>
  <c r="O58" i="22"/>
  <c r="N58" i="22"/>
  <c r="L58" i="22"/>
  <c r="K58" i="22"/>
  <c r="J58" i="22"/>
  <c r="P57" i="22"/>
  <c r="O57" i="22"/>
  <c r="N57" i="22"/>
  <c r="L57" i="22"/>
  <c r="K57" i="22"/>
  <c r="J57" i="22"/>
  <c r="P56" i="22"/>
  <c r="O56" i="22"/>
  <c r="N56" i="22"/>
  <c r="L56" i="22"/>
  <c r="K56" i="22"/>
  <c r="J56" i="22"/>
  <c r="P55" i="22"/>
  <c r="O55" i="22"/>
  <c r="N55" i="22"/>
  <c r="L55" i="22"/>
  <c r="K55" i="22"/>
  <c r="J55" i="22"/>
  <c r="P54" i="22"/>
  <c r="O54" i="22"/>
  <c r="N54" i="22"/>
  <c r="L54" i="22"/>
  <c r="K54" i="22"/>
  <c r="J54" i="22"/>
  <c r="P53" i="22"/>
  <c r="O53" i="22"/>
  <c r="N53" i="22"/>
  <c r="L53" i="22"/>
  <c r="K53" i="22"/>
  <c r="J53" i="22"/>
  <c r="P52" i="22"/>
  <c r="O52" i="22"/>
  <c r="N52" i="22"/>
  <c r="L52" i="22"/>
  <c r="K52" i="22"/>
  <c r="J52" i="22"/>
  <c r="P51" i="22"/>
  <c r="O51" i="22"/>
  <c r="N51" i="22"/>
  <c r="L51" i="22"/>
  <c r="K51" i="22"/>
  <c r="J51" i="22"/>
  <c r="P50" i="22"/>
  <c r="O50" i="22"/>
  <c r="N50" i="22"/>
  <c r="L50" i="22"/>
  <c r="K50" i="22"/>
  <c r="J50" i="22"/>
  <c r="P49" i="22"/>
  <c r="O49" i="22"/>
  <c r="N49" i="22"/>
  <c r="L49" i="22"/>
  <c r="K49" i="22"/>
  <c r="J49" i="22"/>
  <c r="P48" i="22"/>
  <c r="O48" i="22"/>
  <c r="N48" i="22"/>
  <c r="L48" i="22"/>
  <c r="K48" i="22"/>
  <c r="J48" i="22"/>
  <c r="P47" i="22"/>
  <c r="O47" i="22"/>
  <c r="N47" i="22"/>
  <c r="L47" i="22"/>
  <c r="K47" i="22"/>
  <c r="J47" i="22"/>
  <c r="P46" i="22"/>
  <c r="O46" i="22"/>
  <c r="N46" i="22"/>
  <c r="L46" i="22"/>
  <c r="K46" i="22"/>
  <c r="J46" i="22"/>
  <c r="P45" i="22"/>
  <c r="O45" i="22"/>
  <c r="N45" i="22"/>
  <c r="L45" i="22"/>
  <c r="K45" i="22"/>
  <c r="J45" i="22"/>
  <c r="P44" i="22"/>
  <c r="O44" i="22"/>
  <c r="N44" i="22"/>
  <c r="L44" i="22"/>
  <c r="K44" i="22"/>
  <c r="J44" i="22"/>
  <c r="P43" i="22"/>
  <c r="O43" i="22"/>
  <c r="N43" i="22"/>
  <c r="L43" i="22"/>
  <c r="K43" i="22"/>
  <c r="J43" i="22"/>
  <c r="P42" i="22"/>
  <c r="O42" i="22"/>
  <c r="N42" i="22"/>
  <c r="L42" i="22"/>
  <c r="K42" i="22"/>
  <c r="J42" i="22"/>
  <c r="P41" i="22"/>
  <c r="O41" i="22"/>
  <c r="N41" i="22"/>
  <c r="L41" i="22"/>
  <c r="K41" i="22"/>
  <c r="J41" i="22"/>
  <c r="P40" i="22"/>
  <c r="O40" i="22"/>
  <c r="N40" i="22"/>
  <c r="L40" i="22"/>
  <c r="K40" i="22"/>
  <c r="J40" i="22"/>
  <c r="P39" i="22"/>
  <c r="O39" i="22"/>
  <c r="N39" i="22"/>
  <c r="L39" i="22"/>
  <c r="K39" i="22"/>
  <c r="J39" i="22"/>
  <c r="P38" i="22"/>
  <c r="O38" i="22"/>
  <c r="N38" i="22"/>
  <c r="L38" i="22"/>
  <c r="K38" i="22"/>
  <c r="J38" i="22"/>
  <c r="P37" i="22"/>
  <c r="O37" i="22"/>
  <c r="N37" i="22"/>
  <c r="L37" i="22"/>
  <c r="K37" i="22"/>
  <c r="J37" i="22"/>
  <c r="P36" i="22"/>
  <c r="O36" i="22"/>
  <c r="N36" i="22"/>
  <c r="L36" i="22"/>
  <c r="K36" i="22"/>
  <c r="J36" i="22"/>
  <c r="P35" i="22"/>
  <c r="O35" i="22"/>
  <c r="N35" i="22"/>
  <c r="L35" i="22"/>
  <c r="K35" i="22"/>
  <c r="J35" i="22"/>
  <c r="P34" i="22"/>
  <c r="O34" i="22"/>
  <c r="N34" i="22"/>
  <c r="L34" i="22"/>
  <c r="K34" i="22"/>
  <c r="J34" i="22"/>
  <c r="P33" i="22"/>
  <c r="O33" i="22"/>
  <c r="N33" i="22"/>
  <c r="L33" i="22"/>
  <c r="K33" i="22"/>
  <c r="J33" i="22"/>
  <c r="P32" i="22"/>
  <c r="O32" i="22"/>
  <c r="N32" i="22"/>
  <c r="L32" i="22"/>
  <c r="K32" i="22"/>
  <c r="J32" i="22"/>
  <c r="P31" i="22"/>
  <c r="O31" i="22"/>
  <c r="N31" i="22"/>
  <c r="L31" i="22"/>
  <c r="K31" i="22"/>
  <c r="J31" i="22"/>
  <c r="P30" i="22"/>
  <c r="O30" i="22"/>
  <c r="N30" i="22"/>
  <c r="L30" i="22"/>
  <c r="K30" i="22"/>
  <c r="J30" i="22"/>
  <c r="P29" i="22"/>
  <c r="O29" i="22"/>
  <c r="N29" i="22"/>
  <c r="L29" i="22"/>
  <c r="K29" i="22"/>
  <c r="J29" i="22"/>
  <c r="P28" i="22"/>
  <c r="O28" i="22"/>
  <c r="N28" i="22"/>
  <c r="L28" i="22"/>
  <c r="K28" i="22"/>
  <c r="J28" i="22"/>
  <c r="P27" i="22"/>
  <c r="O27" i="22"/>
  <c r="N27" i="22"/>
  <c r="L27" i="22"/>
  <c r="K27" i="22"/>
  <c r="J27" i="22"/>
  <c r="P26" i="22"/>
  <c r="O26" i="22"/>
  <c r="N26" i="22"/>
  <c r="L26" i="22"/>
  <c r="K26" i="22"/>
  <c r="J26" i="22"/>
  <c r="P25" i="22"/>
  <c r="O25" i="22"/>
  <c r="N25" i="22"/>
  <c r="L25" i="22"/>
  <c r="K25" i="22"/>
  <c r="J25" i="22"/>
  <c r="P24" i="22"/>
  <c r="O24" i="22"/>
  <c r="N24" i="22"/>
  <c r="L24" i="22"/>
  <c r="K24" i="22"/>
  <c r="J24" i="22"/>
  <c r="P23" i="22"/>
  <c r="O23" i="22"/>
  <c r="N23" i="22"/>
  <c r="L23" i="22"/>
  <c r="K23" i="22"/>
  <c r="J23" i="22"/>
  <c r="P22" i="22"/>
  <c r="O22" i="22"/>
  <c r="N22" i="22"/>
  <c r="L22" i="22"/>
  <c r="K22" i="22"/>
  <c r="J22" i="22"/>
  <c r="P21" i="22"/>
  <c r="O21" i="22"/>
  <c r="N21" i="22"/>
  <c r="L21" i="22"/>
  <c r="K21" i="22"/>
  <c r="J21" i="22"/>
  <c r="P20" i="22"/>
  <c r="O20" i="22"/>
  <c r="N20" i="22"/>
  <c r="L20" i="22"/>
  <c r="K20" i="22"/>
  <c r="J20" i="22"/>
  <c r="P19" i="22"/>
  <c r="O19" i="22"/>
  <c r="N19" i="22"/>
  <c r="L19" i="22"/>
  <c r="K19" i="22"/>
  <c r="J19" i="22"/>
  <c r="P18" i="22"/>
  <c r="O18" i="22"/>
  <c r="N18" i="22"/>
  <c r="L18" i="22"/>
  <c r="K18" i="22"/>
  <c r="J18" i="22"/>
  <c r="P17" i="22"/>
  <c r="O17" i="22"/>
  <c r="N17" i="22"/>
  <c r="L17" i="22"/>
  <c r="K17" i="22"/>
  <c r="J17" i="22"/>
  <c r="P16" i="22"/>
  <c r="O16" i="22"/>
  <c r="N16" i="22"/>
  <c r="L16" i="22"/>
  <c r="K16" i="22"/>
  <c r="J16" i="22"/>
  <c r="P15" i="22"/>
  <c r="O15" i="22"/>
  <c r="N15" i="22"/>
  <c r="L15" i="22"/>
  <c r="K15" i="22"/>
  <c r="J15" i="22"/>
  <c r="P14" i="22"/>
  <c r="O14" i="22"/>
  <c r="N14" i="22"/>
  <c r="L14" i="22"/>
  <c r="K14" i="22"/>
  <c r="J14" i="22"/>
  <c r="P13" i="22"/>
  <c r="O13" i="22"/>
  <c r="N13" i="22"/>
  <c r="L13" i="22"/>
  <c r="K13" i="22"/>
  <c r="J13" i="22"/>
  <c r="P12" i="22"/>
  <c r="O12" i="22"/>
  <c r="N12" i="22"/>
  <c r="L12" i="22"/>
  <c r="K12" i="22"/>
  <c r="J12" i="22"/>
  <c r="P11" i="22"/>
  <c r="O11" i="22"/>
  <c r="N11" i="22"/>
  <c r="L11" i="22"/>
  <c r="K11" i="22"/>
  <c r="J11" i="22"/>
  <c r="P10" i="22"/>
  <c r="O10" i="22"/>
  <c r="N10" i="22"/>
  <c r="L10" i="22"/>
  <c r="K10" i="22"/>
  <c r="J10" i="22"/>
  <c r="P9" i="22"/>
  <c r="O9" i="22"/>
  <c r="N9" i="22"/>
  <c r="L9" i="22"/>
  <c r="K9" i="22"/>
  <c r="J9" i="22"/>
  <c r="P8" i="22"/>
  <c r="O8" i="22"/>
  <c r="N8" i="22"/>
  <c r="L8" i="22"/>
  <c r="K8" i="22"/>
  <c r="J8" i="22"/>
  <c r="P7" i="22"/>
  <c r="O7" i="22"/>
  <c r="N7" i="22"/>
  <c r="L7" i="22"/>
  <c r="K7" i="22"/>
  <c r="J7" i="22"/>
  <c r="P6" i="22"/>
  <c r="O6" i="22"/>
  <c r="N6" i="22"/>
  <c r="L6" i="22"/>
  <c r="K6" i="22"/>
  <c r="J6" i="22"/>
  <c r="P5" i="22"/>
  <c r="O5" i="22"/>
  <c r="N5" i="22"/>
  <c r="L5" i="22"/>
  <c r="K5" i="22"/>
  <c r="J5" i="22"/>
  <c r="P4" i="22"/>
  <c r="O4" i="22"/>
  <c r="N4" i="22"/>
  <c r="L4" i="22"/>
  <c r="K4" i="22"/>
  <c r="J4" i="22"/>
  <c r="P275" i="13"/>
  <c r="O275" i="13"/>
  <c r="N275" i="13"/>
  <c r="P274" i="13"/>
  <c r="O274" i="13"/>
  <c r="N274" i="13"/>
  <c r="P273" i="13"/>
  <c r="O273" i="13"/>
  <c r="N273" i="13"/>
  <c r="P272" i="13"/>
  <c r="O272" i="13"/>
  <c r="N272" i="13"/>
  <c r="P271" i="13"/>
  <c r="O271" i="13"/>
  <c r="N271" i="13"/>
  <c r="P270" i="13"/>
  <c r="O270" i="13"/>
  <c r="N270" i="13"/>
  <c r="P269" i="13"/>
  <c r="O269" i="13"/>
  <c r="N269" i="13"/>
  <c r="P268" i="13"/>
  <c r="O268" i="13"/>
  <c r="N268" i="13"/>
  <c r="P267" i="13"/>
  <c r="O267" i="13"/>
  <c r="N267" i="13"/>
  <c r="P266" i="13"/>
  <c r="O266" i="13"/>
  <c r="N266" i="13"/>
  <c r="P265" i="13"/>
  <c r="O265" i="13"/>
  <c r="N265" i="13"/>
  <c r="P264" i="13"/>
  <c r="O264" i="13"/>
  <c r="N264" i="13"/>
  <c r="P263" i="13"/>
  <c r="O263" i="13"/>
  <c r="N263" i="13"/>
  <c r="P262" i="13"/>
  <c r="O262" i="13"/>
  <c r="N262" i="13"/>
  <c r="P261" i="13"/>
  <c r="O261" i="13"/>
  <c r="N261" i="13"/>
  <c r="P260" i="13"/>
  <c r="O260" i="13"/>
  <c r="N260" i="13"/>
  <c r="P259" i="13"/>
  <c r="O259" i="13"/>
  <c r="N259" i="13"/>
  <c r="P258" i="13"/>
  <c r="O258" i="13"/>
  <c r="N258" i="13"/>
  <c r="P257" i="13"/>
  <c r="O257" i="13"/>
  <c r="N257" i="13"/>
  <c r="P256" i="13"/>
  <c r="O256" i="13"/>
  <c r="N256" i="13"/>
  <c r="P255" i="13"/>
  <c r="O255" i="13"/>
  <c r="N255" i="13"/>
  <c r="P254" i="13"/>
  <c r="O254" i="13"/>
  <c r="N254" i="13"/>
  <c r="P253" i="13"/>
  <c r="O253" i="13"/>
  <c r="N253" i="13"/>
  <c r="P252" i="13"/>
  <c r="O252" i="13"/>
  <c r="N252" i="13"/>
  <c r="P251" i="13"/>
  <c r="O251" i="13"/>
  <c r="N251" i="13"/>
  <c r="P250" i="13"/>
  <c r="O250" i="13"/>
  <c r="N250" i="13"/>
  <c r="P249" i="13"/>
  <c r="O249" i="13"/>
  <c r="N249" i="13"/>
  <c r="P248" i="13"/>
  <c r="O248" i="13"/>
  <c r="N248" i="13"/>
  <c r="P247" i="13"/>
  <c r="O247" i="13"/>
  <c r="N247" i="13"/>
  <c r="P246" i="13"/>
  <c r="O246" i="13"/>
  <c r="N246" i="13"/>
  <c r="P245" i="13"/>
  <c r="O245" i="13"/>
  <c r="N245" i="13"/>
  <c r="P244" i="13"/>
  <c r="O244" i="13"/>
  <c r="N244" i="13"/>
  <c r="P243" i="13"/>
  <c r="O243" i="13"/>
  <c r="N243" i="13"/>
  <c r="P242" i="13"/>
  <c r="O242" i="13"/>
  <c r="N242" i="13"/>
  <c r="P241" i="13"/>
  <c r="O241" i="13"/>
  <c r="N241" i="13"/>
  <c r="P240" i="13"/>
  <c r="O240" i="13"/>
  <c r="N240" i="13"/>
  <c r="P239" i="13"/>
  <c r="O239" i="13"/>
  <c r="N239" i="13"/>
  <c r="P238" i="13"/>
  <c r="O238" i="13"/>
  <c r="N238" i="13"/>
  <c r="P237" i="13"/>
  <c r="O237" i="13"/>
  <c r="N237" i="13"/>
  <c r="P236" i="13"/>
  <c r="O236" i="13"/>
  <c r="N236" i="13"/>
  <c r="P235" i="13"/>
  <c r="O235" i="13"/>
  <c r="N235" i="13"/>
  <c r="P234" i="13"/>
  <c r="O234" i="13"/>
  <c r="N234" i="13"/>
  <c r="P233" i="13"/>
  <c r="O233" i="13"/>
  <c r="N233" i="13"/>
  <c r="P232" i="13"/>
  <c r="O232" i="13"/>
  <c r="N232" i="13"/>
  <c r="P231" i="13"/>
  <c r="O231" i="13"/>
  <c r="N231" i="13"/>
  <c r="P230" i="13"/>
  <c r="O230" i="13"/>
  <c r="N230" i="13"/>
  <c r="P229" i="13"/>
  <c r="O229" i="13"/>
  <c r="N229" i="13"/>
  <c r="P228" i="13"/>
  <c r="O228" i="13"/>
  <c r="N228" i="13"/>
  <c r="P227" i="13"/>
  <c r="O227" i="13"/>
  <c r="N227" i="13"/>
  <c r="P226" i="13"/>
  <c r="O226" i="13"/>
  <c r="N226" i="13"/>
  <c r="P225" i="13"/>
  <c r="O225" i="13"/>
  <c r="N225" i="13"/>
  <c r="P224" i="13"/>
  <c r="O224" i="13"/>
  <c r="N224" i="13"/>
  <c r="P223" i="13"/>
  <c r="O223" i="13"/>
  <c r="N223" i="13"/>
  <c r="P222" i="13"/>
  <c r="O222" i="13"/>
  <c r="N222" i="13"/>
  <c r="P221" i="13"/>
  <c r="O221" i="13"/>
  <c r="N221" i="13"/>
  <c r="P220" i="13"/>
  <c r="O220" i="13"/>
  <c r="N220" i="13"/>
  <c r="P219" i="13"/>
  <c r="O219" i="13"/>
  <c r="N219" i="13"/>
  <c r="P218" i="13"/>
  <c r="O218" i="13"/>
  <c r="N218" i="13"/>
  <c r="P217" i="13"/>
  <c r="O217" i="13"/>
  <c r="N217" i="13"/>
  <c r="P216" i="13"/>
  <c r="O216" i="13"/>
  <c r="N216" i="13"/>
  <c r="P215" i="13"/>
  <c r="O215" i="13"/>
  <c r="N215" i="13"/>
  <c r="P214" i="13"/>
  <c r="O214" i="13"/>
  <c r="N214" i="13"/>
  <c r="P213" i="13"/>
  <c r="O213" i="13"/>
  <c r="N213" i="13"/>
  <c r="P212" i="13"/>
  <c r="O212" i="13"/>
  <c r="N212" i="13"/>
  <c r="P211" i="13"/>
  <c r="O211" i="13"/>
  <c r="N211" i="13"/>
  <c r="P210" i="13"/>
  <c r="O210" i="13"/>
  <c r="N210" i="13"/>
  <c r="P209" i="13"/>
  <c r="O209" i="13"/>
  <c r="N209" i="13"/>
  <c r="P208" i="13"/>
  <c r="O208" i="13"/>
  <c r="N208" i="13"/>
  <c r="P207" i="13"/>
  <c r="O207" i="13"/>
  <c r="N207" i="13"/>
  <c r="P206" i="13"/>
  <c r="O206" i="13"/>
  <c r="N206" i="13"/>
  <c r="P205" i="13"/>
  <c r="O205" i="13"/>
  <c r="N205" i="13"/>
  <c r="P204" i="13"/>
  <c r="O204" i="13"/>
  <c r="N204" i="13"/>
  <c r="P203" i="13"/>
  <c r="O203" i="13"/>
  <c r="N203" i="13"/>
  <c r="P202" i="13"/>
  <c r="O202" i="13"/>
  <c r="N202" i="13"/>
  <c r="P201" i="13"/>
  <c r="O201" i="13"/>
  <c r="N201" i="13"/>
  <c r="P200" i="13"/>
  <c r="O200" i="13"/>
  <c r="N200" i="13"/>
  <c r="P199" i="13"/>
  <c r="O199" i="13"/>
  <c r="N199" i="13"/>
  <c r="P198" i="13"/>
  <c r="O198" i="13"/>
  <c r="N198" i="13"/>
  <c r="P197" i="13"/>
  <c r="O197" i="13"/>
  <c r="N197" i="13"/>
  <c r="P196" i="13"/>
  <c r="O196" i="13"/>
  <c r="N196" i="13"/>
  <c r="P195" i="13"/>
  <c r="O195" i="13"/>
  <c r="N195" i="13"/>
  <c r="P194" i="13"/>
  <c r="O194" i="13"/>
  <c r="N194" i="13"/>
  <c r="P193" i="13"/>
  <c r="O193" i="13"/>
  <c r="N193" i="13"/>
  <c r="P192" i="13"/>
  <c r="O192" i="13"/>
  <c r="N192" i="13"/>
  <c r="P191" i="13"/>
  <c r="O191" i="13"/>
  <c r="N191" i="13"/>
  <c r="P190" i="13"/>
  <c r="O190" i="13"/>
  <c r="N190" i="13"/>
  <c r="P189" i="13"/>
  <c r="O189" i="13"/>
  <c r="N189" i="13"/>
  <c r="P188" i="13"/>
  <c r="O188" i="13"/>
  <c r="N188" i="13"/>
  <c r="P187" i="13"/>
  <c r="O187" i="13"/>
  <c r="N187" i="13"/>
  <c r="P186" i="13"/>
  <c r="O186" i="13"/>
  <c r="N186" i="13"/>
  <c r="P185" i="13"/>
  <c r="O185" i="13"/>
  <c r="N185" i="13"/>
  <c r="P184" i="13"/>
  <c r="O184" i="13"/>
  <c r="N184" i="13"/>
  <c r="P183" i="13"/>
  <c r="O183" i="13"/>
  <c r="N183" i="13"/>
  <c r="P182" i="13"/>
  <c r="O182" i="13"/>
  <c r="N182" i="13"/>
  <c r="P181" i="13"/>
  <c r="O181" i="13"/>
  <c r="N181" i="13"/>
  <c r="P180" i="13"/>
  <c r="O180" i="13"/>
  <c r="N180" i="13"/>
  <c r="P179" i="13"/>
  <c r="O179" i="13"/>
  <c r="N179" i="13"/>
  <c r="P178" i="13"/>
  <c r="O178" i="13"/>
  <c r="N178" i="13"/>
  <c r="P177" i="13"/>
  <c r="O177" i="13"/>
  <c r="N177" i="13"/>
  <c r="P176" i="13"/>
  <c r="O176" i="13"/>
  <c r="N176" i="13"/>
  <c r="P175" i="13"/>
  <c r="O175" i="13"/>
  <c r="N175" i="13"/>
  <c r="P174" i="13"/>
  <c r="O174" i="13"/>
  <c r="N174" i="13"/>
  <c r="P173" i="13"/>
  <c r="O173" i="13"/>
  <c r="N173" i="13"/>
  <c r="P172" i="13"/>
  <c r="O172" i="13"/>
  <c r="N172" i="13"/>
  <c r="P171" i="13"/>
  <c r="O171" i="13"/>
  <c r="N171" i="13"/>
  <c r="P170" i="13"/>
  <c r="O170" i="13"/>
  <c r="N170" i="13"/>
  <c r="P169" i="13"/>
  <c r="O169" i="13"/>
  <c r="N169" i="13"/>
  <c r="P168" i="13"/>
  <c r="O168" i="13"/>
  <c r="N168" i="13"/>
  <c r="P167" i="13"/>
  <c r="O167" i="13"/>
  <c r="N167" i="13"/>
  <c r="P166" i="13"/>
  <c r="O166" i="13"/>
  <c r="N166" i="13"/>
  <c r="P165" i="13"/>
  <c r="O165" i="13"/>
  <c r="N165" i="13"/>
  <c r="P164" i="13"/>
  <c r="O164" i="13"/>
  <c r="N164" i="13"/>
  <c r="P163" i="13"/>
  <c r="O163" i="13"/>
  <c r="N163" i="13"/>
  <c r="P162" i="13"/>
  <c r="O162" i="13"/>
  <c r="N162" i="13"/>
  <c r="P161" i="13"/>
  <c r="O161" i="13"/>
  <c r="N161" i="13"/>
  <c r="P160" i="13"/>
  <c r="O160" i="13"/>
  <c r="N160" i="13"/>
  <c r="P159" i="13"/>
  <c r="O159" i="13"/>
  <c r="N159" i="13"/>
  <c r="P158" i="13"/>
  <c r="O158" i="13"/>
  <c r="N158" i="13"/>
  <c r="P157" i="13"/>
  <c r="O157" i="13"/>
  <c r="N157" i="13"/>
  <c r="P156" i="13"/>
  <c r="O156" i="13"/>
  <c r="N156" i="13"/>
  <c r="P155" i="13"/>
  <c r="O155" i="13"/>
  <c r="N155" i="13"/>
  <c r="P154" i="13"/>
  <c r="O154" i="13"/>
  <c r="N154" i="13"/>
  <c r="P153" i="13"/>
  <c r="O153" i="13"/>
  <c r="N153" i="13"/>
  <c r="P152" i="13"/>
  <c r="O152" i="13"/>
  <c r="N152" i="13"/>
  <c r="P151" i="13"/>
  <c r="O151" i="13"/>
  <c r="N151" i="13"/>
  <c r="P150" i="13"/>
  <c r="O150" i="13"/>
  <c r="N150" i="13"/>
  <c r="P149" i="13"/>
  <c r="O149" i="13"/>
  <c r="N149" i="13"/>
  <c r="P148" i="13"/>
  <c r="O148" i="13"/>
  <c r="N148" i="13"/>
  <c r="P147" i="13"/>
  <c r="O147" i="13"/>
  <c r="N147" i="13"/>
  <c r="P146" i="13"/>
  <c r="O146" i="13"/>
  <c r="N146" i="13"/>
  <c r="P145" i="13"/>
  <c r="O145" i="13"/>
  <c r="N145" i="13"/>
  <c r="P144" i="13"/>
  <c r="O144" i="13"/>
  <c r="N144" i="13"/>
  <c r="P143" i="13"/>
  <c r="O143" i="13"/>
  <c r="N143" i="13"/>
  <c r="P142" i="13"/>
  <c r="O142" i="13"/>
  <c r="N142" i="13"/>
  <c r="P141" i="13"/>
  <c r="O141" i="13"/>
  <c r="N141" i="13"/>
  <c r="P140" i="13"/>
  <c r="O140" i="13"/>
  <c r="N140" i="13"/>
  <c r="P139" i="13"/>
  <c r="O139" i="13"/>
  <c r="N139" i="13"/>
  <c r="P138" i="13"/>
  <c r="O138" i="13"/>
  <c r="N138" i="13"/>
  <c r="P137" i="13"/>
  <c r="O137" i="13"/>
  <c r="N137" i="13"/>
  <c r="P136" i="13"/>
  <c r="O136" i="13"/>
  <c r="N136" i="13"/>
  <c r="P135" i="13"/>
  <c r="O135" i="13"/>
  <c r="N135" i="13"/>
  <c r="P134" i="13"/>
  <c r="O134" i="13"/>
  <c r="N134" i="13"/>
  <c r="P133" i="13"/>
  <c r="O133" i="13"/>
  <c r="N133" i="13"/>
  <c r="P132" i="13"/>
  <c r="O132" i="13"/>
  <c r="N132" i="13"/>
  <c r="P131" i="13"/>
  <c r="O131" i="13"/>
  <c r="N131" i="13"/>
  <c r="P130" i="13"/>
  <c r="O130" i="13"/>
  <c r="N130" i="13"/>
  <c r="P129" i="13"/>
  <c r="O129" i="13"/>
  <c r="N129" i="13"/>
  <c r="P128" i="13"/>
  <c r="O128" i="13"/>
  <c r="N128" i="13"/>
  <c r="P127" i="13"/>
  <c r="O127" i="13"/>
  <c r="N127" i="13"/>
  <c r="P126" i="13"/>
  <c r="O126" i="13"/>
  <c r="N126" i="13"/>
  <c r="P125" i="13"/>
  <c r="O125" i="13"/>
  <c r="N125" i="13"/>
  <c r="P124" i="13"/>
  <c r="O124" i="13"/>
  <c r="N124" i="13"/>
  <c r="P123" i="13"/>
  <c r="O123" i="13"/>
  <c r="N123" i="13"/>
  <c r="P122" i="13"/>
  <c r="O122" i="13"/>
  <c r="N122" i="13"/>
  <c r="P121" i="13"/>
  <c r="O121" i="13"/>
  <c r="N121" i="13"/>
  <c r="P120" i="13"/>
  <c r="O120" i="13"/>
  <c r="N120" i="13"/>
  <c r="P119" i="13"/>
  <c r="O119" i="13"/>
  <c r="N119" i="13"/>
  <c r="P118" i="13"/>
  <c r="O118" i="13"/>
  <c r="N118" i="13"/>
  <c r="P117" i="13"/>
  <c r="O117" i="13"/>
  <c r="N117" i="13"/>
  <c r="P116" i="13"/>
  <c r="O116" i="13"/>
  <c r="N116" i="13"/>
  <c r="P115" i="13"/>
  <c r="O115" i="13"/>
  <c r="N115" i="13"/>
  <c r="P114" i="13"/>
  <c r="O114" i="13"/>
  <c r="N114" i="13"/>
  <c r="P113" i="13"/>
  <c r="O113" i="13"/>
  <c r="N113" i="13"/>
  <c r="P112" i="13"/>
  <c r="O112" i="13"/>
  <c r="N112" i="13"/>
  <c r="P111" i="13"/>
  <c r="O111" i="13"/>
  <c r="N111" i="13"/>
  <c r="P110" i="13"/>
  <c r="O110" i="13"/>
  <c r="N110" i="13"/>
  <c r="P109" i="13"/>
  <c r="O109" i="13"/>
  <c r="N109" i="13"/>
  <c r="P108" i="13"/>
  <c r="O108" i="13"/>
  <c r="N108" i="13"/>
  <c r="P107" i="13"/>
  <c r="O107" i="13"/>
  <c r="N107" i="13"/>
  <c r="P106" i="13"/>
  <c r="O106" i="13"/>
  <c r="N106" i="13"/>
  <c r="P105" i="13"/>
  <c r="O105" i="13"/>
  <c r="N105" i="13"/>
  <c r="P104" i="13"/>
  <c r="O104" i="13"/>
  <c r="N104" i="13"/>
  <c r="P103" i="13"/>
  <c r="O103" i="13"/>
  <c r="N103" i="13"/>
  <c r="P102" i="13"/>
  <c r="O102" i="13"/>
  <c r="N102" i="13"/>
  <c r="P101" i="13"/>
  <c r="O101" i="13"/>
  <c r="N101" i="13"/>
  <c r="P100" i="13"/>
  <c r="O100" i="13"/>
  <c r="N100" i="13"/>
  <c r="P99" i="13"/>
  <c r="O99" i="13"/>
  <c r="N99" i="13"/>
  <c r="P98" i="13"/>
  <c r="O98" i="13"/>
  <c r="N98" i="13"/>
  <c r="P97" i="13"/>
  <c r="O97" i="13"/>
  <c r="N97" i="13"/>
  <c r="P96" i="13"/>
  <c r="O96" i="13"/>
  <c r="N96" i="13"/>
  <c r="P95" i="13"/>
  <c r="O95" i="13"/>
  <c r="N95" i="13"/>
  <c r="P94" i="13"/>
  <c r="O94" i="13"/>
  <c r="N94" i="13"/>
  <c r="P93" i="13"/>
  <c r="O93" i="13"/>
  <c r="N93" i="13"/>
  <c r="P92" i="13"/>
  <c r="O92" i="13"/>
  <c r="N92" i="13"/>
  <c r="P91" i="13"/>
  <c r="O91" i="13"/>
  <c r="N91" i="13"/>
  <c r="P90" i="13"/>
  <c r="O90" i="13"/>
  <c r="N90" i="13"/>
  <c r="P89" i="13"/>
  <c r="O89" i="13"/>
  <c r="N89" i="13"/>
  <c r="P88" i="13"/>
  <c r="O88" i="13"/>
  <c r="N88" i="13"/>
  <c r="P87" i="13"/>
  <c r="O87" i="13"/>
  <c r="N87" i="13"/>
  <c r="P86" i="13"/>
  <c r="O86" i="13"/>
  <c r="N86" i="13"/>
  <c r="P85" i="13"/>
  <c r="O85" i="13"/>
  <c r="N85" i="13"/>
  <c r="P84" i="13"/>
  <c r="O84" i="13"/>
  <c r="N84" i="13"/>
  <c r="P83" i="13"/>
  <c r="O83" i="13"/>
  <c r="N83" i="13"/>
  <c r="P82" i="13"/>
  <c r="O82" i="13"/>
  <c r="N82" i="13"/>
  <c r="P81" i="13"/>
  <c r="O81" i="13"/>
  <c r="N81" i="13"/>
  <c r="P80" i="13"/>
  <c r="O80" i="13"/>
  <c r="N80" i="13"/>
  <c r="P79" i="13"/>
  <c r="O79" i="13"/>
  <c r="N79" i="13"/>
  <c r="P78" i="13"/>
  <c r="O78" i="13"/>
  <c r="N78" i="13"/>
  <c r="P77" i="13"/>
  <c r="O77" i="13"/>
  <c r="N77" i="13"/>
  <c r="P76" i="13"/>
  <c r="O76" i="13"/>
  <c r="N76" i="13"/>
  <c r="P75" i="13"/>
  <c r="O75" i="13"/>
  <c r="N75" i="13"/>
  <c r="P74" i="13"/>
  <c r="O74" i="13"/>
  <c r="N74" i="13"/>
  <c r="P73" i="13"/>
  <c r="O73" i="13"/>
  <c r="N73" i="13"/>
  <c r="P72" i="13"/>
  <c r="O72" i="13"/>
  <c r="N72" i="13"/>
  <c r="P71" i="13"/>
  <c r="O71" i="13"/>
  <c r="N71" i="13"/>
  <c r="P70" i="13"/>
  <c r="O70" i="13"/>
  <c r="N70" i="13"/>
  <c r="P69" i="13"/>
  <c r="O69" i="13"/>
  <c r="N69" i="13"/>
  <c r="P68" i="13"/>
  <c r="O68" i="13"/>
  <c r="N68" i="13"/>
  <c r="P67" i="13"/>
  <c r="O67" i="13"/>
  <c r="N67" i="13"/>
  <c r="P66" i="13"/>
  <c r="O66" i="13"/>
  <c r="N66" i="13"/>
  <c r="P65" i="13"/>
  <c r="O65" i="13"/>
  <c r="N65" i="13"/>
  <c r="P64" i="13"/>
  <c r="O64" i="13"/>
  <c r="N64" i="13"/>
  <c r="P63" i="13"/>
  <c r="O63" i="13"/>
  <c r="N63" i="13"/>
  <c r="P62" i="13"/>
  <c r="O62" i="13"/>
  <c r="N62" i="13"/>
  <c r="P61" i="13"/>
  <c r="O61" i="13"/>
  <c r="N61" i="13"/>
  <c r="P60" i="13"/>
  <c r="O60" i="13"/>
  <c r="N60" i="13"/>
  <c r="P59" i="13"/>
  <c r="O59" i="13"/>
  <c r="N59" i="13"/>
  <c r="P58" i="13"/>
  <c r="O58" i="13"/>
  <c r="N58" i="13"/>
  <c r="P57" i="13"/>
  <c r="O57" i="13"/>
  <c r="N57" i="13"/>
  <c r="P56" i="13"/>
  <c r="O56" i="13"/>
  <c r="N56" i="13"/>
  <c r="P55" i="13"/>
  <c r="O55" i="13"/>
  <c r="N55" i="13"/>
  <c r="P54" i="13"/>
  <c r="O54" i="13"/>
  <c r="N54" i="13"/>
  <c r="P53" i="13"/>
  <c r="O53" i="13"/>
  <c r="N53" i="13"/>
  <c r="P52" i="13"/>
  <c r="O52" i="13"/>
  <c r="N52" i="13"/>
  <c r="P51" i="13"/>
  <c r="O51" i="13"/>
  <c r="N51" i="13"/>
  <c r="P50" i="13"/>
  <c r="O50" i="13"/>
  <c r="N50" i="13"/>
  <c r="P49" i="13"/>
  <c r="O49" i="13"/>
  <c r="N49" i="13"/>
  <c r="P48" i="13"/>
  <c r="O48" i="13"/>
  <c r="N48" i="13"/>
  <c r="P47" i="13"/>
  <c r="O47" i="13"/>
  <c r="N47" i="13"/>
  <c r="P46" i="13"/>
  <c r="O46" i="13"/>
  <c r="N46" i="13"/>
  <c r="P45" i="13"/>
  <c r="O45" i="13"/>
  <c r="N45" i="13"/>
  <c r="P44" i="13"/>
  <c r="O44" i="13"/>
  <c r="N44" i="13"/>
  <c r="P43" i="13"/>
  <c r="O43" i="13"/>
  <c r="N43" i="13"/>
  <c r="P42" i="13"/>
  <c r="O42" i="13"/>
  <c r="N42" i="13"/>
  <c r="P41" i="13"/>
  <c r="O41" i="13"/>
  <c r="N41" i="13"/>
  <c r="P40" i="13"/>
  <c r="O40" i="13"/>
  <c r="N40" i="13"/>
  <c r="P39" i="13"/>
  <c r="O39" i="13"/>
  <c r="N39" i="13"/>
  <c r="P38" i="13"/>
  <c r="O38" i="13"/>
  <c r="N38" i="13"/>
  <c r="P37" i="13"/>
  <c r="O37" i="13"/>
  <c r="N37" i="13"/>
  <c r="P36" i="13"/>
  <c r="O36" i="13"/>
  <c r="N36" i="13"/>
  <c r="P35" i="13"/>
  <c r="O35" i="13"/>
  <c r="N35" i="13"/>
  <c r="P34" i="13"/>
  <c r="O34" i="13"/>
  <c r="N34" i="13"/>
  <c r="P33" i="13"/>
  <c r="O33" i="13"/>
  <c r="N3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P27" i="13"/>
  <c r="O27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P21" i="13"/>
  <c r="O21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P15" i="13"/>
  <c r="O15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P9" i="13"/>
  <c r="O9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P1" i="13" s="1"/>
  <c r="O4" i="13"/>
  <c r="O1" i="13" s="1"/>
  <c r="N4" i="13"/>
  <c r="N1" i="13" s="1"/>
  <c r="E19" i="2" s="1"/>
  <c r="P275" i="14"/>
  <c r="O275" i="14"/>
  <c r="N275" i="14"/>
  <c r="P274" i="14"/>
  <c r="O274" i="14"/>
  <c r="N274" i="14"/>
  <c r="P273" i="14"/>
  <c r="O273" i="14"/>
  <c r="N273" i="14"/>
  <c r="P272" i="14"/>
  <c r="O272" i="14"/>
  <c r="N272" i="14"/>
  <c r="P271" i="14"/>
  <c r="O271" i="14"/>
  <c r="N271" i="14"/>
  <c r="P270" i="14"/>
  <c r="O270" i="14"/>
  <c r="N270" i="14"/>
  <c r="P269" i="14"/>
  <c r="O269" i="14"/>
  <c r="N269" i="14"/>
  <c r="P268" i="14"/>
  <c r="O268" i="14"/>
  <c r="N268" i="14"/>
  <c r="P267" i="14"/>
  <c r="O267" i="14"/>
  <c r="N267" i="14"/>
  <c r="P266" i="14"/>
  <c r="O266" i="14"/>
  <c r="N266" i="14"/>
  <c r="P265" i="14"/>
  <c r="O265" i="14"/>
  <c r="N265" i="14"/>
  <c r="P264" i="14"/>
  <c r="O264" i="14"/>
  <c r="N264" i="14"/>
  <c r="P263" i="14"/>
  <c r="O263" i="14"/>
  <c r="N263" i="14"/>
  <c r="P262" i="14"/>
  <c r="O262" i="14"/>
  <c r="N262" i="14"/>
  <c r="P261" i="14"/>
  <c r="O261" i="14"/>
  <c r="N261" i="14"/>
  <c r="P260" i="14"/>
  <c r="O260" i="14"/>
  <c r="N260" i="14"/>
  <c r="P259" i="14"/>
  <c r="O259" i="14"/>
  <c r="N259" i="14"/>
  <c r="P258" i="14"/>
  <c r="O258" i="14"/>
  <c r="N258" i="14"/>
  <c r="P257" i="14"/>
  <c r="O257" i="14"/>
  <c r="N257" i="14"/>
  <c r="P256" i="14"/>
  <c r="O256" i="14"/>
  <c r="N256" i="14"/>
  <c r="P255" i="14"/>
  <c r="O255" i="14"/>
  <c r="N255" i="14"/>
  <c r="P254" i="14"/>
  <c r="O254" i="14"/>
  <c r="N254" i="14"/>
  <c r="P253" i="14"/>
  <c r="O253" i="14"/>
  <c r="N253" i="14"/>
  <c r="P252" i="14"/>
  <c r="O252" i="14"/>
  <c r="N252" i="14"/>
  <c r="P251" i="14"/>
  <c r="O251" i="14"/>
  <c r="N251" i="14"/>
  <c r="P250" i="14"/>
  <c r="O250" i="14"/>
  <c r="N250" i="14"/>
  <c r="P249" i="14"/>
  <c r="O249" i="14"/>
  <c r="N249" i="14"/>
  <c r="P248" i="14"/>
  <c r="O248" i="14"/>
  <c r="N248" i="14"/>
  <c r="P247" i="14"/>
  <c r="O247" i="14"/>
  <c r="N247" i="14"/>
  <c r="P246" i="14"/>
  <c r="O246" i="14"/>
  <c r="N246" i="14"/>
  <c r="P245" i="14"/>
  <c r="O245" i="14"/>
  <c r="N245" i="14"/>
  <c r="P244" i="14"/>
  <c r="O244" i="14"/>
  <c r="N244" i="14"/>
  <c r="P243" i="14"/>
  <c r="O243" i="14"/>
  <c r="N243" i="14"/>
  <c r="P242" i="14"/>
  <c r="O242" i="14"/>
  <c r="N242" i="14"/>
  <c r="P241" i="14"/>
  <c r="O241" i="14"/>
  <c r="N241" i="14"/>
  <c r="P240" i="14"/>
  <c r="O240" i="14"/>
  <c r="N240" i="14"/>
  <c r="P239" i="14"/>
  <c r="O239" i="14"/>
  <c r="N239" i="14"/>
  <c r="P238" i="14"/>
  <c r="O238" i="14"/>
  <c r="N238" i="14"/>
  <c r="P237" i="14"/>
  <c r="O237" i="14"/>
  <c r="N237" i="14"/>
  <c r="P236" i="14"/>
  <c r="O236" i="14"/>
  <c r="N236" i="14"/>
  <c r="P235" i="14"/>
  <c r="O235" i="14"/>
  <c r="N235" i="14"/>
  <c r="P234" i="14"/>
  <c r="O234" i="14"/>
  <c r="N234" i="14"/>
  <c r="P233" i="14"/>
  <c r="O233" i="14"/>
  <c r="N233" i="14"/>
  <c r="P232" i="14"/>
  <c r="O232" i="14"/>
  <c r="N232" i="14"/>
  <c r="P231" i="14"/>
  <c r="O231" i="14"/>
  <c r="N231" i="14"/>
  <c r="P230" i="14"/>
  <c r="O230" i="14"/>
  <c r="N230" i="14"/>
  <c r="P229" i="14"/>
  <c r="O229" i="14"/>
  <c r="N229" i="14"/>
  <c r="P228" i="14"/>
  <c r="O228" i="14"/>
  <c r="N228" i="14"/>
  <c r="P227" i="14"/>
  <c r="O227" i="14"/>
  <c r="N227" i="14"/>
  <c r="P226" i="14"/>
  <c r="O226" i="14"/>
  <c r="N226" i="14"/>
  <c r="P225" i="14"/>
  <c r="O225" i="14"/>
  <c r="N225" i="14"/>
  <c r="P224" i="14"/>
  <c r="O224" i="14"/>
  <c r="N224" i="14"/>
  <c r="P223" i="14"/>
  <c r="O223" i="14"/>
  <c r="N223" i="14"/>
  <c r="P222" i="14"/>
  <c r="O222" i="14"/>
  <c r="N222" i="14"/>
  <c r="P221" i="14"/>
  <c r="O221" i="14"/>
  <c r="N221" i="14"/>
  <c r="P220" i="14"/>
  <c r="O220" i="14"/>
  <c r="N220" i="14"/>
  <c r="P219" i="14"/>
  <c r="O219" i="14"/>
  <c r="N219" i="14"/>
  <c r="P218" i="14"/>
  <c r="O218" i="14"/>
  <c r="N218" i="14"/>
  <c r="P217" i="14"/>
  <c r="O217" i="14"/>
  <c r="N217" i="14"/>
  <c r="P216" i="14"/>
  <c r="O216" i="14"/>
  <c r="N216" i="14"/>
  <c r="P215" i="14"/>
  <c r="O215" i="14"/>
  <c r="N215" i="14"/>
  <c r="P214" i="14"/>
  <c r="O214" i="14"/>
  <c r="N214" i="14"/>
  <c r="P213" i="14"/>
  <c r="O213" i="14"/>
  <c r="N213" i="14"/>
  <c r="P212" i="14"/>
  <c r="O212" i="14"/>
  <c r="N212" i="14"/>
  <c r="P211" i="14"/>
  <c r="O211" i="14"/>
  <c r="N211" i="14"/>
  <c r="P210" i="14"/>
  <c r="O210" i="14"/>
  <c r="N210" i="14"/>
  <c r="P209" i="14"/>
  <c r="O209" i="14"/>
  <c r="N209" i="14"/>
  <c r="P208" i="14"/>
  <c r="O208" i="14"/>
  <c r="N208" i="14"/>
  <c r="P207" i="14"/>
  <c r="O207" i="14"/>
  <c r="N207" i="14"/>
  <c r="P206" i="14"/>
  <c r="O206" i="14"/>
  <c r="N206" i="14"/>
  <c r="P205" i="14"/>
  <c r="O205" i="14"/>
  <c r="N205" i="14"/>
  <c r="P204" i="14"/>
  <c r="O204" i="14"/>
  <c r="N204" i="14"/>
  <c r="P203" i="14"/>
  <c r="O203" i="14"/>
  <c r="N203" i="14"/>
  <c r="P202" i="14"/>
  <c r="O202" i="14"/>
  <c r="N202" i="14"/>
  <c r="P201" i="14"/>
  <c r="O201" i="14"/>
  <c r="N201" i="14"/>
  <c r="P200" i="14"/>
  <c r="O200" i="14"/>
  <c r="N200" i="14"/>
  <c r="P199" i="14"/>
  <c r="O199" i="14"/>
  <c r="N199" i="14"/>
  <c r="P198" i="14"/>
  <c r="O198" i="14"/>
  <c r="N198" i="14"/>
  <c r="P197" i="14"/>
  <c r="O197" i="14"/>
  <c r="N197" i="14"/>
  <c r="P196" i="14"/>
  <c r="O196" i="14"/>
  <c r="N196" i="14"/>
  <c r="P195" i="14"/>
  <c r="O195" i="14"/>
  <c r="N195" i="14"/>
  <c r="P194" i="14"/>
  <c r="O194" i="14"/>
  <c r="N194" i="14"/>
  <c r="P193" i="14"/>
  <c r="O193" i="14"/>
  <c r="N193" i="14"/>
  <c r="P192" i="14"/>
  <c r="O192" i="14"/>
  <c r="N192" i="14"/>
  <c r="P191" i="14"/>
  <c r="O191" i="14"/>
  <c r="N191" i="14"/>
  <c r="P190" i="14"/>
  <c r="O190" i="14"/>
  <c r="N190" i="14"/>
  <c r="P189" i="14"/>
  <c r="O189" i="14"/>
  <c r="N189" i="14"/>
  <c r="P188" i="14"/>
  <c r="O188" i="14"/>
  <c r="N188" i="14"/>
  <c r="P187" i="14"/>
  <c r="O187" i="14"/>
  <c r="N187" i="14"/>
  <c r="P186" i="14"/>
  <c r="O186" i="14"/>
  <c r="N186" i="14"/>
  <c r="P185" i="14"/>
  <c r="O185" i="14"/>
  <c r="N185" i="14"/>
  <c r="P184" i="14"/>
  <c r="O184" i="14"/>
  <c r="N184" i="14"/>
  <c r="P183" i="14"/>
  <c r="O183" i="14"/>
  <c r="N183" i="14"/>
  <c r="P182" i="14"/>
  <c r="O182" i="14"/>
  <c r="N182" i="14"/>
  <c r="P181" i="14"/>
  <c r="O181" i="14"/>
  <c r="N181" i="14"/>
  <c r="P180" i="14"/>
  <c r="O180" i="14"/>
  <c r="N180" i="14"/>
  <c r="P179" i="14"/>
  <c r="O179" i="14"/>
  <c r="N179" i="14"/>
  <c r="P178" i="14"/>
  <c r="O178" i="14"/>
  <c r="N178" i="14"/>
  <c r="P177" i="14"/>
  <c r="O177" i="14"/>
  <c r="N177" i="14"/>
  <c r="P176" i="14"/>
  <c r="O176" i="14"/>
  <c r="N176" i="14"/>
  <c r="P175" i="14"/>
  <c r="O175" i="14"/>
  <c r="N175" i="14"/>
  <c r="P174" i="14"/>
  <c r="O174" i="14"/>
  <c r="N174" i="14"/>
  <c r="P173" i="14"/>
  <c r="O173" i="14"/>
  <c r="N173" i="14"/>
  <c r="P172" i="14"/>
  <c r="O172" i="14"/>
  <c r="N172" i="14"/>
  <c r="P171" i="14"/>
  <c r="O171" i="14"/>
  <c r="N171" i="14"/>
  <c r="P170" i="14"/>
  <c r="O170" i="14"/>
  <c r="N170" i="14"/>
  <c r="P169" i="14"/>
  <c r="O169" i="14"/>
  <c r="N169" i="14"/>
  <c r="P168" i="14"/>
  <c r="O168" i="14"/>
  <c r="N168" i="14"/>
  <c r="P167" i="14"/>
  <c r="O167" i="14"/>
  <c r="N167" i="14"/>
  <c r="P166" i="14"/>
  <c r="O166" i="14"/>
  <c r="N166" i="14"/>
  <c r="P165" i="14"/>
  <c r="O165" i="14"/>
  <c r="N165" i="14"/>
  <c r="P164" i="14"/>
  <c r="O164" i="14"/>
  <c r="N164" i="14"/>
  <c r="P163" i="14"/>
  <c r="O163" i="14"/>
  <c r="N163" i="14"/>
  <c r="P162" i="14"/>
  <c r="O162" i="14"/>
  <c r="N162" i="14"/>
  <c r="P161" i="14"/>
  <c r="O161" i="14"/>
  <c r="N161" i="14"/>
  <c r="P160" i="14"/>
  <c r="O160" i="14"/>
  <c r="N160" i="14"/>
  <c r="P159" i="14"/>
  <c r="O159" i="14"/>
  <c r="N159" i="14"/>
  <c r="P158" i="14"/>
  <c r="O158" i="14"/>
  <c r="N158" i="14"/>
  <c r="P157" i="14"/>
  <c r="O157" i="14"/>
  <c r="N157" i="14"/>
  <c r="P156" i="14"/>
  <c r="O156" i="14"/>
  <c r="N156" i="14"/>
  <c r="P155" i="14"/>
  <c r="O155" i="14"/>
  <c r="N155" i="14"/>
  <c r="P154" i="14"/>
  <c r="O154" i="14"/>
  <c r="N154" i="14"/>
  <c r="P153" i="14"/>
  <c r="O153" i="14"/>
  <c r="N153" i="14"/>
  <c r="P152" i="14"/>
  <c r="O152" i="14"/>
  <c r="N152" i="14"/>
  <c r="P151" i="14"/>
  <c r="O151" i="14"/>
  <c r="N151" i="14"/>
  <c r="P150" i="14"/>
  <c r="O150" i="14"/>
  <c r="N150" i="14"/>
  <c r="P149" i="14"/>
  <c r="O149" i="14"/>
  <c r="N149" i="14"/>
  <c r="P148" i="14"/>
  <c r="O148" i="14"/>
  <c r="N148" i="14"/>
  <c r="P147" i="14"/>
  <c r="O147" i="14"/>
  <c r="N147" i="14"/>
  <c r="P146" i="14"/>
  <c r="O146" i="14"/>
  <c r="N146" i="14"/>
  <c r="P145" i="14"/>
  <c r="O145" i="14"/>
  <c r="N145" i="14"/>
  <c r="P144" i="14"/>
  <c r="O144" i="14"/>
  <c r="N144" i="14"/>
  <c r="P143" i="14"/>
  <c r="O143" i="14"/>
  <c r="N143" i="14"/>
  <c r="P142" i="14"/>
  <c r="O142" i="14"/>
  <c r="N142" i="14"/>
  <c r="P141" i="14"/>
  <c r="O141" i="14"/>
  <c r="N141" i="14"/>
  <c r="P140" i="14"/>
  <c r="O140" i="14"/>
  <c r="N140" i="14"/>
  <c r="P139" i="14"/>
  <c r="O139" i="14"/>
  <c r="N139" i="14"/>
  <c r="P138" i="14"/>
  <c r="O138" i="14"/>
  <c r="N138" i="14"/>
  <c r="P137" i="14"/>
  <c r="O137" i="14"/>
  <c r="N137" i="14"/>
  <c r="P136" i="14"/>
  <c r="O136" i="14"/>
  <c r="N136" i="14"/>
  <c r="P135" i="14"/>
  <c r="O135" i="14"/>
  <c r="N135" i="14"/>
  <c r="P134" i="14"/>
  <c r="O134" i="14"/>
  <c r="N134" i="14"/>
  <c r="P133" i="14"/>
  <c r="O133" i="14"/>
  <c r="N133" i="14"/>
  <c r="P132" i="14"/>
  <c r="O132" i="14"/>
  <c r="N132" i="14"/>
  <c r="P131" i="14"/>
  <c r="O131" i="14"/>
  <c r="N131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O11" i="14"/>
  <c r="N11" i="14"/>
  <c r="P10" i="14"/>
  <c r="O10" i="14"/>
  <c r="N10" i="14"/>
  <c r="P9" i="14"/>
  <c r="O9" i="14"/>
  <c r="N9" i="14"/>
  <c r="P8" i="14"/>
  <c r="O8" i="14"/>
  <c r="N8" i="14"/>
  <c r="P7" i="14"/>
  <c r="O7" i="14"/>
  <c r="N7" i="14"/>
  <c r="P6" i="14"/>
  <c r="O6" i="14"/>
  <c r="N6" i="14"/>
  <c r="P5" i="14"/>
  <c r="O5" i="14"/>
  <c r="N5" i="14"/>
  <c r="P4" i="14"/>
  <c r="P1" i="14" s="1"/>
  <c r="O4" i="14"/>
  <c r="O1" i="14" s="1"/>
  <c r="N4" i="14"/>
  <c r="N1" i="14" s="1"/>
  <c r="E20" i="2" s="1"/>
  <c r="P275" i="15"/>
  <c r="O275" i="15"/>
  <c r="N275" i="15"/>
  <c r="P274" i="15"/>
  <c r="O274" i="15"/>
  <c r="N274" i="15"/>
  <c r="P273" i="15"/>
  <c r="O273" i="15"/>
  <c r="N273" i="15"/>
  <c r="P272" i="15"/>
  <c r="O272" i="15"/>
  <c r="N272" i="15"/>
  <c r="P271" i="15"/>
  <c r="O271" i="15"/>
  <c r="N271" i="15"/>
  <c r="P270" i="15"/>
  <c r="O270" i="15"/>
  <c r="N270" i="15"/>
  <c r="P269" i="15"/>
  <c r="O269" i="15"/>
  <c r="N269" i="15"/>
  <c r="P268" i="15"/>
  <c r="O268" i="15"/>
  <c r="N268" i="15"/>
  <c r="P267" i="15"/>
  <c r="O267" i="15"/>
  <c r="N267" i="15"/>
  <c r="P266" i="15"/>
  <c r="O266" i="15"/>
  <c r="N266" i="15"/>
  <c r="P265" i="15"/>
  <c r="O265" i="15"/>
  <c r="N265" i="15"/>
  <c r="P264" i="15"/>
  <c r="O264" i="15"/>
  <c r="N264" i="15"/>
  <c r="P263" i="15"/>
  <c r="O263" i="15"/>
  <c r="N263" i="15"/>
  <c r="P262" i="15"/>
  <c r="O262" i="15"/>
  <c r="N262" i="15"/>
  <c r="P261" i="15"/>
  <c r="O261" i="15"/>
  <c r="N261" i="15"/>
  <c r="P260" i="15"/>
  <c r="O260" i="15"/>
  <c r="N260" i="15"/>
  <c r="P259" i="15"/>
  <c r="O259" i="15"/>
  <c r="N259" i="15"/>
  <c r="P258" i="15"/>
  <c r="O258" i="15"/>
  <c r="N258" i="15"/>
  <c r="P257" i="15"/>
  <c r="O257" i="15"/>
  <c r="N257" i="15"/>
  <c r="P256" i="15"/>
  <c r="O256" i="15"/>
  <c r="N256" i="15"/>
  <c r="P255" i="15"/>
  <c r="O255" i="15"/>
  <c r="N255" i="15"/>
  <c r="P254" i="15"/>
  <c r="O254" i="15"/>
  <c r="N254" i="15"/>
  <c r="P253" i="15"/>
  <c r="O253" i="15"/>
  <c r="N253" i="15"/>
  <c r="P252" i="15"/>
  <c r="O252" i="15"/>
  <c r="N252" i="15"/>
  <c r="P251" i="15"/>
  <c r="O251" i="15"/>
  <c r="N251" i="15"/>
  <c r="P250" i="15"/>
  <c r="O250" i="15"/>
  <c r="N250" i="15"/>
  <c r="P249" i="15"/>
  <c r="O249" i="15"/>
  <c r="N249" i="15"/>
  <c r="P248" i="15"/>
  <c r="O248" i="15"/>
  <c r="N248" i="15"/>
  <c r="P247" i="15"/>
  <c r="O247" i="15"/>
  <c r="N247" i="15"/>
  <c r="P246" i="15"/>
  <c r="O246" i="15"/>
  <c r="N246" i="15"/>
  <c r="P245" i="15"/>
  <c r="O245" i="15"/>
  <c r="N245" i="15"/>
  <c r="P244" i="15"/>
  <c r="O244" i="15"/>
  <c r="N244" i="15"/>
  <c r="P243" i="15"/>
  <c r="O243" i="15"/>
  <c r="N243" i="15"/>
  <c r="P242" i="15"/>
  <c r="O242" i="15"/>
  <c r="N242" i="15"/>
  <c r="P241" i="15"/>
  <c r="O241" i="15"/>
  <c r="N241" i="15"/>
  <c r="P240" i="15"/>
  <c r="O240" i="15"/>
  <c r="N240" i="15"/>
  <c r="P239" i="15"/>
  <c r="O239" i="15"/>
  <c r="N239" i="15"/>
  <c r="P238" i="15"/>
  <c r="O238" i="15"/>
  <c r="N238" i="15"/>
  <c r="P237" i="15"/>
  <c r="O237" i="15"/>
  <c r="N237" i="15"/>
  <c r="P236" i="15"/>
  <c r="O236" i="15"/>
  <c r="N236" i="15"/>
  <c r="P235" i="15"/>
  <c r="O235" i="15"/>
  <c r="N235" i="15"/>
  <c r="P234" i="15"/>
  <c r="O234" i="15"/>
  <c r="N234" i="15"/>
  <c r="P233" i="15"/>
  <c r="O233" i="15"/>
  <c r="N233" i="15"/>
  <c r="P232" i="15"/>
  <c r="O232" i="15"/>
  <c r="N232" i="15"/>
  <c r="P231" i="15"/>
  <c r="O231" i="15"/>
  <c r="N231" i="15"/>
  <c r="P230" i="15"/>
  <c r="O230" i="15"/>
  <c r="N230" i="15"/>
  <c r="P229" i="15"/>
  <c r="O229" i="15"/>
  <c r="N229" i="15"/>
  <c r="P228" i="15"/>
  <c r="O228" i="15"/>
  <c r="N228" i="15"/>
  <c r="P227" i="15"/>
  <c r="O227" i="15"/>
  <c r="N227" i="15"/>
  <c r="P226" i="15"/>
  <c r="O226" i="15"/>
  <c r="N226" i="15"/>
  <c r="P225" i="15"/>
  <c r="O225" i="15"/>
  <c r="N225" i="15"/>
  <c r="P224" i="15"/>
  <c r="O224" i="15"/>
  <c r="N224" i="15"/>
  <c r="P223" i="15"/>
  <c r="O223" i="15"/>
  <c r="N223" i="15"/>
  <c r="P222" i="15"/>
  <c r="O222" i="15"/>
  <c r="N222" i="15"/>
  <c r="P221" i="15"/>
  <c r="O221" i="15"/>
  <c r="N221" i="15"/>
  <c r="P220" i="15"/>
  <c r="O220" i="15"/>
  <c r="N220" i="15"/>
  <c r="P219" i="15"/>
  <c r="O219" i="15"/>
  <c r="N219" i="15"/>
  <c r="P218" i="15"/>
  <c r="O218" i="15"/>
  <c r="N218" i="15"/>
  <c r="P217" i="15"/>
  <c r="O217" i="15"/>
  <c r="N217" i="15"/>
  <c r="P216" i="15"/>
  <c r="O216" i="15"/>
  <c r="N216" i="15"/>
  <c r="P215" i="15"/>
  <c r="O215" i="15"/>
  <c r="N215" i="15"/>
  <c r="P214" i="15"/>
  <c r="O214" i="15"/>
  <c r="N214" i="15"/>
  <c r="P213" i="15"/>
  <c r="O213" i="15"/>
  <c r="N213" i="15"/>
  <c r="P212" i="15"/>
  <c r="O212" i="15"/>
  <c r="N212" i="15"/>
  <c r="P211" i="15"/>
  <c r="O211" i="15"/>
  <c r="N211" i="15"/>
  <c r="P210" i="15"/>
  <c r="O210" i="15"/>
  <c r="N210" i="15"/>
  <c r="P209" i="15"/>
  <c r="O209" i="15"/>
  <c r="N209" i="15"/>
  <c r="P208" i="15"/>
  <c r="O208" i="15"/>
  <c r="N208" i="15"/>
  <c r="P207" i="15"/>
  <c r="O207" i="15"/>
  <c r="N207" i="15"/>
  <c r="P206" i="15"/>
  <c r="O206" i="15"/>
  <c r="N206" i="15"/>
  <c r="P205" i="15"/>
  <c r="O205" i="15"/>
  <c r="N205" i="15"/>
  <c r="P204" i="15"/>
  <c r="O204" i="15"/>
  <c r="N204" i="15"/>
  <c r="P203" i="15"/>
  <c r="O203" i="15"/>
  <c r="N203" i="15"/>
  <c r="P202" i="15"/>
  <c r="O202" i="15"/>
  <c r="N202" i="15"/>
  <c r="P201" i="15"/>
  <c r="O201" i="15"/>
  <c r="N201" i="15"/>
  <c r="P200" i="15"/>
  <c r="O200" i="15"/>
  <c r="N200" i="15"/>
  <c r="P199" i="15"/>
  <c r="O199" i="15"/>
  <c r="N199" i="15"/>
  <c r="P198" i="15"/>
  <c r="O198" i="15"/>
  <c r="N198" i="15"/>
  <c r="P197" i="15"/>
  <c r="O197" i="15"/>
  <c r="N197" i="15"/>
  <c r="P196" i="15"/>
  <c r="O196" i="15"/>
  <c r="N196" i="15"/>
  <c r="P195" i="15"/>
  <c r="O195" i="15"/>
  <c r="N195" i="15"/>
  <c r="P194" i="15"/>
  <c r="O194" i="15"/>
  <c r="N194" i="15"/>
  <c r="P193" i="15"/>
  <c r="O193" i="15"/>
  <c r="N193" i="15"/>
  <c r="P192" i="15"/>
  <c r="O192" i="15"/>
  <c r="N192" i="15"/>
  <c r="P191" i="15"/>
  <c r="O191" i="15"/>
  <c r="N191" i="15"/>
  <c r="P190" i="15"/>
  <c r="O190" i="15"/>
  <c r="N190" i="15"/>
  <c r="P189" i="15"/>
  <c r="O189" i="15"/>
  <c r="N189" i="15"/>
  <c r="P188" i="15"/>
  <c r="O188" i="15"/>
  <c r="N188" i="15"/>
  <c r="P187" i="15"/>
  <c r="O187" i="15"/>
  <c r="N187" i="15"/>
  <c r="P186" i="15"/>
  <c r="O186" i="15"/>
  <c r="N186" i="15"/>
  <c r="P185" i="15"/>
  <c r="O185" i="15"/>
  <c r="N185" i="15"/>
  <c r="P184" i="15"/>
  <c r="O184" i="15"/>
  <c r="N184" i="15"/>
  <c r="P183" i="15"/>
  <c r="O183" i="15"/>
  <c r="N183" i="15"/>
  <c r="P182" i="15"/>
  <c r="O182" i="15"/>
  <c r="N182" i="15"/>
  <c r="P181" i="15"/>
  <c r="O181" i="15"/>
  <c r="N181" i="15"/>
  <c r="P180" i="15"/>
  <c r="O180" i="15"/>
  <c r="N180" i="15"/>
  <c r="P179" i="15"/>
  <c r="O179" i="15"/>
  <c r="N179" i="15"/>
  <c r="P178" i="15"/>
  <c r="O178" i="15"/>
  <c r="N178" i="15"/>
  <c r="P177" i="15"/>
  <c r="O177" i="15"/>
  <c r="N177" i="15"/>
  <c r="P176" i="15"/>
  <c r="O176" i="15"/>
  <c r="N176" i="15"/>
  <c r="P175" i="15"/>
  <c r="O175" i="15"/>
  <c r="N175" i="15"/>
  <c r="P174" i="15"/>
  <c r="O174" i="15"/>
  <c r="N174" i="15"/>
  <c r="P173" i="15"/>
  <c r="O173" i="15"/>
  <c r="N173" i="15"/>
  <c r="P172" i="15"/>
  <c r="O172" i="15"/>
  <c r="N172" i="15"/>
  <c r="P171" i="15"/>
  <c r="O171" i="15"/>
  <c r="N171" i="15"/>
  <c r="P170" i="15"/>
  <c r="O170" i="15"/>
  <c r="N170" i="15"/>
  <c r="P169" i="15"/>
  <c r="O169" i="15"/>
  <c r="N169" i="15"/>
  <c r="P168" i="15"/>
  <c r="O168" i="15"/>
  <c r="N168" i="15"/>
  <c r="P167" i="15"/>
  <c r="O167" i="15"/>
  <c r="N167" i="15"/>
  <c r="P166" i="15"/>
  <c r="O166" i="15"/>
  <c r="N166" i="15"/>
  <c r="P165" i="15"/>
  <c r="O165" i="15"/>
  <c r="N165" i="15"/>
  <c r="P164" i="15"/>
  <c r="O164" i="15"/>
  <c r="N164" i="15"/>
  <c r="P163" i="15"/>
  <c r="O163" i="15"/>
  <c r="N163" i="15"/>
  <c r="P162" i="15"/>
  <c r="O162" i="15"/>
  <c r="N162" i="15"/>
  <c r="P161" i="15"/>
  <c r="O161" i="15"/>
  <c r="N161" i="15"/>
  <c r="P160" i="15"/>
  <c r="O160" i="15"/>
  <c r="N160" i="15"/>
  <c r="P159" i="15"/>
  <c r="O159" i="15"/>
  <c r="N159" i="15"/>
  <c r="P158" i="15"/>
  <c r="O158" i="15"/>
  <c r="N158" i="15"/>
  <c r="P157" i="15"/>
  <c r="O157" i="15"/>
  <c r="N157" i="15"/>
  <c r="P156" i="15"/>
  <c r="O156" i="15"/>
  <c r="N156" i="15"/>
  <c r="P155" i="15"/>
  <c r="O155" i="15"/>
  <c r="N155" i="15"/>
  <c r="P154" i="15"/>
  <c r="O154" i="15"/>
  <c r="N154" i="15"/>
  <c r="P153" i="15"/>
  <c r="O153" i="15"/>
  <c r="N153" i="15"/>
  <c r="P152" i="15"/>
  <c r="O152" i="15"/>
  <c r="N152" i="15"/>
  <c r="P151" i="15"/>
  <c r="O151" i="15"/>
  <c r="N151" i="15"/>
  <c r="P150" i="15"/>
  <c r="O150" i="15"/>
  <c r="N150" i="15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5" i="15"/>
  <c r="O145" i="15"/>
  <c r="N145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40" i="15"/>
  <c r="O140" i="15"/>
  <c r="N140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5" i="15"/>
  <c r="O135" i="15"/>
  <c r="N135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30" i="15"/>
  <c r="O130" i="15"/>
  <c r="N130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5" i="15"/>
  <c r="O125" i="15"/>
  <c r="N125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20" i="15"/>
  <c r="O120" i="15"/>
  <c r="N120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5" i="15"/>
  <c r="O115" i="15"/>
  <c r="N115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P110" i="15"/>
  <c r="O110" i="15"/>
  <c r="N110" i="15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5" i="15"/>
  <c r="O105" i="15"/>
  <c r="N105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100" i="15"/>
  <c r="O100" i="15"/>
  <c r="N100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5" i="15"/>
  <c r="O95" i="15"/>
  <c r="N95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90" i="15"/>
  <c r="O90" i="15"/>
  <c r="N90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P85" i="15"/>
  <c r="O85" i="15"/>
  <c r="N85" i="15"/>
  <c r="P84" i="15"/>
  <c r="O84" i="15"/>
  <c r="N84" i="15"/>
  <c r="P83" i="15"/>
  <c r="O83" i="15"/>
  <c r="N83" i="15"/>
  <c r="P82" i="15"/>
  <c r="O82" i="15"/>
  <c r="N82" i="15"/>
  <c r="P81" i="15"/>
  <c r="O81" i="15"/>
  <c r="N81" i="15"/>
  <c r="P80" i="15"/>
  <c r="O80" i="15"/>
  <c r="N80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P75" i="15"/>
  <c r="O75" i="15"/>
  <c r="N75" i="15"/>
  <c r="P74" i="15"/>
  <c r="O74" i="15"/>
  <c r="N74" i="15"/>
  <c r="P73" i="15"/>
  <c r="O73" i="15"/>
  <c r="N73" i="15"/>
  <c r="P72" i="15"/>
  <c r="O72" i="15"/>
  <c r="N72" i="15"/>
  <c r="P71" i="15"/>
  <c r="O71" i="15"/>
  <c r="N71" i="15"/>
  <c r="P70" i="15"/>
  <c r="O70" i="15"/>
  <c r="N70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5" i="15"/>
  <c r="O65" i="15"/>
  <c r="N65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P60" i="15"/>
  <c r="O60" i="15"/>
  <c r="N60" i="15"/>
  <c r="P59" i="15"/>
  <c r="O59" i="15"/>
  <c r="N59" i="15"/>
  <c r="P58" i="15"/>
  <c r="O58" i="15"/>
  <c r="N58" i="15"/>
  <c r="P57" i="15"/>
  <c r="O57" i="15"/>
  <c r="N57" i="15"/>
  <c r="P56" i="15"/>
  <c r="O56" i="15"/>
  <c r="N56" i="15"/>
  <c r="P55" i="15"/>
  <c r="O55" i="15"/>
  <c r="N55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50" i="15"/>
  <c r="O50" i="15"/>
  <c r="N50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5" i="15"/>
  <c r="O45" i="15"/>
  <c r="N45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40" i="15"/>
  <c r="O40" i="15"/>
  <c r="N40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5" i="15"/>
  <c r="O35" i="15"/>
  <c r="N35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30" i="15"/>
  <c r="O30" i="15"/>
  <c r="N30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5" i="15"/>
  <c r="O25" i="15"/>
  <c r="N25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20" i="15"/>
  <c r="O20" i="15"/>
  <c r="N20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5" i="15"/>
  <c r="O15" i="15"/>
  <c r="N15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10" i="15"/>
  <c r="O10" i="15"/>
  <c r="N10" i="15"/>
  <c r="P9" i="15"/>
  <c r="O9" i="15"/>
  <c r="N9" i="15"/>
  <c r="P8" i="15"/>
  <c r="O8" i="15"/>
  <c r="N8" i="15"/>
  <c r="P7" i="15"/>
  <c r="O7" i="15"/>
  <c r="N7" i="15"/>
  <c r="P6" i="15"/>
  <c r="O6" i="15"/>
  <c r="N6" i="15"/>
  <c r="P5" i="15"/>
  <c r="O5" i="15"/>
  <c r="N5" i="15"/>
  <c r="P4" i="15"/>
  <c r="P1" i="15" s="1"/>
  <c r="O4" i="15"/>
  <c r="O1" i="15" s="1"/>
  <c r="N4" i="15"/>
  <c r="N1" i="15" s="1"/>
  <c r="E21" i="2" s="1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P1" i="16" s="1"/>
  <c r="O4" i="16"/>
  <c r="O1" i="16" s="1"/>
  <c r="N4" i="16"/>
  <c r="N1" i="16" s="1"/>
  <c r="E22" i="2" s="1"/>
  <c r="P275" i="17"/>
  <c r="O275" i="17"/>
  <c r="N275" i="17"/>
  <c r="P274" i="17"/>
  <c r="O274" i="17"/>
  <c r="N274" i="17"/>
  <c r="P273" i="17"/>
  <c r="O273" i="17"/>
  <c r="N273" i="17"/>
  <c r="P272" i="17"/>
  <c r="O272" i="17"/>
  <c r="N272" i="17"/>
  <c r="P271" i="17"/>
  <c r="O271" i="17"/>
  <c r="N271" i="17"/>
  <c r="P270" i="17"/>
  <c r="O270" i="17"/>
  <c r="N270" i="17"/>
  <c r="P269" i="17"/>
  <c r="O269" i="17"/>
  <c r="N269" i="17"/>
  <c r="P268" i="17"/>
  <c r="O268" i="17"/>
  <c r="N268" i="17"/>
  <c r="P267" i="17"/>
  <c r="O267" i="17"/>
  <c r="N267" i="17"/>
  <c r="P266" i="17"/>
  <c r="O266" i="17"/>
  <c r="N266" i="17"/>
  <c r="P265" i="17"/>
  <c r="O265" i="17"/>
  <c r="N265" i="17"/>
  <c r="P264" i="17"/>
  <c r="O264" i="17"/>
  <c r="N264" i="17"/>
  <c r="P263" i="17"/>
  <c r="O263" i="17"/>
  <c r="N263" i="17"/>
  <c r="P262" i="17"/>
  <c r="O262" i="17"/>
  <c r="N262" i="17"/>
  <c r="P261" i="17"/>
  <c r="O261" i="17"/>
  <c r="N261" i="17"/>
  <c r="P260" i="17"/>
  <c r="O260" i="17"/>
  <c r="N260" i="17"/>
  <c r="P259" i="17"/>
  <c r="O259" i="17"/>
  <c r="N259" i="17"/>
  <c r="P258" i="17"/>
  <c r="O258" i="17"/>
  <c r="N258" i="17"/>
  <c r="P257" i="17"/>
  <c r="O257" i="17"/>
  <c r="N257" i="17"/>
  <c r="P256" i="17"/>
  <c r="O256" i="17"/>
  <c r="N256" i="17"/>
  <c r="P255" i="17"/>
  <c r="O255" i="17"/>
  <c r="N255" i="17"/>
  <c r="P254" i="17"/>
  <c r="O254" i="17"/>
  <c r="N254" i="17"/>
  <c r="P253" i="17"/>
  <c r="O253" i="17"/>
  <c r="N253" i="17"/>
  <c r="P252" i="17"/>
  <c r="O252" i="17"/>
  <c r="N252" i="17"/>
  <c r="P251" i="17"/>
  <c r="O251" i="17"/>
  <c r="N251" i="17"/>
  <c r="P250" i="17"/>
  <c r="O250" i="17"/>
  <c r="N250" i="17"/>
  <c r="P249" i="17"/>
  <c r="O249" i="17"/>
  <c r="N249" i="17"/>
  <c r="P248" i="17"/>
  <c r="O248" i="17"/>
  <c r="N248" i="17"/>
  <c r="P247" i="17"/>
  <c r="O247" i="17"/>
  <c r="N247" i="17"/>
  <c r="P246" i="17"/>
  <c r="O246" i="17"/>
  <c r="N246" i="17"/>
  <c r="P245" i="17"/>
  <c r="O245" i="17"/>
  <c r="N245" i="17"/>
  <c r="P244" i="17"/>
  <c r="O244" i="17"/>
  <c r="N244" i="17"/>
  <c r="P243" i="17"/>
  <c r="O243" i="17"/>
  <c r="N243" i="17"/>
  <c r="P242" i="17"/>
  <c r="O242" i="17"/>
  <c r="N242" i="17"/>
  <c r="P241" i="17"/>
  <c r="O241" i="17"/>
  <c r="N241" i="17"/>
  <c r="P240" i="17"/>
  <c r="O240" i="17"/>
  <c r="N240" i="17"/>
  <c r="P239" i="17"/>
  <c r="O239" i="17"/>
  <c r="N239" i="17"/>
  <c r="P238" i="17"/>
  <c r="O238" i="17"/>
  <c r="N238" i="17"/>
  <c r="P237" i="17"/>
  <c r="O237" i="17"/>
  <c r="N237" i="17"/>
  <c r="P236" i="17"/>
  <c r="O236" i="17"/>
  <c r="N236" i="17"/>
  <c r="P235" i="17"/>
  <c r="O235" i="17"/>
  <c r="N235" i="17"/>
  <c r="P234" i="17"/>
  <c r="O234" i="17"/>
  <c r="N234" i="17"/>
  <c r="P233" i="17"/>
  <c r="O233" i="17"/>
  <c r="N233" i="17"/>
  <c r="P232" i="17"/>
  <c r="O232" i="17"/>
  <c r="N232" i="17"/>
  <c r="P231" i="17"/>
  <c r="O231" i="17"/>
  <c r="N231" i="17"/>
  <c r="P230" i="17"/>
  <c r="O230" i="17"/>
  <c r="N230" i="17"/>
  <c r="P229" i="17"/>
  <c r="O229" i="17"/>
  <c r="N229" i="17"/>
  <c r="P228" i="17"/>
  <c r="O228" i="17"/>
  <c r="N228" i="17"/>
  <c r="P227" i="17"/>
  <c r="O227" i="17"/>
  <c r="N227" i="17"/>
  <c r="P226" i="17"/>
  <c r="O226" i="17"/>
  <c r="N226" i="17"/>
  <c r="P225" i="17"/>
  <c r="O225" i="17"/>
  <c r="N225" i="17"/>
  <c r="P224" i="17"/>
  <c r="O224" i="17"/>
  <c r="N224" i="17"/>
  <c r="P223" i="17"/>
  <c r="O223" i="17"/>
  <c r="N223" i="17"/>
  <c r="P222" i="17"/>
  <c r="O222" i="17"/>
  <c r="N222" i="17"/>
  <c r="P221" i="17"/>
  <c r="O221" i="17"/>
  <c r="N221" i="17"/>
  <c r="P220" i="17"/>
  <c r="O220" i="17"/>
  <c r="N220" i="17"/>
  <c r="P219" i="17"/>
  <c r="O219" i="17"/>
  <c r="N219" i="17"/>
  <c r="P218" i="17"/>
  <c r="O218" i="17"/>
  <c r="N218" i="17"/>
  <c r="P217" i="17"/>
  <c r="O217" i="17"/>
  <c r="N217" i="17"/>
  <c r="P216" i="17"/>
  <c r="O216" i="17"/>
  <c r="N216" i="17"/>
  <c r="P215" i="17"/>
  <c r="O215" i="17"/>
  <c r="N215" i="17"/>
  <c r="P214" i="17"/>
  <c r="O214" i="17"/>
  <c r="N214" i="17"/>
  <c r="P213" i="17"/>
  <c r="O213" i="17"/>
  <c r="N213" i="17"/>
  <c r="P212" i="17"/>
  <c r="O212" i="17"/>
  <c r="N212" i="17"/>
  <c r="P211" i="17"/>
  <c r="O211" i="17"/>
  <c r="N211" i="17"/>
  <c r="P210" i="17"/>
  <c r="O210" i="17"/>
  <c r="N210" i="17"/>
  <c r="P209" i="17"/>
  <c r="O209" i="17"/>
  <c r="N209" i="17"/>
  <c r="P208" i="17"/>
  <c r="O208" i="17"/>
  <c r="N208" i="17"/>
  <c r="P207" i="17"/>
  <c r="O207" i="17"/>
  <c r="N207" i="17"/>
  <c r="P206" i="17"/>
  <c r="O206" i="17"/>
  <c r="N206" i="17"/>
  <c r="P205" i="17"/>
  <c r="O205" i="17"/>
  <c r="N205" i="17"/>
  <c r="P204" i="17"/>
  <c r="O204" i="17"/>
  <c r="N204" i="17"/>
  <c r="P203" i="17"/>
  <c r="O203" i="17"/>
  <c r="N203" i="17"/>
  <c r="P202" i="17"/>
  <c r="O202" i="17"/>
  <c r="N202" i="17"/>
  <c r="P201" i="17"/>
  <c r="O201" i="17"/>
  <c r="N201" i="17"/>
  <c r="P200" i="17"/>
  <c r="O200" i="17"/>
  <c r="N200" i="17"/>
  <c r="P199" i="17"/>
  <c r="O199" i="17"/>
  <c r="N199" i="17"/>
  <c r="P198" i="17"/>
  <c r="O198" i="17"/>
  <c r="N198" i="17"/>
  <c r="P197" i="17"/>
  <c r="O197" i="17"/>
  <c r="N197" i="17"/>
  <c r="P196" i="17"/>
  <c r="O196" i="17"/>
  <c r="N196" i="17"/>
  <c r="P195" i="17"/>
  <c r="O195" i="17"/>
  <c r="N195" i="17"/>
  <c r="P194" i="17"/>
  <c r="O194" i="17"/>
  <c r="N194" i="17"/>
  <c r="P193" i="17"/>
  <c r="O193" i="17"/>
  <c r="N193" i="17"/>
  <c r="P192" i="17"/>
  <c r="O192" i="17"/>
  <c r="N192" i="17"/>
  <c r="P191" i="17"/>
  <c r="O191" i="17"/>
  <c r="N191" i="17"/>
  <c r="P190" i="17"/>
  <c r="O190" i="17"/>
  <c r="N190" i="17"/>
  <c r="P189" i="17"/>
  <c r="O189" i="17"/>
  <c r="N189" i="17"/>
  <c r="P188" i="17"/>
  <c r="O188" i="17"/>
  <c r="N188" i="17"/>
  <c r="P187" i="17"/>
  <c r="O187" i="17"/>
  <c r="N187" i="17"/>
  <c r="P186" i="17"/>
  <c r="O186" i="17"/>
  <c r="N186" i="17"/>
  <c r="P185" i="17"/>
  <c r="O185" i="17"/>
  <c r="N185" i="17"/>
  <c r="P184" i="17"/>
  <c r="O184" i="17"/>
  <c r="N184" i="17"/>
  <c r="P183" i="17"/>
  <c r="O183" i="17"/>
  <c r="N183" i="17"/>
  <c r="P182" i="17"/>
  <c r="O182" i="17"/>
  <c r="N182" i="17"/>
  <c r="P181" i="17"/>
  <c r="O181" i="17"/>
  <c r="N181" i="17"/>
  <c r="P180" i="17"/>
  <c r="O180" i="17"/>
  <c r="N180" i="17"/>
  <c r="P179" i="17"/>
  <c r="O179" i="17"/>
  <c r="N179" i="17"/>
  <c r="P178" i="17"/>
  <c r="O178" i="17"/>
  <c r="N178" i="17"/>
  <c r="P177" i="17"/>
  <c r="O177" i="17"/>
  <c r="N177" i="17"/>
  <c r="P176" i="17"/>
  <c r="O176" i="17"/>
  <c r="N176" i="17"/>
  <c r="P175" i="17"/>
  <c r="O175" i="17"/>
  <c r="N175" i="17"/>
  <c r="P174" i="17"/>
  <c r="O174" i="17"/>
  <c r="N174" i="17"/>
  <c r="P173" i="17"/>
  <c r="O173" i="17"/>
  <c r="N173" i="17"/>
  <c r="P172" i="17"/>
  <c r="O172" i="17"/>
  <c r="N172" i="17"/>
  <c r="P171" i="17"/>
  <c r="O171" i="17"/>
  <c r="N171" i="17"/>
  <c r="P170" i="17"/>
  <c r="O170" i="17"/>
  <c r="N170" i="17"/>
  <c r="P169" i="17"/>
  <c r="O169" i="17"/>
  <c r="N169" i="17"/>
  <c r="P168" i="17"/>
  <c r="O168" i="17"/>
  <c r="N168" i="17"/>
  <c r="P167" i="17"/>
  <c r="O167" i="17"/>
  <c r="N167" i="17"/>
  <c r="P166" i="17"/>
  <c r="O166" i="17"/>
  <c r="N166" i="17"/>
  <c r="P165" i="17"/>
  <c r="O165" i="17"/>
  <c r="N165" i="17"/>
  <c r="P164" i="17"/>
  <c r="O164" i="17"/>
  <c r="N164" i="17"/>
  <c r="P163" i="17"/>
  <c r="O163" i="17"/>
  <c r="N163" i="17"/>
  <c r="P162" i="17"/>
  <c r="O162" i="17"/>
  <c r="N162" i="17"/>
  <c r="P161" i="17"/>
  <c r="O161" i="17"/>
  <c r="N161" i="17"/>
  <c r="P160" i="17"/>
  <c r="O160" i="17"/>
  <c r="N160" i="17"/>
  <c r="P159" i="17"/>
  <c r="O159" i="17"/>
  <c r="N159" i="17"/>
  <c r="P158" i="17"/>
  <c r="O158" i="17"/>
  <c r="N158" i="17"/>
  <c r="P157" i="17"/>
  <c r="O157" i="17"/>
  <c r="N157" i="17"/>
  <c r="P156" i="17"/>
  <c r="O156" i="17"/>
  <c r="N156" i="17"/>
  <c r="P155" i="17"/>
  <c r="O155" i="17"/>
  <c r="N155" i="17"/>
  <c r="P154" i="17"/>
  <c r="O154" i="17"/>
  <c r="N154" i="17"/>
  <c r="P153" i="17"/>
  <c r="O153" i="17"/>
  <c r="N153" i="17"/>
  <c r="P152" i="17"/>
  <c r="O152" i="17"/>
  <c r="N152" i="17"/>
  <c r="P151" i="17"/>
  <c r="O151" i="17"/>
  <c r="N151" i="17"/>
  <c r="P150" i="17"/>
  <c r="O150" i="17"/>
  <c r="N150" i="17"/>
  <c r="P149" i="17"/>
  <c r="O149" i="17"/>
  <c r="N149" i="17"/>
  <c r="P148" i="17"/>
  <c r="O148" i="17"/>
  <c r="N148" i="17"/>
  <c r="P147" i="17"/>
  <c r="O147" i="17"/>
  <c r="N147" i="17"/>
  <c r="P146" i="17"/>
  <c r="O146" i="17"/>
  <c r="N146" i="17"/>
  <c r="P145" i="17"/>
  <c r="O145" i="17"/>
  <c r="N145" i="17"/>
  <c r="P144" i="17"/>
  <c r="O144" i="17"/>
  <c r="N144" i="17"/>
  <c r="P143" i="17"/>
  <c r="O143" i="17"/>
  <c r="N143" i="17"/>
  <c r="P142" i="17"/>
  <c r="O142" i="17"/>
  <c r="N142" i="17"/>
  <c r="P141" i="17"/>
  <c r="O141" i="17"/>
  <c r="N141" i="17"/>
  <c r="P140" i="17"/>
  <c r="O140" i="17"/>
  <c r="N140" i="17"/>
  <c r="P139" i="17"/>
  <c r="O139" i="17"/>
  <c r="N139" i="17"/>
  <c r="P138" i="17"/>
  <c r="O138" i="17"/>
  <c r="N138" i="17"/>
  <c r="P137" i="17"/>
  <c r="O137" i="17"/>
  <c r="N137" i="17"/>
  <c r="P136" i="17"/>
  <c r="O136" i="17"/>
  <c r="N136" i="17"/>
  <c r="P135" i="17"/>
  <c r="O135" i="17"/>
  <c r="N135" i="17"/>
  <c r="P134" i="17"/>
  <c r="O134" i="17"/>
  <c r="N134" i="17"/>
  <c r="P133" i="17"/>
  <c r="O133" i="17"/>
  <c r="N133" i="17"/>
  <c r="P132" i="17"/>
  <c r="O132" i="17"/>
  <c r="N132" i="17"/>
  <c r="P131" i="17"/>
  <c r="O131" i="17"/>
  <c r="N131" i="17"/>
  <c r="P130" i="17"/>
  <c r="O130" i="17"/>
  <c r="N130" i="17"/>
  <c r="P129" i="17"/>
  <c r="O129" i="17"/>
  <c r="N129" i="17"/>
  <c r="P128" i="17"/>
  <c r="O128" i="17"/>
  <c r="N128" i="17"/>
  <c r="P127" i="17"/>
  <c r="O127" i="17"/>
  <c r="N127" i="17"/>
  <c r="P126" i="17"/>
  <c r="O126" i="17"/>
  <c r="N126" i="17"/>
  <c r="P125" i="17"/>
  <c r="O125" i="17"/>
  <c r="N125" i="17"/>
  <c r="P124" i="17"/>
  <c r="O124" i="17"/>
  <c r="N124" i="17"/>
  <c r="P123" i="17"/>
  <c r="O123" i="17"/>
  <c r="N123" i="17"/>
  <c r="P122" i="17"/>
  <c r="O122" i="17"/>
  <c r="N122" i="17"/>
  <c r="P121" i="17"/>
  <c r="O121" i="17"/>
  <c r="N121" i="17"/>
  <c r="P120" i="17"/>
  <c r="O120" i="17"/>
  <c r="N120" i="17"/>
  <c r="P119" i="17"/>
  <c r="O119" i="17"/>
  <c r="N119" i="17"/>
  <c r="P118" i="17"/>
  <c r="O118" i="17"/>
  <c r="N118" i="17"/>
  <c r="P117" i="17"/>
  <c r="O117" i="17"/>
  <c r="N117" i="17"/>
  <c r="P116" i="17"/>
  <c r="O116" i="17"/>
  <c r="N116" i="17"/>
  <c r="P115" i="17"/>
  <c r="O115" i="17"/>
  <c r="N115" i="17"/>
  <c r="P114" i="17"/>
  <c r="O114" i="17"/>
  <c r="N114" i="17"/>
  <c r="P113" i="17"/>
  <c r="O113" i="17"/>
  <c r="N113" i="17"/>
  <c r="P112" i="17"/>
  <c r="O112" i="17"/>
  <c r="N112" i="17"/>
  <c r="P111" i="17"/>
  <c r="O111" i="17"/>
  <c r="N111" i="17"/>
  <c r="P110" i="17"/>
  <c r="O110" i="17"/>
  <c r="N110" i="17"/>
  <c r="P109" i="17"/>
  <c r="O109" i="17"/>
  <c r="N109" i="17"/>
  <c r="P108" i="17"/>
  <c r="O108" i="17"/>
  <c r="N108" i="17"/>
  <c r="P107" i="17"/>
  <c r="O107" i="17"/>
  <c r="N107" i="17"/>
  <c r="P106" i="17"/>
  <c r="O106" i="17"/>
  <c r="N106" i="17"/>
  <c r="P105" i="17"/>
  <c r="O105" i="17"/>
  <c r="N105" i="17"/>
  <c r="P104" i="17"/>
  <c r="O104" i="17"/>
  <c r="N104" i="17"/>
  <c r="P103" i="17"/>
  <c r="O103" i="17"/>
  <c r="N103" i="17"/>
  <c r="P102" i="17"/>
  <c r="O102" i="17"/>
  <c r="N102" i="17"/>
  <c r="P101" i="17"/>
  <c r="O101" i="17"/>
  <c r="N101" i="17"/>
  <c r="P100" i="17"/>
  <c r="O100" i="17"/>
  <c r="N100" i="17"/>
  <c r="P99" i="17"/>
  <c r="O99" i="17"/>
  <c r="N99" i="17"/>
  <c r="P98" i="17"/>
  <c r="O98" i="17"/>
  <c r="N98" i="17"/>
  <c r="P97" i="17"/>
  <c r="O97" i="17"/>
  <c r="N97" i="17"/>
  <c r="P96" i="17"/>
  <c r="O96" i="17"/>
  <c r="N96" i="17"/>
  <c r="P95" i="17"/>
  <c r="O95" i="17"/>
  <c r="N95" i="17"/>
  <c r="P94" i="17"/>
  <c r="O94" i="17"/>
  <c r="N94" i="17"/>
  <c r="P93" i="17"/>
  <c r="O93" i="17"/>
  <c r="N93" i="17"/>
  <c r="P92" i="17"/>
  <c r="O92" i="17"/>
  <c r="N92" i="17"/>
  <c r="P91" i="17"/>
  <c r="O91" i="17"/>
  <c r="N91" i="17"/>
  <c r="P90" i="17"/>
  <c r="O90" i="17"/>
  <c r="N90" i="17"/>
  <c r="P89" i="17"/>
  <c r="O89" i="17"/>
  <c r="N89" i="17"/>
  <c r="P88" i="17"/>
  <c r="O88" i="17"/>
  <c r="N88" i="17"/>
  <c r="P87" i="17"/>
  <c r="O87" i="17"/>
  <c r="N87" i="17"/>
  <c r="P86" i="17"/>
  <c r="O86" i="17"/>
  <c r="N86" i="17"/>
  <c r="P85" i="17"/>
  <c r="O85" i="17"/>
  <c r="N85" i="17"/>
  <c r="P84" i="17"/>
  <c r="O84" i="17"/>
  <c r="N84" i="17"/>
  <c r="P83" i="17"/>
  <c r="O83" i="17"/>
  <c r="N83" i="17"/>
  <c r="P82" i="17"/>
  <c r="O82" i="17"/>
  <c r="N82" i="17"/>
  <c r="P81" i="17"/>
  <c r="O81" i="17"/>
  <c r="N81" i="17"/>
  <c r="P80" i="17"/>
  <c r="O80" i="17"/>
  <c r="N80" i="17"/>
  <c r="P79" i="17"/>
  <c r="O79" i="17"/>
  <c r="N79" i="17"/>
  <c r="P78" i="17"/>
  <c r="O78" i="17"/>
  <c r="N78" i="17"/>
  <c r="P77" i="17"/>
  <c r="O77" i="17"/>
  <c r="N77" i="17"/>
  <c r="P76" i="17"/>
  <c r="O76" i="17"/>
  <c r="N76" i="17"/>
  <c r="P75" i="17"/>
  <c r="O75" i="17"/>
  <c r="N75" i="17"/>
  <c r="P74" i="17"/>
  <c r="O74" i="17"/>
  <c r="N74" i="17"/>
  <c r="P73" i="17"/>
  <c r="O73" i="17"/>
  <c r="N73" i="17"/>
  <c r="P72" i="17"/>
  <c r="O72" i="17"/>
  <c r="N72" i="17"/>
  <c r="P71" i="17"/>
  <c r="O71" i="17"/>
  <c r="N71" i="17"/>
  <c r="P70" i="17"/>
  <c r="O70" i="17"/>
  <c r="N70" i="17"/>
  <c r="P69" i="17"/>
  <c r="O69" i="17"/>
  <c r="N69" i="17"/>
  <c r="P68" i="17"/>
  <c r="O68" i="17"/>
  <c r="N68" i="17"/>
  <c r="P67" i="17"/>
  <c r="O67" i="17"/>
  <c r="N67" i="17"/>
  <c r="P66" i="17"/>
  <c r="O66" i="17"/>
  <c r="N66" i="17"/>
  <c r="P65" i="17"/>
  <c r="O65" i="17"/>
  <c r="N65" i="17"/>
  <c r="P64" i="17"/>
  <c r="O64" i="17"/>
  <c r="N64" i="17"/>
  <c r="P63" i="17"/>
  <c r="O63" i="17"/>
  <c r="N63" i="17"/>
  <c r="P62" i="17"/>
  <c r="O62" i="17"/>
  <c r="N62" i="17"/>
  <c r="P61" i="17"/>
  <c r="O61" i="17"/>
  <c r="N61" i="17"/>
  <c r="P60" i="17"/>
  <c r="O60" i="17"/>
  <c r="N60" i="17"/>
  <c r="P59" i="17"/>
  <c r="O59" i="17"/>
  <c r="N59" i="17"/>
  <c r="P58" i="17"/>
  <c r="O58" i="17"/>
  <c r="N58" i="17"/>
  <c r="P57" i="17"/>
  <c r="O57" i="17"/>
  <c r="N57" i="17"/>
  <c r="P56" i="17"/>
  <c r="O56" i="17"/>
  <c r="N56" i="17"/>
  <c r="P55" i="17"/>
  <c r="O55" i="17"/>
  <c r="N55" i="17"/>
  <c r="P54" i="17"/>
  <c r="O54" i="17"/>
  <c r="N54" i="17"/>
  <c r="P53" i="17"/>
  <c r="O53" i="17"/>
  <c r="N53" i="17"/>
  <c r="P52" i="17"/>
  <c r="O52" i="17"/>
  <c r="N52" i="17"/>
  <c r="P51" i="17"/>
  <c r="O51" i="17"/>
  <c r="N51" i="17"/>
  <c r="P50" i="17"/>
  <c r="O50" i="17"/>
  <c r="N50" i="17"/>
  <c r="P49" i="17"/>
  <c r="O49" i="17"/>
  <c r="N49" i="17"/>
  <c r="P48" i="17"/>
  <c r="O48" i="17"/>
  <c r="N48" i="17"/>
  <c r="P47" i="17"/>
  <c r="O47" i="17"/>
  <c r="N47" i="17"/>
  <c r="P46" i="17"/>
  <c r="O46" i="17"/>
  <c r="N46" i="17"/>
  <c r="P45" i="17"/>
  <c r="O45" i="17"/>
  <c r="N45" i="17"/>
  <c r="P44" i="17"/>
  <c r="O44" i="17"/>
  <c r="N44" i="17"/>
  <c r="P43" i="17"/>
  <c r="O43" i="17"/>
  <c r="N43" i="17"/>
  <c r="P42" i="17"/>
  <c r="O42" i="17"/>
  <c r="N42" i="17"/>
  <c r="P41" i="17"/>
  <c r="O41" i="17"/>
  <c r="N41" i="17"/>
  <c r="P40" i="17"/>
  <c r="O40" i="17"/>
  <c r="N40" i="17"/>
  <c r="P39" i="17"/>
  <c r="O39" i="17"/>
  <c r="N39" i="17"/>
  <c r="P38" i="17"/>
  <c r="O38" i="17"/>
  <c r="N38" i="17"/>
  <c r="P37" i="17"/>
  <c r="O37" i="17"/>
  <c r="N37" i="17"/>
  <c r="P36" i="17"/>
  <c r="O36" i="17"/>
  <c r="N36" i="17"/>
  <c r="P35" i="17"/>
  <c r="O35" i="17"/>
  <c r="N35" i="17"/>
  <c r="P34" i="17"/>
  <c r="O34" i="17"/>
  <c r="N34" i="17"/>
  <c r="P33" i="17"/>
  <c r="O33" i="17"/>
  <c r="N33" i="17"/>
  <c r="P32" i="17"/>
  <c r="O32" i="17"/>
  <c r="N32" i="17"/>
  <c r="P31" i="17"/>
  <c r="O31" i="17"/>
  <c r="N31" i="17"/>
  <c r="P30" i="17"/>
  <c r="O30" i="17"/>
  <c r="N30" i="17"/>
  <c r="P29" i="17"/>
  <c r="O29" i="17"/>
  <c r="N29" i="17"/>
  <c r="P28" i="17"/>
  <c r="O28" i="17"/>
  <c r="N28" i="17"/>
  <c r="P27" i="17"/>
  <c r="O27" i="17"/>
  <c r="N27" i="17"/>
  <c r="P26" i="17"/>
  <c r="O26" i="17"/>
  <c r="N26" i="17"/>
  <c r="P25" i="17"/>
  <c r="O25" i="17"/>
  <c r="N25" i="17"/>
  <c r="P24" i="17"/>
  <c r="O24" i="17"/>
  <c r="N24" i="17"/>
  <c r="P23" i="17"/>
  <c r="O23" i="17"/>
  <c r="N23" i="17"/>
  <c r="P22" i="17"/>
  <c r="O22" i="17"/>
  <c r="N22" i="17"/>
  <c r="P21" i="17"/>
  <c r="O21" i="17"/>
  <c r="N21" i="17"/>
  <c r="P20" i="17"/>
  <c r="O20" i="17"/>
  <c r="N20" i="17"/>
  <c r="P19" i="17"/>
  <c r="O19" i="17"/>
  <c r="N19" i="17"/>
  <c r="P18" i="17"/>
  <c r="O18" i="17"/>
  <c r="N18" i="17"/>
  <c r="P17" i="17"/>
  <c r="O17" i="17"/>
  <c r="N17" i="17"/>
  <c r="P16" i="17"/>
  <c r="O16" i="17"/>
  <c r="N16" i="17"/>
  <c r="P15" i="17"/>
  <c r="O15" i="17"/>
  <c r="N15" i="17"/>
  <c r="P14" i="17"/>
  <c r="O14" i="17"/>
  <c r="N14" i="17"/>
  <c r="P13" i="17"/>
  <c r="O13" i="17"/>
  <c r="N13" i="17"/>
  <c r="P12" i="17"/>
  <c r="O12" i="17"/>
  <c r="N12" i="17"/>
  <c r="P11" i="17"/>
  <c r="O11" i="17"/>
  <c r="N11" i="17"/>
  <c r="P10" i="17"/>
  <c r="O10" i="17"/>
  <c r="N10" i="17"/>
  <c r="P9" i="17"/>
  <c r="O9" i="17"/>
  <c r="N9" i="17"/>
  <c r="P8" i="17"/>
  <c r="O8" i="17"/>
  <c r="N8" i="17"/>
  <c r="P7" i="17"/>
  <c r="O7" i="17"/>
  <c r="N7" i="17"/>
  <c r="P6" i="17"/>
  <c r="O6" i="17"/>
  <c r="N6" i="17"/>
  <c r="P5" i="17"/>
  <c r="O5" i="17"/>
  <c r="N5" i="17"/>
  <c r="P4" i="17"/>
  <c r="P1" i="17" s="1"/>
  <c r="O4" i="17"/>
  <c r="O1" i="17" s="1"/>
  <c r="N4" i="17"/>
  <c r="N1" i="17" s="1"/>
  <c r="E23" i="2" s="1"/>
  <c r="I26" i="2" s="1"/>
  <c r="P275" i="18"/>
  <c r="O275" i="18"/>
  <c r="N275" i="18"/>
  <c r="P274" i="18"/>
  <c r="O274" i="18"/>
  <c r="N274" i="18"/>
  <c r="P273" i="18"/>
  <c r="O273" i="18"/>
  <c r="N273" i="18"/>
  <c r="P272" i="18"/>
  <c r="O272" i="18"/>
  <c r="N272" i="18"/>
  <c r="P271" i="18"/>
  <c r="O271" i="18"/>
  <c r="N271" i="18"/>
  <c r="P270" i="18"/>
  <c r="O270" i="18"/>
  <c r="N270" i="18"/>
  <c r="P269" i="18"/>
  <c r="O269" i="18"/>
  <c r="N269" i="18"/>
  <c r="P268" i="18"/>
  <c r="O268" i="18"/>
  <c r="N268" i="18"/>
  <c r="P267" i="18"/>
  <c r="O267" i="18"/>
  <c r="N267" i="18"/>
  <c r="P266" i="18"/>
  <c r="O266" i="18"/>
  <c r="N266" i="18"/>
  <c r="P265" i="18"/>
  <c r="O265" i="18"/>
  <c r="N265" i="18"/>
  <c r="P264" i="18"/>
  <c r="O264" i="18"/>
  <c r="N264" i="18"/>
  <c r="P263" i="18"/>
  <c r="O263" i="18"/>
  <c r="N263" i="18"/>
  <c r="P262" i="18"/>
  <c r="O262" i="18"/>
  <c r="N262" i="18"/>
  <c r="P261" i="18"/>
  <c r="O261" i="18"/>
  <c r="N261" i="18"/>
  <c r="P260" i="18"/>
  <c r="O260" i="18"/>
  <c r="N260" i="18"/>
  <c r="P259" i="18"/>
  <c r="O259" i="18"/>
  <c r="N259" i="18"/>
  <c r="P258" i="18"/>
  <c r="O258" i="18"/>
  <c r="N258" i="18"/>
  <c r="P257" i="18"/>
  <c r="O257" i="18"/>
  <c r="N257" i="18"/>
  <c r="P256" i="18"/>
  <c r="O256" i="18"/>
  <c r="N256" i="18"/>
  <c r="P255" i="18"/>
  <c r="O255" i="18"/>
  <c r="N255" i="18"/>
  <c r="P254" i="18"/>
  <c r="O254" i="18"/>
  <c r="N254" i="18"/>
  <c r="P253" i="18"/>
  <c r="O253" i="18"/>
  <c r="N253" i="18"/>
  <c r="P252" i="18"/>
  <c r="O252" i="18"/>
  <c r="N252" i="18"/>
  <c r="P251" i="18"/>
  <c r="O251" i="18"/>
  <c r="N251" i="18"/>
  <c r="P250" i="18"/>
  <c r="O250" i="18"/>
  <c r="N250" i="18"/>
  <c r="P249" i="18"/>
  <c r="O249" i="18"/>
  <c r="N249" i="18"/>
  <c r="P248" i="18"/>
  <c r="O248" i="18"/>
  <c r="N248" i="18"/>
  <c r="P247" i="18"/>
  <c r="O247" i="18"/>
  <c r="N247" i="18"/>
  <c r="P246" i="18"/>
  <c r="O246" i="18"/>
  <c r="N246" i="18"/>
  <c r="P245" i="18"/>
  <c r="O245" i="18"/>
  <c r="N245" i="18"/>
  <c r="P244" i="18"/>
  <c r="O244" i="18"/>
  <c r="N244" i="18"/>
  <c r="P243" i="18"/>
  <c r="O243" i="18"/>
  <c r="N243" i="18"/>
  <c r="P242" i="18"/>
  <c r="O242" i="18"/>
  <c r="N242" i="18"/>
  <c r="P241" i="18"/>
  <c r="O241" i="18"/>
  <c r="N241" i="18"/>
  <c r="P240" i="18"/>
  <c r="O240" i="18"/>
  <c r="N240" i="18"/>
  <c r="P239" i="18"/>
  <c r="O239" i="18"/>
  <c r="N239" i="18"/>
  <c r="P238" i="18"/>
  <c r="O238" i="18"/>
  <c r="N238" i="18"/>
  <c r="P237" i="18"/>
  <c r="O237" i="18"/>
  <c r="N237" i="18"/>
  <c r="P236" i="18"/>
  <c r="O236" i="18"/>
  <c r="N236" i="18"/>
  <c r="P235" i="18"/>
  <c r="O235" i="18"/>
  <c r="N235" i="18"/>
  <c r="P234" i="18"/>
  <c r="O234" i="18"/>
  <c r="N234" i="18"/>
  <c r="P233" i="18"/>
  <c r="O233" i="18"/>
  <c r="N233" i="18"/>
  <c r="P232" i="18"/>
  <c r="O232" i="18"/>
  <c r="N232" i="18"/>
  <c r="P231" i="18"/>
  <c r="O231" i="18"/>
  <c r="N231" i="18"/>
  <c r="P230" i="18"/>
  <c r="O230" i="18"/>
  <c r="N230" i="18"/>
  <c r="P229" i="18"/>
  <c r="O229" i="18"/>
  <c r="N229" i="18"/>
  <c r="P228" i="18"/>
  <c r="O228" i="18"/>
  <c r="N228" i="18"/>
  <c r="P227" i="18"/>
  <c r="O227" i="18"/>
  <c r="N227" i="18"/>
  <c r="P226" i="18"/>
  <c r="O226" i="18"/>
  <c r="N226" i="18"/>
  <c r="P225" i="18"/>
  <c r="O225" i="18"/>
  <c r="N225" i="18"/>
  <c r="P224" i="18"/>
  <c r="O224" i="18"/>
  <c r="N224" i="18"/>
  <c r="P223" i="18"/>
  <c r="O223" i="18"/>
  <c r="N223" i="18"/>
  <c r="P222" i="18"/>
  <c r="O222" i="18"/>
  <c r="N222" i="18"/>
  <c r="P221" i="18"/>
  <c r="O221" i="18"/>
  <c r="N221" i="18"/>
  <c r="P220" i="18"/>
  <c r="O220" i="18"/>
  <c r="N220" i="18"/>
  <c r="P219" i="18"/>
  <c r="O219" i="18"/>
  <c r="N219" i="18"/>
  <c r="P218" i="18"/>
  <c r="O218" i="18"/>
  <c r="N218" i="18"/>
  <c r="P217" i="18"/>
  <c r="O217" i="18"/>
  <c r="N217" i="18"/>
  <c r="P216" i="18"/>
  <c r="O216" i="18"/>
  <c r="N216" i="18"/>
  <c r="P215" i="18"/>
  <c r="O215" i="18"/>
  <c r="N215" i="18"/>
  <c r="P214" i="18"/>
  <c r="O214" i="18"/>
  <c r="N214" i="18"/>
  <c r="P213" i="18"/>
  <c r="O213" i="18"/>
  <c r="N213" i="18"/>
  <c r="P212" i="18"/>
  <c r="O212" i="18"/>
  <c r="N212" i="18"/>
  <c r="P211" i="18"/>
  <c r="O211" i="18"/>
  <c r="N211" i="18"/>
  <c r="P210" i="18"/>
  <c r="O210" i="18"/>
  <c r="N210" i="18"/>
  <c r="P209" i="18"/>
  <c r="O209" i="18"/>
  <c r="N209" i="18"/>
  <c r="P208" i="18"/>
  <c r="O208" i="18"/>
  <c r="N208" i="18"/>
  <c r="P207" i="18"/>
  <c r="O207" i="18"/>
  <c r="N207" i="18"/>
  <c r="P206" i="18"/>
  <c r="O206" i="18"/>
  <c r="N206" i="18"/>
  <c r="P205" i="18"/>
  <c r="O205" i="18"/>
  <c r="N205" i="18"/>
  <c r="P204" i="18"/>
  <c r="O204" i="18"/>
  <c r="N204" i="18"/>
  <c r="P203" i="18"/>
  <c r="O203" i="18"/>
  <c r="N203" i="18"/>
  <c r="P202" i="18"/>
  <c r="O202" i="18"/>
  <c r="N202" i="18"/>
  <c r="P201" i="18"/>
  <c r="O201" i="18"/>
  <c r="N201" i="18"/>
  <c r="P200" i="18"/>
  <c r="O200" i="18"/>
  <c r="N200" i="18"/>
  <c r="P199" i="18"/>
  <c r="O199" i="18"/>
  <c r="N199" i="18"/>
  <c r="P198" i="18"/>
  <c r="O198" i="18"/>
  <c r="N198" i="18"/>
  <c r="P197" i="18"/>
  <c r="O197" i="18"/>
  <c r="N197" i="18"/>
  <c r="P196" i="18"/>
  <c r="O196" i="18"/>
  <c r="N196" i="18"/>
  <c r="P195" i="18"/>
  <c r="O195" i="18"/>
  <c r="N195" i="18"/>
  <c r="P194" i="18"/>
  <c r="O194" i="18"/>
  <c r="N194" i="18"/>
  <c r="P193" i="18"/>
  <c r="O193" i="18"/>
  <c r="N193" i="18"/>
  <c r="P192" i="18"/>
  <c r="O192" i="18"/>
  <c r="N192" i="18"/>
  <c r="P191" i="18"/>
  <c r="O191" i="18"/>
  <c r="N191" i="18"/>
  <c r="P190" i="18"/>
  <c r="O190" i="18"/>
  <c r="N190" i="18"/>
  <c r="P189" i="18"/>
  <c r="O189" i="18"/>
  <c r="N189" i="18"/>
  <c r="P188" i="18"/>
  <c r="O188" i="18"/>
  <c r="N188" i="18"/>
  <c r="P187" i="18"/>
  <c r="O187" i="18"/>
  <c r="N187" i="18"/>
  <c r="P186" i="18"/>
  <c r="O186" i="18"/>
  <c r="N186" i="18"/>
  <c r="P185" i="18"/>
  <c r="O185" i="18"/>
  <c r="N185" i="18"/>
  <c r="P184" i="18"/>
  <c r="O184" i="18"/>
  <c r="N184" i="18"/>
  <c r="P183" i="18"/>
  <c r="O183" i="18"/>
  <c r="N183" i="18"/>
  <c r="P182" i="18"/>
  <c r="O182" i="18"/>
  <c r="N182" i="18"/>
  <c r="P181" i="18"/>
  <c r="O181" i="18"/>
  <c r="N181" i="18"/>
  <c r="P180" i="18"/>
  <c r="O180" i="18"/>
  <c r="N180" i="18"/>
  <c r="P179" i="18"/>
  <c r="O179" i="18"/>
  <c r="N179" i="18"/>
  <c r="P178" i="18"/>
  <c r="O178" i="18"/>
  <c r="N178" i="18"/>
  <c r="P177" i="18"/>
  <c r="O177" i="18"/>
  <c r="N177" i="18"/>
  <c r="P176" i="18"/>
  <c r="O176" i="18"/>
  <c r="N176" i="18"/>
  <c r="P175" i="18"/>
  <c r="O175" i="18"/>
  <c r="N175" i="18"/>
  <c r="P174" i="18"/>
  <c r="O174" i="18"/>
  <c r="N174" i="18"/>
  <c r="P173" i="18"/>
  <c r="O173" i="18"/>
  <c r="N173" i="18"/>
  <c r="P172" i="18"/>
  <c r="O172" i="18"/>
  <c r="N172" i="18"/>
  <c r="P171" i="18"/>
  <c r="O171" i="18"/>
  <c r="N171" i="18"/>
  <c r="P170" i="18"/>
  <c r="O170" i="18"/>
  <c r="N170" i="18"/>
  <c r="P169" i="18"/>
  <c r="O169" i="18"/>
  <c r="N169" i="18"/>
  <c r="P168" i="18"/>
  <c r="O168" i="18"/>
  <c r="N168" i="18"/>
  <c r="P167" i="18"/>
  <c r="O167" i="18"/>
  <c r="N167" i="18"/>
  <c r="P166" i="18"/>
  <c r="O166" i="18"/>
  <c r="N166" i="18"/>
  <c r="P165" i="18"/>
  <c r="O165" i="18"/>
  <c r="N165" i="18"/>
  <c r="P164" i="18"/>
  <c r="O164" i="18"/>
  <c r="N164" i="18"/>
  <c r="P163" i="18"/>
  <c r="O163" i="18"/>
  <c r="N163" i="18"/>
  <c r="P162" i="18"/>
  <c r="O162" i="18"/>
  <c r="N162" i="18"/>
  <c r="P161" i="18"/>
  <c r="O161" i="18"/>
  <c r="N161" i="18"/>
  <c r="P160" i="18"/>
  <c r="O160" i="18"/>
  <c r="N160" i="18"/>
  <c r="P159" i="18"/>
  <c r="O159" i="18"/>
  <c r="N159" i="18"/>
  <c r="P158" i="18"/>
  <c r="O158" i="18"/>
  <c r="N158" i="18"/>
  <c r="P157" i="18"/>
  <c r="O157" i="18"/>
  <c r="N157" i="18"/>
  <c r="P156" i="18"/>
  <c r="O156" i="18"/>
  <c r="N156" i="18"/>
  <c r="P155" i="18"/>
  <c r="O155" i="18"/>
  <c r="N155" i="18"/>
  <c r="P154" i="18"/>
  <c r="O154" i="18"/>
  <c r="N154" i="18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P6" i="18"/>
  <c r="O6" i="18"/>
  <c r="N6" i="18"/>
  <c r="P5" i="18"/>
  <c r="O5" i="18"/>
  <c r="N5" i="18"/>
  <c r="P4" i="18"/>
  <c r="P1" i="18" s="1"/>
  <c r="O4" i="18"/>
  <c r="O1" i="18" s="1"/>
  <c r="N4" i="18"/>
  <c r="N1" i="18" s="1"/>
  <c r="E24" i="2" s="1"/>
  <c r="I27" i="2" s="1"/>
  <c r="P275" i="19"/>
  <c r="O275" i="19"/>
  <c r="N275" i="19"/>
  <c r="P274" i="19"/>
  <c r="O274" i="19"/>
  <c r="N274" i="19"/>
  <c r="P273" i="19"/>
  <c r="O273" i="19"/>
  <c r="N273" i="19"/>
  <c r="P272" i="19"/>
  <c r="O272" i="19"/>
  <c r="N272" i="19"/>
  <c r="P271" i="19"/>
  <c r="O271" i="19"/>
  <c r="N271" i="19"/>
  <c r="P270" i="19"/>
  <c r="O270" i="19"/>
  <c r="N270" i="19"/>
  <c r="P269" i="19"/>
  <c r="O269" i="19"/>
  <c r="N269" i="19"/>
  <c r="P268" i="19"/>
  <c r="O268" i="19"/>
  <c r="N268" i="19"/>
  <c r="P267" i="19"/>
  <c r="O267" i="19"/>
  <c r="N267" i="19"/>
  <c r="P266" i="19"/>
  <c r="O266" i="19"/>
  <c r="N266" i="19"/>
  <c r="P265" i="19"/>
  <c r="O265" i="19"/>
  <c r="N265" i="19"/>
  <c r="P264" i="19"/>
  <c r="O264" i="19"/>
  <c r="N264" i="19"/>
  <c r="P263" i="19"/>
  <c r="O263" i="19"/>
  <c r="N263" i="19"/>
  <c r="P262" i="19"/>
  <c r="O262" i="19"/>
  <c r="N262" i="19"/>
  <c r="P261" i="19"/>
  <c r="O261" i="19"/>
  <c r="N261" i="19"/>
  <c r="P260" i="19"/>
  <c r="O260" i="19"/>
  <c r="N260" i="19"/>
  <c r="P259" i="19"/>
  <c r="O259" i="19"/>
  <c r="N259" i="19"/>
  <c r="P258" i="19"/>
  <c r="O258" i="19"/>
  <c r="N258" i="19"/>
  <c r="P257" i="19"/>
  <c r="O257" i="19"/>
  <c r="N257" i="19"/>
  <c r="P256" i="19"/>
  <c r="O256" i="19"/>
  <c r="N256" i="19"/>
  <c r="P255" i="19"/>
  <c r="O255" i="19"/>
  <c r="N255" i="19"/>
  <c r="P254" i="19"/>
  <c r="O254" i="19"/>
  <c r="N254" i="19"/>
  <c r="P253" i="19"/>
  <c r="O253" i="19"/>
  <c r="N253" i="19"/>
  <c r="P252" i="19"/>
  <c r="O252" i="19"/>
  <c r="N252" i="19"/>
  <c r="P251" i="19"/>
  <c r="O251" i="19"/>
  <c r="N251" i="19"/>
  <c r="P250" i="19"/>
  <c r="O250" i="19"/>
  <c r="N250" i="19"/>
  <c r="P249" i="19"/>
  <c r="O249" i="19"/>
  <c r="N249" i="19"/>
  <c r="P248" i="19"/>
  <c r="O248" i="19"/>
  <c r="N248" i="19"/>
  <c r="P247" i="19"/>
  <c r="O247" i="19"/>
  <c r="N247" i="19"/>
  <c r="P246" i="19"/>
  <c r="O246" i="19"/>
  <c r="N246" i="19"/>
  <c r="P245" i="19"/>
  <c r="O245" i="19"/>
  <c r="N245" i="19"/>
  <c r="P244" i="19"/>
  <c r="O244" i="19"/>
  <c r="N244" i="19"/>
  <c r="P243" i="19"/>
  <c r="O243" i="19"/>
  <c r="N243" i="19"/>
  <c r="P242" i="19"/>
  <c r="O242" i="19"/>
  <c r="N242" i="19"/>
  <c r="P241" i="19"/>
  <c r="O241" i="19"/>
  <c r="N241" i="19"/>
  <c r="P240" i="19"/>
  <c r="O240" i="19"/>
  <c r="N240" i="19"/>
  <c r="P239" i="19"/>
  <c r="O239" i="19"/>
  <c r="N239" i="19"/>
  <c r="P238" i="19"/>
  <c r="O238" i="19"/>
  <c r="N238" i="19"/>
  <c r="P237" i="19"/>
  <c r="O237" i="19"/>
  <c r="N237" i="19"/>
  <c r="P236" i="19"/>
  <c r="O236" i="19"/>
  <c r="N236" i="19"/>
  <c r="P235" i="19"/>
  <c r="O235" i="19"/>
  <c r="N235" i="19"/>
  <c r="P234" i="19"/>
  <c r="O234" i="19"/>
  <c r="N234" i="19"/>
  <c r="P233" i="19"/>
  <c r="O233" i="19"/>
  <c r="N233" i="19"/>
  <c r="P232" i="19"/>
  <c r="O232" i="19"/>
  <c r="N232" i="19"/>
  <c r="P231" i="19"/>
  <c r="O231" i="19"/>
  <c r="N231" i="19"/>
  <c r="P230" i="19"/>
  <c r="O230" i="19"/>
  <c r="N230" i="19"/>
  <c r="P229" i="19"/>
  <c r="O229" i="19"/>
  <c r="N229" i="19"/>
  <c r="P228" i="19"/>
  <c r="O228" i="19"/>
  <c r="N228" i="19"/>
  <c r="P227" i="19"/>
  <c r="O227" i="19"/>
  <c r="N227" i="19"/>
  <c r="P226" i="19"/>
  <c r="O226" i="19"/>
  <c r="N226" i="19"/>
  <c r="P225" i="19"/>
  <c r="O225" i="19"/>
  <c r="N225" i="19"/>
  <c r="P224" i="19"/>
  <c r="O224" i="19"/>
  <c r="N224" i="19"/>
  <c r="P223" i="19"/>
  <c r="O223" i="19"/>
  <c r="N223" i="19"/>
  <c r="P222" i="19"/>
  <c r="O222" i="19"/>
  <c r="N222" i="19"/>
  <c r="P221" i="19"/>
  <c r="O221" i="19"/>
  <c r="N221" i="19"/>
  <c r="P220" i="19"/>
  <c r="O220" i="19"/>
  <c r="N220" i="19"/>
  <c r="P219" i="19"/>
  <c r="O219" i="19"/>
  <c r="N219" i="19"/>
  <c r="P218" i="19"/>
  <c r="O218" i="19"/>
  <c r="N218" i="19"/>
  <c r="P217" i="19"/>
  <c r="O217" i="19"/>
  <c r="N217" i="19"/>
  <c r="P216" i="19"/>
  <c r="O216" i="19"/>
  <c r="N216" i="19"/>
  <c r="P215" i="19"/>
  <c r="O215" i="19"/>
  <c r="N215" i="19"/>
  <c r="P214" i="19"/>
  <c r="O214" i="19"/>
  <c r="N214" i="19"/>
  <c r="P213" i="19"/>
  <c r="O213" i="19"/>
  <c r="N213" i="19"/>
  <c r="P212" i="19"/>
  <c r="O212" i="19"/>
  <c r="N212" i="19"/>
  <c r="P211" i="19"/>
  <c r="O211" i="19"/>
  <c r="N211" i="19"/>
  <c r="P210" i="19"/>
  <c r="O210" i="19"/>
  <c r="N210" i="19"/>
  <c r="P209" i="19"/>
  <c r="O209" i="19"/>
  <c r="N209" i="19"/>
  <c r="P208" i="19"/>
  <c r="O208" i="19"/>
  <c r="N208" i="19"/>
  <c r="P207" i="19"/>
  <c r="O207" i="19"/>
  <c r="N207" i="19"/>
  <c r="P206" i="19"/>
  <c r="O206" i="19"/>
  <c r="N206" i="19"/>
  <c r="P205" i="19"/>
  <c r="O205" i="19"/>
  <c r="N205" i="19"/>
  <c r="P204" i="19"/>
  <c r="O204" i="19"/>
  <c r="N204" i="19"/>
  <c r="P203" i="19"/>
  <c r="O203" i="19"/>
  <c r="N203" i="19"/>
  <c r="P202" i="19"/>
  <c r="O202" i="19"/>
  <c r="N202" i="19"/>
  <c r="P201" i="19"/>
  <c r="O201" i="19"/>
  <c r="N201" i="19"/>
  <c r="P200" i="19"/>
  <c r="O200" i="19"/>
  <c r="N200" i="19"/>
  <c r="P199" i="19"/>
  <c r="O199" i="19"/>
  <c r="N199" i="19"/>
  <c r="P198" i="19"/>
  <c r="O198" i="19"/>
  <c r="N198" i="19"/>
  <c r="P197" i="19"/>
  <c r="O197" i="19"/>
  <c r="N197" i="19"/>
  <c r="P196" i="19"/>
  <c r="O196" i="19"/>
  <c r="N196" i="19"/>
  <c r="P195" i="19"/>
  <c r="O195" i="19"/>
  <c r="N195" i="19"/>
  <c r="P194" i="19"/>
  <c r="O194" i="19"/>
  <c r="N194" i="19"/>
  <c r="P193" i="19"/>
  <c r="O193" i="19"/>
  <c r="N193" i="19"/>
  <c r="P192" i="19"/>
  <c r="O192" i="19"/>
  <c r="N192" i="19"/>
  <c r="P191" i="19"/>
  <c r="O191" i="19"/>
  <c r="N191" i="19"/>
  <c r="P190" i="19"/>
  <c r="O190" i="19"/>
  <c r="N190" i="19"/>
  <c r="P189" i="19"/>
  <c r="O189" i="19"/>
  <c r="N189" i="19"/>
  <c r="P188" i="19"/>
  <c r="O188" i="19"/>
  <c r="N188" i="19"/>
  <c r="P187" i="19"/>
  <c r="O187" i="19"/>
  <c r="N187" i="19"/>
  <c r="P186" i="19"/>
  <c r="O186" i="19"/>
  <c r="N186" i="19"/>
  <c r="P185" i="19"/>
  <c r="O185" i="19"/>
  <c r="N185" i="19"/>
  <c r="P184" i="19"/>
  <c r="O184" i="19"/>
  <c r="N184" i="19"/>
  <c r="P183" i="19"/>
  <c r="O183" i="19"/>
  <c r="N183" i="19"/>
  <c r="P182" i="19"/>
  <c r="O182" i="19"/>
  <c r="N182" i="19"/>
  <c r="P181" i="19"/>
  <c r="O181" i="19"/>
  <c r="N181" i="19"/>
  <c r="P180" i="19"/>
  <c r="O180" i="19"/>
  <c r="N180" i="19"/>
  <c r="P179" i="19"/>
  <c r="O179" i="19"/>
  <c r="N179" i="19"/>
  <c r="P178" i="19"/>
  <c r="O178" i="19"/>
  <c r="N178" i="19"/>
  <c r="P177" i="19"/>
  <c r="O177" i="19"/>
  <c r="N177" i="19"/>
  <c r="P176" i="19"/>
  <c r="O176" i="19"/>
  <c r="N176" i="19"/>
  <c r="P175" i="19"/>
  <c r="O175" i="19"/>
  <c r="N175" i="19"/>
  <c r="P174" i="19"/>
  <c r="O174" i="19"/>
  <c r="N174" i="19"/>
  <c r="P173" i="19"/>
  <c r="O173" i="19"/>
  <c r="N173" i="19"/>
  <c r="P172" i="19"/>
  <c r="O172" i="19"/>
  <c r="N172" i="19"/>
  <c r="P171" i="19"/>
  <c r="O171" i="19"/>
  <c r="N171" i="19"/>
  <c r="P170" i="19"/>
  <c r="O170" i="19"/>
  <c r="N170" i="19"/>
  <c r="P169" i="19"/>
  <c r="O169" i="19"/>
  <c r="N169" i="19"/>
  <c r="P168" i="19"/>
  <c r="O168" i="19"/>
  <c r="N168" i="19"/>
  <c r="P167" i="19"/>
  <c r="O167" i="19"/>
  <c r="N167" i="19"/>
  <c r="P166" i="19"/>
  <c r="O166" i="19"/>
  <c r="N166" i="19"/>
  <c r="P165" i="19"/>
  <c r="O165" i="19"/>
  <c r="N165" i="19"/>
  <c r="P164" i="19"/>
  <c r="O164" i="19"/>
  <c r="N164" i="19"/>
  <c r="P163" i="19"/>
  <c r="O163" i="19"/>
  <c r="N163" i="19"/>
  <c r="P162" i="19"/>
  <c r="O162" i="19"/>
  <c r="N162" i="19"/>
  <c r="P161" i="19"/>
  <c r="O161" i="19"/>
  <c r="N161" i="19"/>
  <c r="P160" i="19"/>
  <c r="O160" i="19"/>
  <c r="N160" i="19"/>
  <c r="P159" i="19"/>
  <c r="O159" i="19"/>
  <c r="N159" i="19"/>
  <c r="P158" i="19"/>
  <c r="O158" i="19"/>
  <c r="N158" i="19"/>
  <c r="P157" i="19"/>
  <c r="O157" i="19"/>
  <c r="N157" i="19"/>
  <c r="P156" i="19"/>
  <c r="O156" i="19"/>
  <c r="N156" i="19"/>
  <c r="P155" i="19"/>
  <c r="O155" i="19"/>
  <c r="N155" i="19"/>
  <c r="P154" i="19"/>
  <c r="O154" i="19"/>
  <c r="N154" i="19"/>
  <c r="P153" i="19"/>
  <c r="O153" i="19"/>
  <c r="N153" i="19"/>
  <c r="P152" i="19"/>
  <c r="O152" i="19"/>
  <c r="N152" i="19"/>
  <c r="P151" i="19"/>
  <c r="O151" i="19"/>
  <c r="N151" i="19"/>
  <c r="P150" i="19"/>
  <c r="O150" i="19"/>
  <c r="N150" i="19"/>
  <c r="P149" i="19"/>
  <c r="O149" i="19"/>
  <c r="N149" i="19"/>
  <c r="P148" i="19"/>
  <c r="O148" i="19"/>
  <c r="N148" i="19"/>
  <c r="P147" i="19"/>
  <c r="O147" i="19"/>
  <c r="N147" i="19"/>
  <c r="P146" i="19"/>
  <c r="O146" i="19"/>
  <c r="N146" i="19"/>
  <c r="P145" i="19"/>
  <c r="O145" i="19"/>
  <c r="N145" i="19"/>
  <c r="P144" i="19"/>
  <c r="O144" i="19"/>
  <c r="N144" i="19"/>
  <c r="P143" i="19"/>
  <c r="O143" i="19"/>
  <c r="N143" i="19"/>
  <c r="P142" i="19"/>
  <c r="O142" i="19"/>
  <c r="N142" i="19"/>
  <c r="P141" i="19"/>
  <c r="O141" i="19"/>
  <c r="N141" i="19"/>
  <c r="P140" i="19"/>
  <c r="O140" i="19"/>
  <c r="N140" i="19"/>
  <c r="P139" i="19"/>
  <c r="O139" i="19"/>
  <c r="N139" i="19"/>
  <c r="P138" i="19"/>
  <c r="O138" i="19"/>
  <c r="N138" i="19"/>
  <c r="P137" i="19"/>
  <c r="O137" i="19"/>
  <c r="N137" i="19"/>
  <c r="P136" i="19"/>
  <c r="O136" i="19"/>
  <c r="N136" i="19"/>
  <c r="P135" i="19"/>
  <c r="O135" i="19"/>
  <c r="N135" i="19"/>
  <c r="P134" i="19"/>
  <c r="O134" i="19"/>
  <c r="N134" i="19"/>
  <c r="P133" i="19"/>
  <c r="O133" i="19"/>
  <c r="N133" i="19"/>
  <c r="P132" i="19"/>
  <c r="O132" i="19"/>
  <c r="N132" i="19"/>
  <c r="P131" i="19"/>
  <c r="O131" i="19"/>
  <c r="N131" i="19"/>
  <c r="P130" i="19"/>
  <c r="O130" i="19"/>
  <c r="N130" i="19"/>
  <c r="P129" i="19"/>
  <c r="O129" i="19"/>
  <c r="N129" i="19"/>
  <c r="P128" i="19"/>
  <c r="O128" i="19"/>
  <c r="N128" i="19"/>
  <c r="P127" i="19"/>
  <c r="O127" i="19"/>
  <c r="N127" i="19"/>
  <c r="P126" i="19"/>
  <c r="O126" i="19"/>
  <c r="N126" i="19"/>
  <c r="P125" i="19"/>
  <c r="O125" i="19"/>
  <c r="N125" i="19"/>
  <c r="P124" i="19"/>
  <c r="O124" i="19"/>
  <c r="N124" i="19"/>
  <c r="P123" i="19"/>
  <c r="O123" i="19"/>
  <c r="N123" i="19"/>
  <c r="P122" i="19"/>
  <c r="O122" i="19"/>
  <c r="N122" i="19"/>
  <c r="P121" i="19"/>
  <c r="O121" i="19"/>
  <c r="N121" i="19"/>
  <c r="P120" i="19"/>
  <c r="O120" i="19"/>
  <c r="N120" i="19"/>
  <c r="P119" i="19"/>
  <c r="O119" i="19"/>
  <c r="N119" i="19"/>
  <c r="P118" i="19"/>
  <c r="O118" i="19"/>
  <c r="N118" i="19"/>
  <c r="P117" i="19"/>
  <c r="O117" i="19"/>
  <c r="N117" i="19"/>
  <c r="P116" i="19"/>
  <c r="O116" i="19"/>
  <c r="N116" i="19"/>
  <c r="P115" i="19"/>
  <c r="O115" i="19"/>
  <c r="N115" i="19"/>
  <c r="P114" i="19"/>
  <c r="O114" i="19"/>
  <c r="N114" i="19"/>
  <c r="P113" i="19"/>
  <c r="O113" i="19"/>
  <c r="N113" i="19"/>
  <c r="P112" i="19"/>
  <c r="O112" i="19"/>
  <c r="N112" i="19"/>
  <c r="P111" i="19"/>
  <c r="O111" i="19"/>
  <c r="N111" i="19"/>
  <c r="P110" i="19"/>
  <c r="O110" i="19"/>
  <c r="N110" i="19"/>
  <c r="P109" i="19"/>
  <c r="O109" i="19"/>
  <c r="N109" i="19"/>
  <c r="P108" i="19"/>
  <c r="O108" i="19"/>
  <c r="N108" i="19"/>
  <c r="P107" i="19"/>
  <c r="O107" i="19"/>
  <c r="N107" i="19"/>
  <c r="P106" i="19"/>
  <c r="O106" i="19"/>
  <c r="N106" i="19"/>
  <c r="P105" i="19"/>
  <c r="O105" i="19"/>
  <c r="N105" i="19"/>
  <c r="P104" i="19"/>
  <c r="O104" i="19"/>
  <c r="N104" i="19"/>
  <c r="P103" i="19"/>
  <c r="O103" i="19"/>
  <c r="N103" i="19"/>
  <c r="P102" i="19"/>
  <c r="O102" i="19"/>
  <c r="N102" i="19"/>
  <c r="P101" i="19"/>
  <c r="O101" i="19"/>
  <c r="N101" i="19"/>
  <c r="P100" i="19"/>
  <c r="O100" i="19"/>
  <c r="N100" i="19"/>
  <c r="P99" i="19"/>
  <c r="O99" i="19"/>
  <c r="N99" i="19"/>
  <c r="P98" i="19"/>
  <c r="O98" i="19"/>
  <c r="N98" i="19"/>
  <c r="P97" i="19"/>
  <c r="O97" i="19"/>
  <c r="N97" i="19"/>
  <c r="P96" i="19"/>
  <c r="O96" i="19"/>
  <c r="N96" i="19"/>
  <c r="P95" i="19"/>
  <c r="O95" i="19"/>
  <c r="N95" i="19"/>
  <c r="P94" i="19"/>
  <c r="O94" i="19"/>
  <c r="N94" i="19"/>
  <c r="P93" i="19"/>
  <c r="O93" i="19"/>
  <c r="N93" i="19"/>
  <c r="P92" i="19"/>
  <c r="O92" i="19"/>
  <c r="N92" i="19"/>
  <c r="P91" i="19"/>
  <c r="O91" i="19"/>
  <c r="N91" i="19"/>
  <c r="P90" i="19"/>
  <c r="O90" i="19"/>
  <c r="N90" i="19"/>
  <c r="P89" i="19"/>
  <c r="O89" i="19"/>
  <c r="N89" i="19"/>
  <c r="P88" i="19"/>
  <c r="O88" i="19"/>
  <c r="N88" i="19"/>
  <c r="P87" i="19"/>
  <c r="O87" i="19"/>
  <c r="N87" i="19"/>
  <c r="P86" i="19"/>
  <c r="O86" i="19"/>
  <c r="N86" i="19"/>
  <c r="P85" i="19"/>
  <c r="O85" i="19"/>
  <c r="N85" i="19"/>
  <c r="P84" i="19"/>
  <c r="O84" i="19"/>
  <c r="N84" i="19"/>
  <c r="P83" i="19"/>
  <c r="O83" i="19"/>
  <c r="N83" i="19"/>
  <c r="P82" i="19"/>
  <c r="O82" i="19"/>
  <c r="N82" i="19"/>
  <c r="P81" i="19"/>
  <c r="O81" i="19"/>
  <c r="N81" i="19"/>
  <c r="P80" i="19"/>
  <c r="O80" i="19"/>
  <c r="N80" i="19"/>
  <c r="P79" i="19"/>
  <c r="O79" i="19"/>
  <c r="N79" i="19"/>
  <c r="P78" i="19"/>
  <c r="O78" i="19"/>
  <c r="N78" i="19"/>
  <c r="P77" i="19"/>
  <c r="O77" i="19"/>
  <c r="N77" i="19"/>
  <c r="P76" i="19"/>
  <c r="O76" i="19"/>
  <c r="N76" i="19"/>
  <c r="P75" i="19"/>
  <c r="O75" i="19"/>
  <c r="N75" i="19"/>
  <c r="P74" i="19"/>
  <c r="O74" i="19"/>
  <c r="N74" i="19"/>
  <c r="P73" i="19"/>
  <c r="O73" i="19"/>
  <c r="N73" i="19"/>
  <c r="P72" i="19"/>
  <c r="O72" i="19"/>
  <c r="N72" i="19"/>
  <c r="P71" i="19"/>
  <c r="O71" i="19"/>
  <c r="N71" i="19"/>
  <c r="P70" i="19"/>
  <c r="O70" i="19"/>
  <c r="N70" i="19"/>
  <c r="P69" i="19"/>
  <c r="O69" i="19"/>
  <c r="N69" i="19"/>
  <c r="P68" i="19"/>
  <c r="O68" i="19"/>
  <c r="N68" i="19"/>
  <c r="P67" i="19"/>
  <c r="O67" i="19"/>
  <c r="N67" i="19"/>
  <c r="P66" i="19"/>
  <c r="O66" i="19"/>
  <c r="N66" i="19"/>
  <c r="P65" i="19"/>
  <c r="O65" i="19"/>
  <c r="N65" i="19"/>
  <c r="P64" i="19"/>
  <c r="O64" i="19"/>
  <c r="N64" i="19"/>
  <c r="P63" i="19"/>
  <c r="O63" i="19"/>
  <c r="N63" i="19"/>
  <c r="P62" i="19"/>
  <c r="O62" i="19"/>
  <c r="N62" i="19"/>
  <c r="P61" i="19"/>
  <c r="O61" i="19"/>
  <c r="N61" i="19"/>
  <c r="P60" i="19"/>
  <c r="O60" i="19"/>
  <c r="N60" i="19"/>
  <c r="P59" i="19"/>
  <c r="O59" i="19"/>
  <c r="N59" i="19"/>
  <c r="P58" i="19"/>
  <c r="O58" i="19"/>
  <c r="N58" i="19"/>
  <c r="P57" i="19"/>
  <c r="O57" i="19"/>
  <c r="N57" i="19"/>
  <c r="P56" i="19"/>
  <c r="O56" i="19"/>
  <c r="N56" i="19"/>
  <c r="P55" i="19"/>
  <c r="O55" i="19"/>
  <c r="N55" i="19"/>
  <c r="P54" i="19"/>
  <c r="O54" i="19"/>
  <c r="N54" i="19"/>
  <c r="P53" i="19"/>
  <c r="O53" i="19"/>
  <c r="N53" i="19"/>
  <c r="P52" i="19"/>
  <c r="O52" i="19"/>
  <c r="N52" i="19"/>
  <c r="P51" i="19"/>
  <c r="O51" i="19"/>
  <c r="N51" i="19"/>
  <c r="P50" i="19"/>
  <c r="O50" i="19"/>
  <c r="N50" i="19"/>
  <c r="P49" i="19"/>
  <c r="O49" i="19"/>
  <c r="N49" i="19"/>
  <c r="P48" i="19"/>
  <c r="O48" i="19"/>
  <c r="N48" i="19"/>
  <c r="P47" i="19"/>
  <c r="O47" i="19"/>
  <c r="N47" i="19"/>
  <c r="P46" i="19"/>
  <c r="O46" i="19"/>
  <c r="N46" i="19"/>
  <c r="P45" i="19"/>
  <c r="O45" i="19"/>
  <c r="N45" i="19"/>
  <c r="P44" i="19"/>
  <c r="O44" i="19"/>
  <c r="N44" i="19"/>
  <c r="P43" i="19"/>
  <c r="O43" i="19"/>
  <c r="N43" i="19"/>
  <c r="P42" i="19"/>
  <c r="O42" i="19"/>
  <c r="N42" i="19"/>
  <c r="P41" i="19"/>
  <c r="O41" i="19"/>
  <c r="N41" i="19"/>
  <c r="P40" i="19"/>
  <c r="O40" i="19"/>
  <c r="N40" i="19"/>
  <c r="P39" i="19"/>
  <c r="O39" i="19"/>
  <c r="N39" i="19"/>
  <c r="P38" i="19"/>
  <c r="O38" i="19"/>
  <c r="N38" i="19"/>
  <c r="P37" i="19"/>
  <c r="O37" i="19"/>
  <c r="N37" i="19"/>
  <c r="P36" i="19"/>
  <c r="O36" i="19"/>
  <c r="N36" i="19"/>
  <c r="P35" i="19"/>
  <c r="O35" i="19"/>
  <c r="N35" i="19"/>
  <c r="P34" i="19"/>
  <c r="O34" i="19"/>
  <c r="N34" i="19"/>
  <c r="P33" i="19"/>
  <c r="O33" i="19"/>
  <c r="N33" i="19"/>
  <c r="P32" i="19"/>
  <c r="O32" i="19"/>
  <c r="N32" i="19"/>
  <c r="P31" i="19"/>
  <c r="O31" i="19"/>
  <c r="N31" i="19"/>
  <c r="P30" i="19"/>
  <c r="O30" i="19"/>
  <c r="N30" i="19"/>
  <c r="P29" i="19"/>
  <c r="O29" i="19"/>
  <c r="N29" i="19"/>
  <c r="P28" i="19"/>
  <c r="O28" i="19"/>
  <c r="N28" i="19"/>
  <c r="P27" i="19"/>
  <c r="O27" i="19"/>
  <c r="N27" i="19"/>
  <c r="P26" i="19"/>
  <c r="O26" i="19"/>
  <c r="N26" i="19"/>
  <c r="P25" i="19"/>
  <c r="O25" i="19"/>
  <c r="N25" i="19"/>
  <c r="P24" i="19"/>
  <c r="O24" i="19"/>
  <c r="N24" i="19"/>
  <c r="P23" i="19"/>
  <c r="O23" i="19"/>
  <c r="N23" i="19"/>
  <c r="P22" i="19"/>
  <c r="O22" i="19"/>
  <c r="N22" i="19"/>
  <c r="P21" i="19"/>
  <c r="O21" i="19"/>
  <c r="N21" i="19"/>
  <c r="P20" i="19"/>
  <c r="O20" i="19"/>
  <c r="N20" i="19"/>
  <c r="P19" i="19"/>
  <c r="O19" i="19"/>
  <c r="N19" i="19"/>
  <c r="P18" i="19"/>
  <c r="O18" i="19"/>
  <c r="N18" i="19"/>
  <c r="P17" i="19"/>
  <c r="O17" i="19"/>
  <c r="N17" i="19"/>
  <c r="P16" i="19"/>
  <c r="O16" i="19"/>
  <c r="N16" i="19"/>
  <c r="P15" i="19"/>
  <c r="O15" i="19"/>
  <c r="N15" i="19"/>
  <c r="P14" i="19"/>
  <c r="O14" i="19"/>
  <c r="N14" i="19"/>
  <c r="P13" i="19"/>
  <c r="O13" i="19"/>
  <c r="N13" i="19"/>
  <c r="P12" i="19"/>
  <c r="O12" i="19"/>
  <c r="N12" i="19"/>
  <c r="P11" i="19"/>
  <c r="O11" i="19"/>
  <c r="N11" i="19"/>
  <c r="P10" i="19"/>
  <c r="O10" i="19"/>
  <c r="N10" i="19"/>
  <c r="P9" i="19"/>
  <c r="O9" i="19"/>
  <c r="N9" i="19"/>
  <c r="P8" i="19"/>
  <c r="O8" i="19"/>
  <c r="N8" i="19"/>
  <c r="P7" i="19"/>
  <c r="O7" i="19"/>
  <c r="N7" i="19"/>
  <c r="P6" i="19"/>
  <c r="O6" i="19"/>
  <c r="N6" i="19"/>
  <c r="P5" i="19"/>
  <c r="O5" i="19"/>
  <c r="N5" i="19"/>
  <c r="P4" i="19"/>
  <c r="P1" i="19" s="1"/>
  <c r="O4" i="19"/>
  <c r="O1" i="19" s="1"/>
  <c r="N4" i="19"/>
  <c r="N1" i="19" s="1"/>
  <c r="E25" i="2" s="1"/>
  <c r="I28" i="2" s="1"/>
  <c r="P275" i="21"/>
  <c r="O275" i="21"/>
  <c r="N275" i="21"/>
  <c r="P274" i="21"/>
  <c r="O274" i="21"/>
  <c r="N274" i="21"/>
  <c r="P273" i="21"/>
  <c r="O273" i="21"/>
  <c r="N273" i="21"/>
  <c r="P272" i="21"/>
  <c r="O272" i="21"/>
  <c r="N272" i="21"/>
  <c r="P271" i="21"/>
  <c r="O271" i="21"/>
  <c r="N271" i="21"/>
  <c r="P270" i="21"/>
  <c r="O270" i="21"/>
  <c r="N270" i="21"/>
  <c r="P269" i="21"/>
  <c r="O269" i="21"/>
  <c r="N269" i="21"/>
  <c r="P268" i="21"/>
  <c r="O268" i="21"/>
  <c r="N268" i="21"/>
  <c r="P267" i="21"/>
  <c r="O267" i="21"/>
  <c r="N267" i="21"/>
  <c r="P266" i="21"/>
  <c r="O266" i="21"/>
  <c r="N266" i="21"/>
  <c r="P265" i="21"/>
  <c r="O265" i="21"/>
  <c r="N265" i="21"/>
  <c r="P264" i="21"/>
  <c r="O264" i="21"/>
  <c r="N264" i="21"/>
  <c r="P263" i="21"/>
  <c r="O263" i="21"/>
  <c r="N263" i="21"/>
  <c r="P262" i="21"/>
  <c r="O262" i="21"/>
  <c r="N262" i="21"/>
  <c r="P261" i="21"/>
  <c r="O261" i="21"/>
  <c r="N261" i="21"/>
  <c r="P260" i="21"/>
  <c r="O260" i="21"/>
  <c r="N260" i="21"/>
  <c r="P259" i="21"/>
  <c r="O259" i="21"/>
  <c r="N259" i="21"/>
  <c r="P258" i="21"/>
  <c r="O258" i="21"/>
  <c r="N258" i="21"/>
  <c r="P257" i="21"/>
  <c r="O257" i="21"/>
  <c r="N257" i="21"/>
  <c r="P256" i="21"/>
  <c r="O256" i="21"/>
  <c r="N256" i="21"/>
  <c r="P255" i="21"/>
  <c r="O255" i="21"/>
  <c r="N255" i="21"/>
  <c r="P254" i="21"/>
  <c r="O254" i="21"/>
  <c r="N254" i="21"/>
  <c r="P253" i="21"/>
  <c r="O253" i="21"/>
  <c r="N253" i="21"/>
  <c r="P252" i="21"/>
  <c r="O252" i="21"/>
  <c r="N252" i="21"/>
  <c r="P251" i="21"/>
  <c r="O251" i="21"/>
  <c r="N251" i="21"/>
  <c r="P250" i="21"/>
  <c r="O250" i="21"/>
  <c r="N250" i="21"/>
  <c r="P249" i="21"/>
  <c r="O249" i="21"/>
  <c r="N249" i="21"/>
  <c r="P248" i="21"/>
  <c r="O248" i="21"/>
  <c r="N248" i="21"/>
  <c r="P247" i="21"/>
  <c r="O247" i="21"/>
  <c r="N247" i="21"/>
  <c r="P246" i="21"/>
  <c r="O246" i="21"/>
  <c r="N246" i="21"/>
  <c r="P245" i="21"/>
  <c r="O245" i="21"/>
  <c r="N245" i="21"/>
  <c r="P244" i="21"/>
  <c r="O244" i="21"/>
  <c r="N244" i="21"/>
  <c r="P243" i="21"/>
  <c r="O243" i="21"/>
  <c r="N243" i="21"/>
  <c r="P242" i="21"/>
  <c r="O242" i="21"/>
  <c r="N242" i="21"/>
  <c r="P241" i="21"/>
  <c r="O241" i="21"/>
  <c r="N241" i="21"/>
  <c r="P240" i="21"/>
  <c r="O240" i="21"/>
  <c r="N240" i="21"/>
  <c r="P239" i="21"/>
  <c r="O239" i="21"/>
  <c r="N239" i="21"/>
  <c r="P238" i="21"/>
  <c r="O238" i="21"/>
  <c r="N238" i="21"/>
  <c r="P237" i="21"/>
  <c r="O237" i="21"/>
  <c r="N237" i="21"/>
  <c r="P236" i="21"/>
  <c r="O236" i="21"/>
  <c r="N236" i="21"/>
  <c r="P235" i="21"/>
  <c r="O235" i="21"/>
  <c r="N235" i="21"/>
  <c r="P234" i="21"/>
  <c r="O234" i="21"/>
  <c r="N234" i="21"/>
  <c r="P233" i="21"/>
  <c r="O233" i="21"/>
  <c r="N233" i="21"/>
  <c r="P232" i="21"/>
  <c r="O232" i="21"/>
  <c r="N232" i="21"/>
  <c r="P231" i="21"/>
  <c r="O231" i="21"/>
  <c r="N231" i="21"/>
  <c r="P230" i="21"/>
  <c r="O230" i="21"/>
  <c r="N230" i="21"/>
  <c r="P229" i="21"/>
  <c r="O229" i="21"/>
  <c r="N229" i="21"/>
  <c r="P228" i="21"/>
  <c r="O228" i="21"/>
  <c r="N228" i="21"/>
  <c r="P227" i="21"/>
  <c r="O227" i="21"/>
  <c r="N227" i="21"/>
  <c r="P226" i="21"/>
  <c r="O226" i="21"/>
  <c r="N226" i="21"/>
  <c r="P225" i="21"/>
  <c r="O225" i="21"/>
  <c r="N225" i="21"/>
  <c r="P224" i="21"/>
  <c r="O224" i="21"/>
  <c r="N224" i="21"/>
  <c r="P223" i="21"/>
  <c r="O223" i="21"/>
  <c r="N223" i="21"/>
  <c r="P222" i="21"/>
  <c r="O222" i="21"/>
  <c r="N222" i="21"/>
  <c r="P221" i="21"/>
  <c r="O221" i="21"/>
  <c r="N221" i="21"/>
  <c r="P220" i="21"/>
  <c r="O220" i="21"/>
  <c r="N220" i="21"/>
  <c r="P219" i="21"/>
  <c r="O219" i="21"/>
  <c r="N219" i="21"/>
  <c r="P218" i="21"/>
  <c r="O218" i="21"/>
  <c r="N218" i="21"/>
  <c r="P217" i="21"/>
  <c r="O217" i="21"/>
  <c r="N217" i="21"/>
  <c r="P216" i="21"/>
  <c r="O216" i="21"/>
  <c r="N216" i="21"/>
  <c r="P215" i="21"/>
  <c r="O215" i="21"/>
  <c r="N215" i="21"/>
  <c r="P214" i="21"/>
  <c r="O214" i="21"/>
  <c r="N214" i="21"/>
  <c r="P213" i="21"/>
  <c r="O213" i="21"/>
  <c r="N213" i="21"/>
  <c r="P212" i="21"/>
  <c r="O212" i="21"/>
  <c r="N212" i="21"/>
  <c r="P211" i="21"/>
  <c r="O211" i="21"/>
  <c r="N211" i="21"/>
  <c r="P210" i="21"/>
  <c r="O210" i="21"/>
  <c r="N210" i="21"/>
  <c r="P209" i="21"/>
  <c r="O209" i="21"/>
  <c r="N209" i="21"/>
  <c r="P208" i="21"/>
  <c r="O208" i="21"/>
  <c r="N208" i="21"/>
  <c r="P207" i="21"/>
  <c r="O207" i="21"/>
  <c r="N207" i="21"/>
  <c r="P206" i="21"/>
  <c r="O206" i="21"/>
  <c r="N206" i="21"/>
  <c r="P205" i="21"/>
  <c r="O205" i="21"/>
  <c r="N205" i="21"/>
  <c r="P204" i="21"/>
  <c r="O204" i="21"/>
  <c r="N204" i="21"/>
  <c r="P203" i="21"/>
  <c r="O203" i="21"/>
  <c r="N203" i="21"/>
  <c r="P202" i="21"/>
  <c r="O202" i="21"/>
  <c r="N202" i="21"/>
  <c r="P201" i="21"/>
  <c r="O201" i="21"/>
  <c r="N201" i="21"/>
  <c r="P200" i="21"/>
  <c r="O200" i="21"/>
  <c r="N200" i="21"/>
  <c r="P199" i="21"/>
  <c r="O199" i="21"/>
  <c r="N199" i="21"/>
  <c r="P198" i="21"/>
  <c r="O198" i="21"/>
  <c r="N198" i="21"/>
  <c r="P197" i="21"/>
  <c r="O197" i="21"/>
  <c r="N197" i="21"/>
  <c r="P196" i="21"/>
  <c r="O196" i="21"/>
  <c r="N196" i="21"/>
  <c r="P195" i="21"/>
  <c r="O195" i="21"/>
  <c r="N195" i="21"/>
  <c r="P194" i="21"/>
  <c r="O194" i="21"/>
  <c r="N194" i="21"/>
  <c r="P193" i="21"/>
  <c r="O193" i="21"/>
  <c r="N193" i="21"/>
  <c r="P192" i="21"/>
  <c r="O192" i="21"/>
  <c r="N192" i="21"/>
  <c r="P191" i="21"/>
  <c r="O191" i="21"/>
  <c r="N191" i="21"/>
  <c r="P190" i="21"/>
  <c r="O190" i="21"/>
  <c r="N190" i="21"/>
  <c r="P189" i="21"/>
  <c r="O189" i="21"/>
  <c r="N189" i="21"/>
  <c r="P188" i="21"/>
  <c r="O188" i="21"/>
  <c r="N188" i="21"/>
  <c r="P187" i="21"/>
  <c r="O187" i="21"/>
  <c r="N187" i="21"/>
  <c r="P186" i="21"/>
  <c r="O186" i="21"/>
  <c r="N186" i="21"/>
  <c r="P185" i="21"/>
  <c r="O185" i="21"/>
  <c r="N185" i="21"/>
  <c r="P184" i="21"/>
  <c r="O184" i="21"/>
  <c r="N184" i="21"/>
  <c r="P183" i="21"/>
  <c r="O183" i="21"/>
  <c r="N183" i="21"/>
  <c r="P182" i="21"/>
  <c r="O182" i="21"/>
  <c r="N182" i="21"/>
  <c r="P181" i="21"/>
  <c r="O181" i="21"/>
  <c r="N181" i="21"/>
  <c r="P180" i="21"/>
  <c r="O180" i="21"/>
  <c r="N180" i="21"/>
  <c r="P179" i="21"/>
  <c r="O179" i="21"/>
  <c r="N179" i="21"/>
  <c r="P178" i="21"/>
  <c r="O178" i="21"/>
  <c r="N178" i="21"/>
  <c r="P177" i="21"/>
  <c r="O177" i="21"/>
  <c r="N177" i="21"/>
  <c r="P176" i="21"/>
  <c r="O176" i="21"/>
  <c r="N176" i="21"/>
  <c r="P175" i="21"/>
  <c r="O175" i="21"/>
  <c r="N175" i="21"/>
  <c r="P174" i="21"/>
  <c r="O174" i="21"/>
  <c r="N174" i="21"/>
  <c r="P173" i="21"/>
  <c r="O173" i="21"/>
  <c r="N173" i="21"/>
  <c r="P172" i="21"/>
  <c r="O172" i="21"/>
  <c r="N172" i="21"/>
  <c r="P171" i="21"/>
  <c r="O171" i="21"/>
  <c r="N171" i="21"/>
  <c r="P170" i="21"/>
  <c r="O170" i="21"/>
  <c r="N170" i="21"/>
  <c r="P169" i="21"/>
  <c r="O169" i="21"/>
  <c r="N169" i="21"/>
  <c r="P168" i="21"/>
  <c r="O168" i="21"/>
  <c r="N168" i="21"/>
  <c r="P167" i="21"/>
  <c r="O167" i="21"/>
  <c r="N167" i="21"/>
  <c r="P166" i="21"/>
  <c r="O166" i="21"/>
  <c r="N166" i="21"/>
  <c r="P165" i="21"/>
  <c r="O165" i="21"/>
  <c r="N165" i="21"/>
  <c r="P164" i="21"/>
  <c r="O164" i="21"/>
  <c r="N164" i="21"/>
  <c r="P163" i="21"/>
  <c r="O163" i="21"/>
  <c r="N163" i="21"/>
  <c r="P162" i="21"/>
  <c r="O162" i="21"/>
  <c r="N162" i="21"/>
  <c r="P161" i="21"/>
  <c r="O161" i="21"/>
  <c r="N161" i="21"/>
  <c r="P160" i="21"/>
  <c r="O160" i="21"/>
  <c r="N160" i="21"/>
  <c r="P159" i="21"/>
  <c r="O159" i="21"/>
  <c r="N159" i="21"/>
  <c r="P158" i="21"/>
  <c r="O158" i="21"/>
  <c r="N158" i="21"/>
  <c r="P157" i="21"/>
  <c r="O157" i="21"/>
  <c r="N157" i="21"/>
  <c r="P156" i="21"/>
  <c r="O156" i="21"/>
  <c r="N156" i="21"/>
  <c r="P155" i="21"/>
  <c r="O155" i="21"/>
  <c r="N155" i="21"/>
  <c r="P154" i="21"/>
  <c r="O154" i="21"/>
  <c r="N154" i="21"/>
  <c r="P153" i="21"/>
  <c r="O153" i="21"/>
  <c r="N153" i="21"/>
  <c r="P152" i="21"/>
  <c r="O152" i="21"/>
  <c r="N152" i="21"/>
  <c r="P151" i="21"/>
  <c r="O151" i="21"/>
  <c r="N151" i="21"/>
  <c r="P150" i="21"/>
  <c r="O150" i="21"/>
  <c r="N150" i="21"/>
  <c r="P149" i="21"/>
  <c r="O149" i="21"/>
  <c r="N149" i="21"/>
  <c r="P148" i="21"/>
  <c r="O148" i="21"/>
  <c r="N148" i="21"/>
  <c r="P147" i="21"/>
  <c r="O147" i="21"/>
  <c r="N147" i="21"/>
  <c r="P146" i="21"/>
  <c r="O146" i="21"/>
  <c r="N146" i="21"/>
  <c r="P145" i="21"/>
  <c r="O145" i="21"/>
  <c r="N145" i="21"/>
  <c r="P144" i="21"/>
  <c r="O144" i="21"/>
  <c r="N144" i="21"/>
  <c r="P143" i="21"/>
  <c r="O143" i="21"/>
  <c r="N143" i="21"/>
  <c r="P142" i="21"/>
  <c r="O142" i="21"/>
  <c r="N142" i="21"/>
  <c r="P141" i="21"/>
  <c r="O141" i="21"/>
  <c r="N141" i="21"/>
  <c r="P140" i="21"/>
  <c r="O140" i="21"/>
  <c r="N140" i="21"/>
  <c r="P139" i="21"/>
  <c r="O139" i="21"/>
  <c r="N139" i="21"/>
  <c r="P138" i="21"/>
  <c r="O138" i="21"/>
  <c r="N138" i="21"/>
  <c r="P137" i="21"/>
  <c r="O137" i="21"/>
  <c r="N137" i="21"/>
  <c r="P136" i="21"/>
  <c r="O136" i="21"/>
  <c r="N136" i="21"/>
  <c r="P135" i="21"/>
  <c r="O135" i="21"/>
  <c r="N135" i="21"/>
  <c r="P134" i="21"/>
  <c r="O134" i="21"/>
  <c r="N134" i="21"/>
  <c r="P133" i="21"/>
  <c r="O133" i="21"/>
  <c r="N133" i="21"/>
  <c r="P132" i="21"/>
  <c r="O132" i="21"/>
  <c r="N132" i="21"/>
  <c r="P131" i="21"/>
  <c r="O131" i="21"/>
  <c r="N131" i="21"/>
  <c r="P130" i="21"/>
  <c r="O130" i="21"/>
  <c r="N130" i="21"/>
  <c r="P129" i="21"/>
  <c r="O129" i="21"/>
  <c r="N129" i="21"/>
  <c r="P128" i="21"/>
  <c r="O128" i="21"/>
  <c r="N128" i="21"/>
  <c r="P127" i="21"/>
  <c r="O127" i="21"/>
  <c r="N127" i="21"/>
  <c r="P126" i="21"/>
  <c r="O126" i="21"/>
  <c r="N126" i="21"/>
  <c r="P125" i="21"/>
  <c r="O125" i="21"/>
  <c r="N125" i="21"/>
  <c r="P124" i="21"/>
  <c r="O124" i="21"/>
  <c r="N124" i="21"/>
  <c r="P123" i="21"/>
  <c r="O123" i="21"/>
  <c r="N123" i="21"/>
  <c r="P122" i="21"/>
  <c r="O122" i="21"/>
  <c r="N122" i="21"/>
  <c r="P121" i="21"/>
  <c r="O121" i="21"/>
  <c r="N121" i="21"/>
  <c r="P120" i="21"/>
  <c r="O120" i="21"/>
  <c r="N120" i="21"/>
  <c r="P119" i="21"/>
  <c r="O119" i="21"/>
  <c r="N119" i="21"/>
  <c r="P118" i="21"/>
  <c r="O118" i="21"/>
  <c r="N118" i="21"/>
  <c r="P117" i="21"/>
  <c r="O117" i="21"/>
  <c r="N117" i="21"/>
  <c r="P116" i="21"/>
  <c r="O116" i="21"/>
  <c r="N116" i="21"/>
  <c r="P115" i="21"/>
  <c r="O115" i="21"/>
  <c r="N115" i="21"/>
  <c r="P114" i="21"/>
  <c r="O114" i="21"/>
  <c r="N114" i="21"/>
  <c r="P113" i="21"/>
  <c r="O113" i="21"/>
  <c r="N113" i="21"/>
  <c r="P112" i="21"/>
  <c r="O112" i="21"/>
  <c r="N112" i="21"/>
  <c r="P111" i="21"/>
  <c r="O111" i="21"/>
  <c r="N111" i="21"/>
  <c r="P110" i="21"/>
  <c r="O110" i="21"/>
  <c r="N110" i="21"/>
  <c r="P109" i="21"/>
  <c r="O109" i="21"/>
  <c r="N109" i="21"/>
  <c r="P108" i="21"/>
  <c r="O108" i="21"/>
  <c r="N108" i="21"/>
  <c r="P107" i="21"/>
  <c r="O107" i="21"/>
  <c r="N107" i="21"/>
  <c r="P106" i="21"/>
  <c r="O106" i="21"/>
  <c r="N106" i="21"/>
  <c r="P105" i="21"/>
  <c r="O105" i="21"/>
  <c r="N105" i="21"/>
  <c r="P104" i="21"/>
  <c r="O104" i="21"/>
  <c r="N104" i="21"/>
  <c r="P103" i="21"/>
  <c r="O103" i="21"/>
  <c r="N103" i="21"/>
  <c r="P102" i="21"/>
  <c r="O102" i="21"/>
  <c r="N102" i="21"/>
  <c r="P101" i="21"/>
  <c r="O101" i="21"/>
  <c r="N101" i="21"/>
  <c r="P100" i="21"/>
  <c r="O100" i="21"/>
  <c r="N100" i="21"/>
  <c r="P99" i="21"/>
  <c r="O99" i="21"/>
  <c r="N99" i="21"/>
  <c r="P98" i="21"/>
  <c r="O98" i="21"/>
  <c r="N98" i="21"/>
  <c r="P97" i="21"/>
  <c r="O97" i="21"/>
  <c r="N97" i="21"/>
  <c r="P96" i="21"/>
  <c r="O96" i="21"/>
  <c r="N96" i="21"/>
  <c r="P95" i="21"/>
  <c r="O95" i="21"/>
  <c r="N95" i="21"/>
  <c r="P94" i="21"/>
  <c r="O94" i="21"/>
  <c r="N94" i="21"/>
  <c r="P93" i="21"/>
  <c r="O93" i="21"/>
  <c r="N93" i="21"/>
  <c r="P92" i="21"/>
  <c r="O92" i="21"/>
  <c r="N92" i="21"/>
  <c r="P91" i="21"/>
  <c r="O91" i="21"/>
  <c r="N91" i="21"/>
  <c r="P90" i="21"/>
  <c r="O90" i="21"/>
  <c r="N90" i="21"/>
  <c r="P89" i="21"/>
  <c r="O89" i="21"/>
  <c r="N89" i="21"/>
  <c r="P88" i="21"/>
  <c r="O88" i="21"/>
  <c r="N88" i="21"/>
  <c r="P87" i="21"/>
  <c r="O87" i="21"/>
  <c r="N87" i="21"/>
  <c r="P86" i="21"/>
  <c r="O86" i="21"/>
  <c r="N86" i="21"/>
  <c r="P85" i="21"/>
  <c r="O85" i="21"/>
  <c r="N85" i="21"/>
  <c r="P84" i="21"/>
  <c r="O84" i="21"/>
  <c r="N84" i="21"/>
  <c r="P83" i="21"/>
  <c r="O83" i="21"/>
  <c r="N83" i="21"/>
  <c r="P82" i="21"/>
  <c r="O82" i="21"/>
  <c r="N82" i="21"/>
  <c r="P81" i="21"/>
  <c r="O81" i="21"/>
  <c r="N81" i="21"/>
  <c r="P80" i="21"/>
  <c r="O80" i="21"/>
  <c r="N80" i="21"/>
  <c r="P79" i="21"/>
  <c r="O79" i="21"/>
  <c r="N79" i="21"/>
  <c r="P78" i="21"/>
  <c r="O78" i="21"/>
  <c r="N78" i="21"/>
  <c r="P77" i="21"/>
  <c r="O77" i="21"/>
  <c r="N77" i="21"/>
  <c r="P76" i="21"/>
  <c r="O76" i="21"/>
  <c r="N76" i="21"/>
  <c r="P75" i="21"/>
  <c r="O75" i="21"/>
  <c r="N75" i="21"/>
  <c r="P74" i="21"/>
  <c r="O74" i="21"/>
  <c r="N74" i="21"/>
  <c r="P73" i="21"/>
  <c r="O73" i="21"/>
  <c r="N73" i="21"/>
  <c r="P72" i="21"/>
  <c r="O72" i="21"/>
  <c r="N72" i="21"/>
  <c r="P71" i="21"/>
  <c r="O71" i="21"/>
  <c r="N71" i="21"/>
  <c r="P70" i="21"/>
  <c r="O70" i="21"/>
  <c r="N70" i="21"/>
  <c r="P69" i="21"/>
  <c r="O69" i="21"/>
  <c r="N69" i="21"/>
  <c r="P68" i="21"/>
  <c r="O68" i="21"/>
  <c r="N68" i="21"/>
  <c r="P67" i="21"/>
  <c r="O67" i="21"/>
  <c r="N67" i="21"/>
  <c r="P66" i="21"/>
  <c r="O66" i="21"/>
  <c r="N66" i="21"/>
  <c r="P65" i="21"/>
  <c r="O65" i="21"/>
  <c r="N65" i="21"/>
  <c r="P64" i="21"/>
  <c r="O64" i="21"/>
  <c r="N64" i="21"/>
  <c r="P63" i="21"/>
  <c r="O63" i="21"/>
  <c r="N63" i="21"/>
  <c r="P62" i="21"/>
  <c r="O62" i="21"/>
  <c r="N62" i="21"/>
  <c r="P61" i="21"/>
  <c r="O61" i="21"/>
  <c r="N61" i="21"/>
  <c r="P60" i="21"/>
  <c r="O60" i="21"/>
  <c r="N60" i="21"/>
  <c r="P59" i="21"/>
  <c r="O59" i="21"/>
  <c r="N59" i="21"/>
  <c r="P58" i="21"/>
  <c r="O58" i="21"/>
  <c r="N58" i="21"/>
  <c r="P57" i="21"/>
  <c r="O57" i="21"/>
  <c r="N57" i="21"/>
  <c r="P56" i="21"/>
  <c r="O56" i="21"/>
  <c r="N56" i="21"/>
  <c r="P55" i="21"/>
  <c r="O55" i="21"/>
  <c r="N55" i="21"/>
  <c r="P54" i="21"/>
  <c r="O54" i="21"/>
  <c r="N54" i="21"/>
  <c r="P53" i="21"/>
  <c r="O53" i="21"/>
  <c r="N53" i="21"/>
  <c r="P52" i="21"/>
  <c r="O52" i="21"/>
  <c r="N52" i="21"/>
  <c r="P51" i="21"/>
  <c r="O51" i="21"/>
  <c r="N51" i="21"/>
  <c r="P50" i="21"/>
  <c r="O50" i="21"/>
  <c r="N50" i="21"/>
  <c r="P49" i="21"/>
  <c r="O49" i="21"/>
  <c r="N49" i="21"/>
  <c r="P48" i="21"/>
  <c r="O48" i="21"/>
  <c r="N48" i="21"/>
  <c r="P47" i="21"/>
  <c r="O47" i="21"/>
  <c r="N47" i="21"/>
  <c r="P46" i="21"/>
  <c r="O46" i="21"/>
  <c r="N46" i="21"/>
  <c r="P45" i="21"/>
  <c r="O45" i="21"/>
  <c r="N45" i="21"/>
  <c r="P44" i="21"/>
  <c r="O44" i="21"/>
  <c r="N44" i="21"/>
  <c r="P43" i="21"/>
  <c r="O43" i="21"/>
  <c r="N43" i="21"/>
  <c r="P42" i="21"/>
  <c r="O42" i="21"/>
  <c r="N42" i="21"/>
  <c r="P41" i="21"/>
  <c r="O41" i="21"/>
  <c r="N41" i="21"/>
  <c r="P40" i="21"/>
  <c r="O40" i="21"/>
  <c r="N40" i="21"/>
  <c r="P39" i="21"/>
  <c r="O39" i="21"/>
  <c r="N39" i="21"/>
  <c r="P38" i="21"/>
  <c r="O38" i="21"/>
  <c r="N38" i="21"/>
  <c r="P37" i="21"/>
  <c r="O37" i="21"/>
  <c r="N37" i="21"/>
  <c r="P36" i="21"/>
  <c r="O36" i="21"/>
  <c r="N36" i="21"/>
  <c r="P35" i="21"/>
  <c r="O35" i="21"/>
  <c r="N35" i="21"/>
  <c r="P34" i="21"/>
  <c r="O34" i="21"/>
  <c r="N34" i="21"/>
  <c r="P33" i="21"/>
  <c r="O33" i="21"/>
  <c r="N33" i="21"/>
  <c r="P32" i="21"/>
  <c r="O32" i="21"/>
  <c r="N32" i="21"/>
  <c r="P31" i="21"/>
  <c r="O31" i="21"/>
  <c r="N31" i="21"/>
  <c r="P30" i="21"/>
  <c r="O30" i="21"/>
  <c r="N30" i="21"/>
  <c r="P29" i="21"/>
  <c r="O29" i="21"/>
  <c r="N29" i="21"/>
  <c r="P28" i="21"/>
  <c r="O28" i="21"/>
  <c r="N28" i="21"/>
  <c r="P27" i="21"/>
  <c r="O27" i="21"/>
  <c r="N27" i="21"/>
  <c r="P26" i="21"/>
  <c r="O26" i="21"/>
  <c r="N26" i="21"/>
  <c r="P25" i="21"/>
  <c r="O25" i="21"/>
  <c r="N25" i="21"/>
  <c r="P24" i="21"/>
  <c r="O24" i="21"/>
  <c r="N24" i="21"/>
  <c r="P23" i="21"/>
  <c r="O23" i="21"/>
  <c r="N23" i="21"/>
  <c r="P22" i="21"/>
  <c r="O22" i="21"/>
  <c r="N22" i="21"/>
  <c r="P21" i="21"/>
  <c r="O21" i="21"/>
  <c r="N21" i="21"/>
  <c r="P20" i="21"/>
  <c r="O20" i="21"/>
  <c r="N20" i="21"/>
  <c r="P19" i="21"/>
  <c r="O19" i="21"/>
  <c r="N19" i="21"/>
  <c r="P18" i="21"/>
  <c r="O18" i="21"/>
  <c r="N18" i="21"/>
  <c r="P17" i="21"/>
  <c r="O17" i="21"/>
  <c r="N17" i="21"/>
  <c r="P16" i="21"/>
  <c r="O16" i="21"/>
  <c r="N16" i="21"/>
  <c r="P15" i="21"/>
  <c r="O15" i="21"/>
  <c r="N15" i="21"/>
  <c r="P14" i="21"/>
  <c r="O14" i="21"/>
  <c r="N14" i="21"/>
  <c r="P13" i="21"/>
  <c r="O13" i="21"/>
  <c r="N13" i="21"/>
  <c r="P12" i="21"/>
  <c r="O12" i="21"/>
  <c r="N12" i="21"/>
  <c r="P11" i="21"/>
  <c r="O11" i="21"/>
  <c r="N11" i="21"/>
  <c r="P10" i="21"/>
  <c r="O10" i="21"/>
  <c r="N10" i="21"/>
  <c r="P9" i="21"/>
  <c r="O9" i="21"/>
  <c r="N9" i="21"/>
  <c r="P8" i="21"/>
  <c r="O8" i="21"/>
  <c r="N8" i="21"/>
  <c r="P7" i="21"/>
  <c r="O7" i="21"/>
  <c r="N7" i="21"/>
  <c r="P6" i="21"/>
  <c r="O6" i="21"/>
  <c r="N6" i="21"/>
  <c r="P5" i="21"/>
  <c r="O5" i="21"/>
  <c r="N5" i="21"/>
  <c r="P4" i="21"/>
  <c r="P1" i="21" s="1"/>
  <c r="O4" i="21"/>
  <c r="O1" i="21" s="1"/>
  <c r="N4" i="21"/>
  <c r="N1" i="21" s="1"/>
  <c r="E27" i="2" s="1"/>
  <c r="I30" i="2" s="1"/>
  <c r="P259" i="20"/>
  <c r="O259" i="20"/>
  <c r="N259" i="20"/>
  <c r="P258" i="20"/>
  <c r="O258" i="20"/>
  <c r="N258" i="20"/>
  <c r="P257" i="20"/>
  <c r="O257" i="20"/>
  <c r="N257" i="20"/>
  <c r="P256" i="20"/>
  <c r="O256" i="20"/>
  <c r="N256" i="20"/>
  <c r="P255" i="20"/>
  <c r="O255" i="20"/>
  <c r="N255" i="20"/>
  <c r="P254" i="20"/>
  <c r="O254" i="20"/>
  <c r="N254" i="20"/>
  <c r="P253" i="20"/>
  <c r="O253" i="20"/>
  <c r="O1" i="20" s="1"/>
  <c r="N253" i="20"/>
  <c r="P252" i="20"/>
  <c r="O252" i="20"/>
  <c r="N252" i="20"/>
  <c r="P251" i="20"/>
  <c r="O251" i="20"/>
  <c r="N251" i="20"/>
  <c r="P250" i="20"/>
  <c r="O250" i="20"/>
  <c r="N250" i="20"/>
  <c r="P249" i="20"/>
  <c r="O249" i="20"/>
  <c r="N249" i="20"/>
  <c r="P248" i="20"/>
  <c r="O248" i="20"/>
  <c r="N248" i="20"/>
  <c r="P247" i="20"/>
  <c r="O247" i="20"/>
  <c r="N247" i="20"/>
  <c r="P246" i="20"/>
  <c r="O246" i="20"/>
  <c r="N246" i="20"/>
  <c r="P245" i="20"/>
  <c r="O245" i="20"/>
  <c r="N245" i="20"/>
  <c r="P244" i="20"/>
  <c r="O244" i="20"/>
  <c r="N244" i="20"/>
  <c r="P243" i="20"/>
  <c r="O243" i="20"/>
  <c r="N243" i="20"/>
  <c r="P242" i="20"/>
  <c r="O242" i="20"/>
  <c r="N242" i="20"/>
  <c r="P241" i="20"/>
  <c r="O241" i="20"/>
  <c r="N241" i="20"/>
  <c r="P240" i="20"/>
  <c r="O240" i="20"/>
  <c r="N240" i="20"/>
  <c r="P239" i="20"/>
  <c r="O239" i="20"/>
  <c r="N239" i="20"/>
  <c r="P238" i="20"/>
  <c r="O238" i="20"/>
  <c r="N238" i="20"/>
  <c r="P237" i="20"/>
  <c r="O237" i="20"/>
  <c r="N237" i="20"/>
  <c r="P236" i="20"/>
  <c r="O236" i="20"/>
  <c r="N236" i="20"/>
  <c r="P235" i="20"/>
  <c r="O235" i="20"/>
  <c r="N235" i="20"/>
  <c r="P234" i="20"/>
  <c r="O234" i="20"/>
  <c r="N234" i="20"/>
  <c r="P233" i="20"/>
  <c r="O233" i="20"/>
  <c r="N233" i="20"/>
  <c r="P232" i="20"/>
  <c r="O232" i="20"/>
  <c r="N232" i="20"/>
  <c r="P231" i="20"/>
  <c r="O231" i="20"/>
  <c r="N231" i="20"/>
  <c r="P230" i="20"/>
  <c r="O230" i="20"/>
  <c r="N230" i="20"/>
  <c r="P229" i="20"/>
  <c r="O229" i="20"/>
  <c r="N229" i="20"/>
  <c r="P228" i="20"/>
  <c r="O228" i="20"/>
  <c r="N228" i="20"/>
  <c r="P227" i="20"/>
  <c r="O227" i="20"/>
  <c r="N227" i="20"/>
  <c r="P226" i="20"/>
  <c r="O226" i="20"/>
  <c r="N226" i="20"/>
  <c r="P225" i="20"/>
  <c r="O225" i="20"/>
  <c r="N225" i="20"/>
  <c r="P224" i="20"/>
  <c r="O224" i="20"/>
  <c r="N224" i="20"/>
  <c r="P223" i="20"/>
  <c r="O223" i="20"/>
  <c r="N223" i="20"/>
  <c r="P222" i="20"/>
  <c r="O222" i="20"/>
  <c r="N222" i="20"/>
  <c r="P221" i="20"/>
  <c r="O221" i="20"/>
  <c r="N221" i="20"/>
  <c r="P220" i="20"/>
  <c r="O220" i="20"/>
  <c r="N220" i="20"/>
  <c r="P219" i="20"/>
  <c r="O219" i="20"/>
  <c r="N219" i="20"/>
  <c r="P218" i="20"/>
  <c r="O218" i="20"/>
  <c r="N218" i="20"/>
  <c r="P217" i="20"/>
  <c r="O217" i="20"/>
  <c r="N217" i="20"/>
  <c r="P216" i="20"/>
  <c r="O216" i="20"/>
  <c r="N216" i="20"/>
  <c r="P215" i="20"/>
  <c r="O215" i="20"/>
  <c r="N215" i="20"/>
  <c r="P214" i="20"/>
  <c r="O214" i="20"/>
  <c r="N214" i="20"/>
  <c r="P213" i="20"/>
  <c r="O213" i="20"/>
  <c r="N213" i="20"/>
  <c r="P212" i="20"/>
  <c r="O212" i="20"/>
  <c r="N212" i="20"/>
  <c r="P211" i="20"/>
  <c r="O211" i="20"/>
  <c r="N211" i="20"/>
  <c r="P210" i="20"/>
  <c r="O210" i="20"/>
  <c r="N210" i="20"/>
  <c r="P209" i="20"/>
  <c r="O209" i="20"/>
  <c r="N209" i="20"/>
  <c r="P208" i="20"/>
  <c r="O208" i="20"/>
  <c r="N208" i="20"/>
  <c r="P207" i="20"/>
  <c r="O207" i="20"/>
  <c r="N207" i="20"/>
  <c r="P206" i="20"/>
  <c r="O206" i="20"/>
  <c r="N206" i="20"/>
  <c r="P205" i="20"/>
  <c r="O205" i="20"/>
  <c r="N205" i="20"/>
  <c r="P204" i="20"/>
  <c r="O204" i="20"/>
  <c r="N204" i="20"/>
  <c r="P203" i="20"/>
  <c r="O203" i="20"/>
  <c r="N203" i="20"/>
  <c r="P202" i="20"/>
  <c r="O202" i="20"/>
  <c r="N202" i="20"/>
  <c r="P201" i="20"/>
  <c r="O201" i="20"/>
  <c r="N201" i="20"/>
  <c r="P200" i="20"/>
  <c r="O200" i="20"/>
  <c r="N200" i="20"/>
  <c r="P199" i="20"/>
  <c r="O199" i="20"/>
  <c r="N199" i="20"/>
  <c r="P198" i="20"/>
  <c r="O198" i="20"/>
  <c r="N198" i="20"/>
  <c r="P197" i="20"/>
  <c r="O197" i="20"/>
  <c r="N197" i="20"/>
  <c r="P196" i="20"/>
  <c r="O196" i="20"/>
  <c r="N196" i="20"/>
  <c r="P195" i="20"/>
  <c r="O195" i="20"/>
  <c r="N195" i="20"/>
  <c r="P194" i="20"/>
  <c r="O194" i="20"/>
  <c r="N194" i="20"/>
  <c r="P193" i="20"/>
  <c r="O193" i="20"/>
  <c r="N193" i="20"/>
  <c r="P192" i="20"/>
  <c r="O192" i="20"/>
  <c r="N192" i="20"/>
  <c r="P191" i="20"/>
  <c r="O191" i="20"/>
  <c r="N191" i="20"/>
  <c r="P190" i="20"/>
  <c r="O190" i="20"/>
  <c r="N190" i="20"/>
  <c r="P189" i="20"/>
  <c r="O189" i="20"/>
  <c r="N189" i="20"/>
  <c r="P188" i="20"/>
  <c r="O188" i="20"/>
  <c r="N188" i="20"/>
  <c r="P187" i="20"/>
  <c r="O187" i="20"/>
  <c r="N187" i="20"/>
  <c r="P186" i="20"/>
  <c r="O186" i="20"/>
  <c r="N186" i="20"/>
  <c r="P185" i="20"/>
  <c r="O185" i="20"/>
  <c r="N185" i="20"/>
  <c r="P184" i="20"/>
  <c r="O184" i="20"/>
  <c r="N184" i="20"/>
  <c r="P183" i="20"/>
  <c r="O183" i="20"/>
  <c r="N183" i="20"/>
  <c r="P182" i="20"/>
  <c r="O182" i="20"/>
  <c r="N182" i="20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P1" i="20" s="1"/>
  <c r="O5" i="20"/>
  <c r="N5" i="20"/>
  <c r="P4" i="20"/>
  <c r="O4" i="20"/>
  <c r="N4" i="20"/>
  <c r="P51" i="20"/>
  <c r="O51" i="20"/>
  <c r="N51" i="20"/>
  <c r="D27" i="2"/>
  <c r="D26" i="2"/>
  <c r="D25" i="2"/>
  <c r="D24" i="2"/>
  <c r="D23" i="2"/>
  <c r="D22" i="2"/>
  <c r="D21" i="2"/>
  <c r="D20" i="2"/>
  <c r="D19" i="2"/>
  <c r="C27" i="2"/>
  <c r="C26" i="2"/>
  <c r="C25" i="2"/>
  <c r="C24" i="2"/>
  <c r="C23" i="2"/>
  <c r="C22" i="2"/>
  <c r="C21" i="2"/>
  <c r="C20" i="2"/>
  <c r="C19" i="2"/>
  <c r="L275" i="13"/>
  <c r="K275" i="13"/>
  <c r="J275" i="13"/>
  <c r="L274" i="13"/>
  <c r="K274" i="13"/>
  <c r="J274" i="13"/>
  <c r="L273" i="13"/>
  <c r="K273" i="13"/>
  <c r="J273" i="13"/>
  <c r="L272" i="13"/>
  <c r="K272" i="13"/>
  <c r="J272" i="13"/>
  <c r="L271" i="13"/>
  <c r="K271" i="13"/>
  <c r="J271" i="13"/>
  <c r="L270" i="13"/>
  <c r="K270" i="13"/>
  <c r="J270" i="13"/>
  <c r="L269" i="13"/>
  <c r="K269" i="13"/>
  <c r="J269" i="13"/>
  <c r="L268" i="13"/>
  <c r="K268" i="13"/>
  <c r="J268" i="13"/>
  <c r="L267" i="13"/>
  <c r="K267" i="13"/>
  <c r="J267" i="13"/>
  <c r="L266" i="13"/>
  <c r="K266" i="13"/>
  <c r="J266" i="13"/>
  <c r="L265" i="13"/>
  <c r="K265" i="13"/>
  <c r="J265" i="13"/>
  <c r="L264" i="13"/>
  <c r="K264" i="13"/>
  <c r="J264" i="13"/>
  <c r="L263" i="13"/>
  <c r="K263" i="13"/>
  <c r="J263" i="13"/>
  <c r="L262" i="13"/>
  <c r="K262" i="13"/>
  <c r="J262" i="13"/>
  <c r="L261" i="13"/>
  <c r="K261" i="13"/>
  <c r="J261" i="13"/>
  <c r="L260" i="13"/>
  <c r="K260" i="13"/>
  <c r="J260" i="13"/>
  <c r="L259" i="13"/>
  <c r="K259" i="13"/>
  <c r="J259" i="13"/>
  <c r="L258" i="13"/>
  <c r="K258" i="13"/>
  <c r="J258" i="13"/>
  <c r="L257" i="13"/>
  <c r="K257" i="13"/>
  <c r="J257" i="13"/>
  <c r="L256" i="13"/>
  <c r="K256" i="13"/>
  <c r="J256" i="13"/>
  <c r="L255" i="13"/>
  <c r="K255" i="13"/>
  <c r="J255" i="13"/>
  <c r="L254" i="13"/>
  <c r="K254" i="13"/>
  <c r="J254" i="13"/>
  <c r="L253" i="13"/>
  <c r="K253" i="13"/>
  <c r="J253" i="13"/>
  <c r="L252" i="13"/>
  <c r="K252" i="13"/>
  <c r="J252" i="13"/>
  <c r="L251" i="13"/>
  <c r="K251" i="13"/>
  <c r="J251" i="13"/>
  <c r="L250" i="13"/>
  <c r="K250" i="13"/>
  <c r="J250" i="13"/>
  <c r="L249" i="13"/>
  <c r="K249" i="13"/>
  <c r="J249" i="13"/>
  <c r="L248" i="13"/>
  <c r="K248" i="13"/>
  <c r="J248" i="13"/>
  <c r="L247" i="13"/>
  <c r="K247" i="13"/>
  <c r="J247" i="13"/>
  <c r="L246" i="13"/>
  <c r="K246" i="13"/>
  <c r="J246" i="13"/>
  <c r="L245" i="13"/>
  <c r="K245" i="13"/>
  <c r="J245" i="13"/>
  <c r="L244" i="13"/>
  <c r="K244" i="13"/>
  <c r="J244" i="13"/>
  <c r="L243" i="13"/>
  <c r="K243" i="13"/>
  <c r="J243" i="13"/>
  <c r="L242" i="13"/>
  <c r="K242" i="13"/>
  <c r="J242" i="13"/>
  <c r="L241" i="13"/>
  <c r="K241" i="13"/>
  <c r="J241" i="13"/>
  <c r="L240" i="13"/>
  <c r="K240" i="13"/>
  <c r="J240" i="13"/>
  <c r="L239" i="13"/>
  <c r="K239" i="13"/>
  <c r="J239" i="13"/>
  <c r="L238" i="13"/>
  <c r="K238" i="13"/>
  <c r="J238" i="13"/>
  <c r="L237" i="13"/>
  <c r="K237" i="13"/>
  <c r="J237" i="13"/>
  <c r="L236" i="13"/>
  <c r="K236" i="13"/>
  <c r="J236" i="13"/>
  <c r="L235" i="13"/>
  <c r="K235" i="13"/>
  <c r="J235" i="13"/>
  <c r="L234" i="13"/>
  <c r="K234" i="13"/>
  <c r="J234" i="13"/>
  <c r="L233" i="13"/>
  <c r="K233" i="13"/>
  <c r="J233" i="13"/>
  <c r="L232" i="13"/>
  <c r="K232" i="13"/>
  <c r="J232" i="13"/>
  <c r="L231" i="13"/>
  <c r="K231" i="13"/>
  <c r="J231" i="13"/>
  <c r="L230" i="13"/>
  <c r="K230" i="13"/>
  <c r="J230" i="13"/>
  <c r="L229" i="13"/>
  <c r="K229" i="13"/>
  <c r="J229" i="13"/>
  <c r="L228" i="13"/>
  <c r="K228" i="13"/>
  <c r="J228" i="13"/>
  <c r="L227" i="13"/>
  <c r="K227" i="13"/>
  <c r="J227" i="13"/>
  <c r="L226" i="13"/>
  <c r="K226" i="13"/>
  <c r="J226" i="13"/>
  <c r="L225" i="13"/>
  <c r="K225" i="13"/>
  <c r="J225" i="13"/>
  <c r="L224" i="13"/>
  <c r="K224" i="13"/>
  <c r="J224" i="13"/>
  <c r="L223" i="13"/>
  <c r="K223" i="13"/>
  <c r="J223" i="13"/>
  <c r="L222" i="13"/>
  <c r="K222" i="13"/>
  <c r="J222" i="13"/>
  <c r="L221" i="13"/>
  <c r="K221" i="13"/>
  <c r="J221" i="13"/>
  <c r="L220" i="13"/>
  <c r="K220" i="13"/>
  <c r="J220" i="13"/>
  <c r="L219" i="13"/>
  <c r="K219" i="13"/>
  <c r="J219" i="13"/>
  <c r="L218" i="13"/>
  <c r="K218" i="13"/>
  <c r="J218" i="13"/>
  <c r="L217" i="13"/>
  <c r="K217" i="13"/>
  <c r="J217" i="13"/>
  <c r="L216" i="13"/>
  <c r="K216" i="13"/>
  <c r="J216" i="13"/>
  <c r="L215" i="13"/>
  <c r="K215" i="13"/>
  <c r="J215" i="13"/>
  <c r="L214" i="13"/>
  <c r="K214" i="13"/>
  <c r="J214" i="13"/>
  <c r="L213" i="13"/>
  <c r="K213" i="13"/>
  <c r="J213" i="13"/>
  <c r="L212" i="13"/>
  <c r="K212" i="13"/>
  <c r="J212" i="13"/>
  <c r="L211" i="13"/>
  <c r="K211" i="13"/>
  <c r="J211" i="13"/>
  <c r="L210" i="13"/>
  <c r="K210" i="13"/>
  <c r="J210" i="13"/>
  <c r="L209" i="13"/>
  <c r="K209" i="13"/>
  <c r="J209" i="13"/>
  <c r="L208" i="13"/>
  <c r="K208" i="13"/>
  <c r="J208" i="13"/>
  <c r="L207" i="13"/>
  <c r="K207" i="13"/>
  <c r="J207" i="13"/>
  <c r="L206" i="13"/>
  <c r="K206" i="13"/>
  <c r="J206" i="13"/>
  <c r="L205" i="13"/>
  <c r="K205" i="13"/>
  <c r="J205" i="13"/>
  <c r="L204" i="13"/>
  <c r="K204" i="13"/>
  <c r="J204" i="13"/>
  <c r="L203" i="13"/>
  <c r="K203" i="13"/>
  <c r="J203" i="13"/>
  <c r="L202" i="13"/>
  <c r="K202" i="13"/>
  <c r="J202" i="13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L186" i="13"/>
  <c r="K186" i="13"/>
  <c r="J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L43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L1" i="13" s="1"/>
  <c r="K4" i="13"/>
  <c r="K1" i="13" s="1"/>
  <c r="J4" i="13"/>
  <c r="J1" i="13" s="1"/>
  <c r="L275" i="14"/>
  <c r="K275" i="14"/>
  <c r="J275" i="14"/>
  <c r="L274" i="14"/>
  <c r="K274" i="14"/>
  <c r="J274" i="14"/>
  <c r="L273" i="14"/>
  <c r="K273" i="14"/>
  <c r="J273" i="14"/>
  <c r="L272" i="14"/>
  <c r="K272" i="14"/>
  <c r="J272" i="14"/>
  <c r="L271" i="14"/>
  <c r="K271" i="14"/>
  <c r="J271" i="14"/>
  <c r="L270" i="14"/>
  <c r="K270" i="14"/>
  <c r="J270" i="14"/>
  <c r="L269" i="14"/>
  <c r="K269" i="14"/>
  <c r="J269" i="14"/>
  <c r="L268" i="14"/>
  <c r="K268" i="14"/>
  <c r="J268" i="14"/>
  <c r="L267" i="14"/>
  <c r="K267" i="14"/>
  <c r="J267" i="14"/>
  <c r="L266" i="14"/>
  <c r="K266" i="14"/>
  <c r="J266" i="14"/>
  <c r="L265" i="14"/>
  <c r="K265" i="14"/>
  <c r="J265" i="14"/>
  <c r="L264" i="14"/>
  <c r="K264" i="14"/>
  <c r="J264" i="14"/>
  <c r="L263" i="14"/>
  <c r="K263" i="14"/>
  <c r="J263" i="14"/>
  <c r="L262" i="14"/>
  <c r="K262" i="14"/>
  <c r="J262" i="14"/>
  <c r="L261" i="14"/>
  <c r="K261" i="14"/>
  <c r="J261" i="14"/>
  <c r="L260" i="14"/>
  <c r="K260" i="14"/>
  <c r="J260" i="14"/>
  <c r="L259" i="14"/>
  <c r="K259" i="14"/>
  <c r="J259" i="14"/>
  <c r="L258" i="14"/>
  <c r="K258" i="14"/>
  <c r="J258" i="14"/>
  <c r="L257" i="14"/>
  <c r="K257" i="14"/>
  <c r="J257" i="14"/>
  <c r="L256" i="14"/>
  <c r="K256" i="14"/>
  <c r="J256" i="14"/>
  <c r="L255" i="14"/>
  <c r="K255" i="14"/>
  <c r="J255" i="14"/>
  <c r="L254" i="14"/>
  <c r="K254" i="14"/>
  <c r="J254" i="14"/>
  <c r="L253" i="14"/>
  <c r="K253" i="14"/>
  <c r="J253" i="14"/>
  <c r="L252" i="14"/>
  <c r="K252" i="14"/>
  <c r="J252" i="14"/>
  <c r="L251" i="14"/>
  <c r="K251" i="14"/>
  <c r="J251" i="14"/>
  <c r="L250" i="14"/>
  <c r="K250" i="14"/>
  <c r="J250" i="14"/>
  <c r="L249" i="14"/>
  <c r="K249" i="14"/>
  <c r="J249" i="14"/>
  <c r="L248" i="14"/>
  <c r="K248" i="14"/>
  <c r="J248" i="14"/>
  <c r="L247" i="14"/>
  <c r="K247" i="14"/>
  <c r="J247" i="14"/>
  <c r="L246" i="14"/>
  <c r="K246" i="14"/>
  <c r="J246" i="14"/>
  <c r="L245" i="14"/>
  <c r="K245" i="14"/>
  <c r="J245" i="14"/>
  <c r="L244" i="14"/>
  <c r="K244" i="14"/>
  <c r="J244" i="14"/>
  <c r="L243" i="14"/>
  <c r="K243" i="14"/>
  <c r="J243" i="14"/>
  <c r="L242" i="14"/>
  <c r="K242" i="14"/>
  <c r="J242" i="14"/>
  <c r="L241" i="14"/>
  <c r="K241" i="14"/>
  <c r="J241" i="14"/>
  <c r="L240" i="14"/>
  <c r="K240" i="14"/>
  <c r="J240" i="14"/>
  <c r="L239" i="14"/>
  <c r="K239" i="14"/>
  <c r="J239" i="14"/>
  <c r="L238" i="14"/>
  <c r="K238" i="14"/>
  <c r="J238" i="14"/>
  <c r="L237" i="14"/>
  <c r="K237" i="14"/>
  <c r="J237" i="14"/>
  <c r="L236" i="14"/>
  <c r="K236" i="14"/>
  <c r="J236" i="14"/>
  <c r="L235" i="14"/>
  <c r="K235" i="14"/>
  <c r="J235" i="14"/>
  <c r="L234" i="14"/>
  <c r="K234" i="14"/>
  <c r="J234" i="14"/>
  <c r="L233" i="14"/>
  <c r="K233" i="14"/>
  <c r="J233" i="14"/>
  <c r="L232" i="14"/>
  <c r="K232" i="14"/>
  <c r="J232" i="14"/>
  <c r="L231" i="14"/>
  <c r="K231" i="14"/>
  <c r="J231" i="14"/>
  <c r="L230" i="14"/>
  <c r="K230" i="14"/>
  <c r="J230" i="14"/>
  <c r="L229" i="14"/>
  <c r="K229" i="14"/>
  <c r="J229" i="14"/>
  <c r="L228" i="14"/>
  <c r="K228" i="14"/>
  <c r="J228" i="14"/>
  <c r="L227" i="14"/>
  <c r="K227" i="14"/>
  <c r="J227" i="14"/>
  <c r="L226" i="14"/>
  <c r="K226" i="14"/>
  <c r="J226" i="14"/>
  <c r="L225" i="14"/>
  <c r="K225" i="14"/>
  <c r="J225" i="14"/>
  <c r="L224" i="14"/>
  <c r="K224" i="14"/>
  <c r="J224" i="14"/>
  <c r="L223" i="14"/>
  <c r="K223" i="14"/>
  <c r="J223" i="14"/>
  <c r="L222" i="14"/>
  <c r="K222" i="14"/>
  <c r="J222" i="14"/>
  <c r="L221" i="14"/>
  <c r="K221" i="14"/>
  <c r="J221" i="14"/>
  <c r="L220" i="14"/>
  <c r="K220" i="14"/>
  <c r="J220" i="14"/>
  <c r="L219" i="14"/>
  <c r="K219" i="14"/>
  <c r="J219" i="14"/>
  <c r="L218" i="14"/>
  <c r="K218" i="14"/>
  <c r="J218" i="14"/>
  <c r="L217" i="14"/>
  <c r="K217" i="14"/>
  <c r="J217" i="14"/>
  <c r="L216" i="14"/>
  <c r="K216" i="14"/>
  <c r="J216" i="14"/>
  <c r="L215" i="14"/>
  <c r="K215" i="14"/>
  <c r="J215" i="14"/>
  <c r="L214" i="14"/>
  <c r="K214" i="14"/>
  <c r="J214" i="14"/>
  <c r="L213" i="14"/>
  <c r="K213" i="14"/>
  <c r="J213" i="14"/>
  <c r="L212" i="14"/>
  <c r="K212" i="14"/>
  <c r="J212" i="14"/>
  <c r="L211" i="14"/>
  <c r="K211" i="14"/>
  <c r="J211" i="14"/>
  <c r="L210" i="14"/>
  <c r="K210" i="14"/>
  <c r="J210" i="14"/>
  <c r="L209" i="14"/>
  <c r="K209" i="14"/>
  <c r="J209" i="14"/>
  <c r="L208" i="14"/>
  <c r="K208" i="14"/>
  <c r="J208" i="14"/>
  <c r="L207" i="14"/>
  <c r="K207" i="14"/>
  <c r="J207" i="14"/>
  <c r="L206" i="14"/>
  <c r="K206" i="14"/>
  <c r="J206" i="14"/>
  <c r="L205" i="14"/>
  <c r="K205" i="14"/>
  <c r="J205" i="14"/>
  <c r="L204" i="14"/>
  <c r="K204" i="14"/>
  <c r="J204" i="14"/>
  <c r="L203" i="14"/>
  <c r="K203" i="14"/>
  <c r="J203" i="14"/>
  <c r="L202" i="14"/>
  <c r="K202" i="14"/>
  <c r="J202" i="14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L176" i="14"/>
  <c r="K176" i="14"/>
  <c r="J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L43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L1" i="14" s="1"/>
  <c r="K4" i="14"/>
  <c r="K1" i="14" s="1"/>
  <c r="J4" i="14"/>
  <c r="J1" i="14" s="1"/>
  <c r="L275" i="15"/>
  <c r="K275" i="15"/>
  <c r="J275" i="15"/>
  <c r="L274" i="15"/>
  <c r="K274" i="15"/>
  <c r="J274" i="15"/>
  <c r="L273" i="15"/>
  <c r="K273" i="15"/>
  <c r="J273" i="15"/>
  <c r="L272" i="15"/>
  <c r="K272" i="15"/>
  <c r="J272" i="15"/>
  <c r="L271" i="15"/>
  <c r="K271" i="15"/>
  <c r="J271" i="15"/>
  <c r="L270" i="15"/>
  <c r="K270" i="15"/>
  <c r="J270" i="15"/>
  <c r="L269" i="15"/>
  <c r="K269" i="15"/>
  <c r="J269" i="15"/>
  <c r="L268" i="15"/>
  <c r="K268" i="15"/>
  <c r="J268" i="15"/>
  <c r="L267" i="15"/>
  <c r="K267" i="15"/>
  <c r="J267" i="15"/>
  <c r="L266" i="15"/>
  <c r="K266" i="15"/>
  <c r="J266" i="15"/>
  <c r="L265" i="15"/>
  <c r="K265" i="15"/>
  <c r="J265" i="15"/>
  <c r="L264" i="15"/>
  <c r="K264" i="15"/>
  <c r="J264" i="15"/>
  <c r="L263" i="15"/>
  <c r="K263" i="15"/>
  <c r="J263" i="15"/>
  <c r="L262" i="15"/>
  <c r="K262" i="15"/>
  <c r="J262" i="15"/>
  <c r="L261" i="15"/>
  <c r="K261" i="15"/>
  <c r="J261" i="15"/>
  <c r="L260" i="15"/>
  <c r="K260" i="15"/>
  <c r="J260" i="15"/>
  <c r="L259" i="15"/>
  <c r="K259" i="15"/>
  <c r="J259" i="15"/>
  <c r="L258" i="15"/>
  <c r="K258" i="15"/>
  <c r="J258" i="15"/>
  <c r="L257" i="15"/>
  <c r="K257" i="15"/>
  <c r="J257" i="15"/>
  <c r="L256" i="15"/>
  <c r="K256" i="15"/>
  <c r="J256" i="15"/>
  <c r="L255" i="15"/>
  <c r="K255" i="15"/>
  <c r="J255" i="15"/>
  <c r="L254" i="15"/>
  <c r="K254" i="15"/>
  <c r="J254" i="15"/>
  <c r="L253" i="15"/>
  <c r="K253" i="15"/>
  <c r="J253" i="15"/>
  <c r="L252" i="15"/>
  <c r="K252" i="15"/>
  <c r="J252" i="15"/>
  <c r="L251" i="15"/>
  <c r="K251" i="15"/>
  <c r="J251" i="15"/>
  <c r="L250" i="15"/>
  <c r="K250" i="15"/>
  <c r="J250" i="15"/>
  <c r="L249" i="15"/>
  <c r="K249" i="15"/>
  <c r="J249" i="15"/>
  <c r="L248" i="15"/>
  <c r="K248" i="15"/>
  <c r="J248" i="15"/>
  <c r="L247" i="15"/>
  <c r="K247" i="15"/>
  <c r="J247" i="15"/>
  <c r="L246" i="15"/>
  <c r="K246" i="15"/>
  <c r="J246" i="15"/>
  <c r="L245" i="15"/>
  <c r="K245" i="15"/>
  <c r="J245" i="15"/>
  <c r="L244" i="15"/>
  <c r="K244" i="15"/>
  <c r="J244" i="15"/>
  <c r="L243" i="15"/>
  <c r="K243" i="15"/>
  <c r="J243" i="15"/>
  <c r="L242" i="15"/>
  <c r="K242" i="15"/>
  <c r="J242" i="15"/>
  <c r="L241" i="15"/>
  <c r="K241" i="15"/>
  <c r="J241" i="15"/>
  <c r="L240" i="15"/>
  <c r="K240" i="15"/>
  <c r="J240" i="15"/>
  <c r="L239" i="15"/>
  <c r="K239" i="15"/>
  <c r="J239" i="15"/>
  <c r="L238" i="15"/>
  <c r="K238" i="15"/>
  <c r="J238" i="15"/>
  <c r="L237" i="15"/>
  <c r="K237" i="15"/>
  <c r="J237" i="15"/>
  <c r="L236" i="15"/>
  <c r="K236" i="15"/>
  <c r="J236" i="15"/>
  <c r="L235" i="15"/>
  <c r="K235" i="15"/>
  <c r="J235" i="15"/>
  <c r="L234" i="15"/>
  <c r="K234" i="15"/>
  <c r="J234" i="15"/>
  <c r="L233" i="15"/>
  <c r="K233" i="15"/>
  <c r="J233" i="15"/>
  <c r="L232" i="15"/>
  <c r="K232" i="15"/>
  <c r="J232" i="15"/>
  <c r="L231" i="15"/>
  <c r="K231" i="15"/>
  <c r="J231" i="15"/>
  <c r="L230" i="15"/>
  <c r="K230" i="15"/>
  <c r="J230" i="15"/>
  <c r="L229" i="15"/>
  <c r="K229" i="15"/>
  <c r="J229" i="15"/>
  <c r="L228" i="15"/>
  <c r="K228" i="15"/>
  <c r="J228" i="15"/>
  <c r="L227" i="15"/>
  <c r="K227" i="15"/>
  <c r="J227" i="15"/>
  <c r="L226" i="15"/>
  <c r="K226" i="15"/>
  <c r="J226" i="15"/>
  <c r="L225" i="15"/>
  <c r="K225" i="15"/>
  <c r="J225" i="15"/>
  <c r="L224" i="15"/>
  <c r="K224" i="15"/>
  <c r="J224" i="15"/>
  <c r="L223" i="15"/>
  <c r="K223" i="15"/>
  <c r="J223" i="15"/>
  <c r="L222" i="15"/>
  <c r="K222" i="15"/>
  <c r="J222" i="15"/>
  <c r="L221" i="15"/>
  <c r="K221" i="15"/>
  <c r="J221" i="15"/>
  <c r="L220" i="15"/>
  <c r="K220" i="15"/>
  <c r="J220" i="15"/>
  <c r="L219" i="15"/>
  <c r="K219" i="15"/>
  <c r="J219" i="15"/>
  <c r="L218" i="15"/>
  <c r="K218" i="15"/>
  <c r="J218" i="15"/>
  <c r="L217" i="15"/>
  <c r="K217" i="15"/>
  <c r="J217" i="15"/>
  <c r="L216" i="15"/>
  <c r="K216" i="15"/>
  <c r="J216" i="15"/>
  <c r="L215" i="15"/>
  <c r="K215" i="15"/>
  <c r="J215" i="15"/>
  <c r="L214" i="15"/>
  <c r="K214" i="15"/>
  <c r="J214" i="15"/>
  <c r="L213" i="15"/>
  <c r="K213" i="15"/>
  <c r="J213" i="15"/>
  <c r="L212" i="15"/>
  <c r="K212" i="15"/>
  <c r="J212" i="15"/>
  <c r="L211" i="15"/>
  <c r="K211" i="15"/>
  <c r="J211" i="15"/>
  <c r="L210" i="15"/>
  <c r="K210" i="15"/>
  <c r="J210" i="15"/>
  <c r="L209" i="15"/>
  <c r="K209" i="15"/>
  <c r="J209" i="15"/>
  <c r="L208" i="15"/>
  <c r="K208" i="15"/>
  <c r="J208" i="15"/>
  <c r="L207" i="15"/>
  <c r="K207" i="15"/>
  <c r="J207" i="15"/>
  <c r="L206" i="15"/>
  <c r="K206" i="15"/>
  <c r="J206" i="15"/>
  <c r="L205" i="15"/>
  <c r="K205" i="15"/>
  <c r="J205" i="15"/>
  <c r="L204" i="15"/>
  <c r="K204" i="15"/>
  <c r="J204" i="15"/>
  <c r="L203" i="15"/>
  <c r="K203" i="15"/>
  <c r="J203" i="15"/>
  <c r="L202" i="15"/>
  <c r="K202" i="15"/>
  <c r="J202" i="15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L167" i="15"/>
  <c r="K167" i="15"/>
  <c r="J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L1" i="15" s="1"/>
  <c r="K4" i="15"/>
  <c r="K1" i="15" s="1"/>
  <c r="J4" i="15"/>
  <c r="J1" i="15" s="1"/>
  <c r="L275" i="16"/>
  <c r="K275" i="16"/>
  <c r="J275" i="16"/>
  <c r="L274" i="16"/>
  <c r="K274" i="16"/>
  <c r="J274" i="16"/>
  <c r="L273" i="16"/>
  <c r="K273" i="16"/>
  <c r="J273" i="16"/>
  <c r="L272" i="16"/>
  <c r="K272" i="16"/>
  <c r="J272" i="16"/>
  <c r="L271" i="16"/>
  <c r="K271" i="16"/>
  <c r="J271" i="16"/>
  <c r="L270" i="16"/>
  <c r="K270" i="16"/>
  <c r="J270" i="16"/>
  <c r="L269" i="16"/>
  <c r="K269" i="16"/>
  <c r="J269" i="16"/>
  <c r="L268" i="16"/>
  <c r="K268" i="16"/>
  <c r="J268" i="16"/>
  <c r="L267" i="16"/>
  <c r="K267" i="16"/>
  <c r="J267" i="16"/>
  <c r="L266" i="16"/>
  <c r="K266" i="16"/>
  <c r="J266" i="16"/>
  <c r="L265" i="16"/>
  <c r="K265" i="16"/>
  <c r="J265" i="16"/>
  <c r="L264" i="16"/>
  <c r="K264" i="16"/>
  <c r="J264" i="16"/>
  <c r="L263" i="16"/>
  <c r="K263" i="16"/>
  <c r="J263" i="16"/>
  <c r="L262" i="16"/>
  <c r="K262" i="16"/>
  <c r="J262" i="16"/>
  <c r="L261" i="16"/>
  <c r="K261" i="16"/>
  <c r="J261" i="16"/>
  <c r="L260" i="16"/>
  <c r="K260" i="16"/>
  <c r="J260" i="16"/>
  <c r="L259" i="16"/>
  <c r="K259" i="16"/>
  <c r="J259" i="16"/>
  <c r="L258" i="16"/>
  <c r="K258" i="16"/>
  <c r="J258" i="16"/>
  <c r="L257" i="16"/>
  <c r="K257" i="16"/>
  <c r="J257" i="16"/>
  <c r="L256" i="16"/>
  <c r="K256" i="16"/>
  <c r="J256" i="16"/>
  <c r="L255" i="16"/>
  <c r="K255" i="16"/>
  <c r="J255" i="16"/>
  <c r="L254" i="16"/>
  <c r="K254" i="16"/>
  <c r="J254" i="16"/>
  <c r="L253" i="16"/>
  <c r="K253" i="16"/>
  <c r="J253" i="16"/>
  <c r="L252" i="16"/>
  <c r="K252" i="16"/>
  <c r="J252" i="16"/>
  <c r="L251" i="16"/>
  <c r="K251" i="16"/>
  <c r="J251" i="16"/>
  <c r="L250" i="16"/>
  <c r="K250" i="16"/>
  <c r="J250" i="16"/>
  <c r="L249" i="16"/>
  <c r="K249" i="16"/>
  <c r="J249" i="16"/>
  <c r="L248" i="16"/>
  <c r="K248" i="16"/>
  <c r="J248" i="16"/>
  <c r="L247" i="16"/>
  <c r="K247" i="16"/>
  <c r="J247" i="16"/>
  <c r="L246" i="16"/>
  <c r="K246" i="16"/>
  <c r="J246" i="16"/>
  <c r="L245" i="16"/>
  <c r="K245" i="16"/>
  <c r="J245" i="16"/>
  <c r="L244" i="16"/>
  <c r="K244" i="16"/>
  <c r="J244" i="16"/>
  <c r="L243" i="16"/>
  <c r="K243" i="16"/>
  <c r="J243" i="16"/>
  <c r="L242" i="16"/>
  <c r="K242" i="16"/>
  <c r="J242" i="16"/>
  <c r="L241" i="16"/>
  <c r="K241" i="16"/>
  <c r="J241" i="16"/>
  <c r="L240" i="16"/>
  <c r="K240" i="16"/>
  <c r="J240" i="16"/>
  <c r="L239" i="16"/>
  <c r="K239" i="16"/>
  <c r="J239" i="16"/>
  <c r="L238" i="16"/>
  <c r="K238" i="16"/>
  <c r="J238" i="16"/>
  <c r="L237" i="16"/>
  <c r="K237" i="16"/>
  <c r="J237" i="16"/>
  <c r="L236" i="16"/>
  <c r="K236" i="16"/>
  <c r="J236" i="16"/>
  <c r="L235" i="16"/>
  <c r="K235" i="16"/>
  <c r="J235" i="16"/>
  <c r="L234" i="16"/>
  <c r="K234" i="16"/>
  <c r="J234" i="16"/>
  <c r="L233" i="16"/>
  <c r="K233" i="16"/>
  <c r="J233" i="16"/>
  <c r="L232" i="16"/>
  <c r="K232" i="16"/>
  <c r="J232" i="16"/>
  <c r="L231" i="16"/>
  <c r="K231" i="16"/>
  <c r="J231" i="16"/>
  <c r="L230" i="16"/>
  <c r="K230" i="16"/>
  <c r="J230" i="16"/>
  <c r="L229" i="16"/>
  <c r="K229" i="16"/>
  <c r="J229" i="16"/>
  <c r="L228" i="16"/>
  <c r="K228" i="16"/>
  <c r="J228" i="16"/>
  <c r="L227" i="16"/>
  <c r="K227" i="16"/>
  <c r="J227" i="16"/>
  <c r="L226" i="16"/>
  <c r="K226" i="16"/>
  <c r="J226" i="16"/>
  <c r="L225" i="16"/>
  <c r="K225" i="16"/>
  <c r="J225" i="16"/>
  <c r="L224" i="16"/>
  <c r="K224" i="16"/>
  <c r="J224" i="16"/>
  <c r="L223" i="16"/>
  <c r="K223" i="16"/>
  <c r="J223" i="16"/>
  <c r="L222" i="16"/>
  <c r="K222" i="16"/>
  <c r="J222" i="16"/>
  <c r="L221" i="16"/>
  <c r="K221" i="16"/>
  <c r="J221" i="16"/>
  <c r="L220" i="16"/>
  <c r="K220" i="16"/>
  <c r="J220" i="16"/>
  <c r="L219" i="16"/>
  <c r="K219" i="16"/>
  <c r="J219" i="16"/>
  <c r="L218" i="16"/>
  <c r="K218" i="16"/>
  <c r="J218" i="16"/>
  <c r="L217" i="16"/>
  <c r="K217" i="16"/>
  <c r="J217" i="16"/>
  <c r="L216" i="16"/>
  <c r="K216" i="16"/>
  <c r="J216" i="16"/>
  <c r="L215" i="16"/>
  <c r="K215" i="16"/>
  <c r="J215" i="16"/>
  <c r="L214" i="16"/>
  <c r="K214" i="16"/>
  <c r="J214" i="16"/>
  <c r="L213" i="16"/>
  <c r="K213" i="16"/>
  <c r="J213" i="16"/>
  <c r="L212" i="16"/>
  <c r="K212" i="16"/>
  <c r="J212" i="16"/>
  <c r="L211" i="16"/>
  <c r="K211" i="16"/>
  <c r="J211" i="16"/>
  <c r="L210" i="16"/>
  <c r="K210" i="16"/>
  <c r="J210" i="16"/>
  <c r="L209" i="16"/>
  <c r="K209" i="16"/>
  <c r="J209" i="16"/>
  <c r="L208" i="16"/>
  <c r="K208" i="16"/>
  <c r="J208" i="16"/>
  <c r="L207" i="16"/>
  <c r="K207" i="16"/>
  <c r="J207" i="16"/>
  <c r="L206" i="16"/>
  <c r="K206" i="16"/>
  <c r="J206" i="16"/>
  <c r="L205" i="16"/>
  <c r="K205" i="16"/>
  <c r="J205" i="16"/>
  <c r="L204" i="16"/>
  <c r="K204" i="16"/>
  <c r="J204" i="16"/>
  <c r="L203" i="16"/>
  <c r="K203" i="16"/>
  <c r="J203" i="16"/>
  <c r="L202" i="16"/>
  <c r="K202" i="16"/>
  <c r="J202" i="16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L148" i="16"/>
  <c r="K148" i="16"/>
  <c r="J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L1" i="16" s="1"/>
  <c r="K4" i="16"/>
  <c r="K1" i="16" s="1"/>
  <c r="J4" i="16"/>
  <c r="J1" i="16" s="1"/>
  <c r="L275" i="17"/>
  <c r="K275" i="17"/>
  <c r="J275" i="17"/>
  <c r="L274" i="17"/>
  <c r="K274" i="17"/>
  <c r="J274" i="17"/>
  <c r="L273" i="17"/>
  <c r="K273" i="17"/>
  <c r="J273" i="17"/>
  <c r="L272" i="17"/>
  <c r="K272" i="17"/>
  <c r="J272" i="17"/>
  <c r="L271" i="17"/>
  <c r="K271" i="17"/>
  <c r="J271" i="17"/>
  <c r="L270" i="17"/>
  <c r="K270" i="17"/>
  <c r="J270" i="17"/>
  <c r="L269" i="17"/>
  <c r="K269" i="17"/>
  <c r="J269" i="17"/>
  <c r="L268" i="17"/>
  <c r="K268" i="17"/>
  <c r="J268" i="17"/>
  <c r="L267" i="17"/>
  <c r="K267" i="17"/>
  <c r="J267" i="17"/>
  <c r="L266" i="17"/>
  <c r="K266" i="17"/>
  <c r="J266" i="17"/>
  <c r="L265" i="17"/>
  <c r="K265" i="17"/>
  <c r="J265" i="17"/>
  <c r="L264" i="17"/>
  <c r="K264" i="17"/>
  <c r="J264" i="17"/>
  <c r="L263" i="17"/>
  <c r="K263" i="17"/>
  <c r="J263" i="17"/>
  <c r="L262" i="17"/>
  <c r="K262" i="17"/>
  <c r="J262" i="17"/>
  <c r="L261" i="17"/>
  <c r="K261" i="17"/>
  <c r="J261" i="17"/>
  <c r="L260" i="17"/>
  <c r="K260" i="17"/>
  <c r="J260" i="17"/>
  <c r="L259" i="17"/>
  <c r="K259" i="17"/>
  <c r="J259" i="17"/>
  <c r="L258" i="17"/>
  <c r="K258" i="17"/>
  <c r="J258" i="17"/>
  <c r="L257" i="17"/>
  <c r="K257" i="17"/>
  <c r="J257" i="17"/>
  <c r="L256" i="17"/>
  <c r="K256" i="17"/>
  <c r="J256" i="17"/>
  <c r="L255" i="17"/>
  <c r="K255" i="17"/>
  <c r="J255" i="17"/>
  <c r="L254" i="17"/>
  <c r="K254" i="17"/>
  <c r="J254" i="17"/>
  <c r="L253" i="17"/>
  <c r="K253" i="17"/>
  <c r="J253" i="17"/>
  <c r="L252" i="17"/>
  <c r="K252" i="17"/>
  <c r="J252" i="17"/>
  <c r="L251" i="17"/>
  <c r="K251" i="17"/>
  <c r="J251" i="17"/>
  <c r="L250" i="17"/>
  <c r="K250" i="17"/>
  <c r="J250" i="17"/>
  <c r="L249" i="17"/>
  <c r="K249" i="17"/>
  <c r="J249" i="17"/>
  <c r="L248" i="17"/>
  <c r="K248" i="17"/>
  <c r="J248" i="17"/>
  <c r="L247" i="17"/>
  <c r="K247" i="17"/>
  <c r="J247" i="17"/>
  <c r="L246" i="17"/>
  <c r="K246" i="17"/>
  <c r="J246" i="17"/>
  <c r="L245" i="17"/>
  <c r="K245" i="17"/>
  <c r="J245" i="17"/>
  <c r="L244" i="17"/>
  <c r="K244" i="17"/>
  <c r="J244" i="17"/>
  <c r="L243" i="17"/>
  <c r="K243" i="17"/>
  <c r="J243" i="17"/>
  <c r="L242" i="17"/>
  <c r="K242" i="17"/>
  <c r="J242" i="17"/>
  <c r="L241" i="17"/>
  <c r="K241" i="17"/>
  <c r="J241" i="17"/>
  <c r="L240" i="17"/>
  <c r="K240" i="17"/>
  <c r="J240" i="17"/>
  <c r="L239" i="17"/>
  <c r="K239" i="17"/>
  <c r="J239" i="17"/>
  <c r="L238" i="17"/>
  <c r="K238" i="17"/>
  <c r="J238" i="17"/>
  <c r="L237" i="17"/>
  <c r="K237" i="17"/>
  <c r="J237" i="17"/>
  <c r="L236" i="17"/>
  <c r="K236" i="17"/>
  <c r="J236" i="17"/>
  <c r="L235" i="17"/>
  <c r="K235" i="17"/>
  <c r="J235" i="17"/>
  <c r="L234" i="17"/>
  <c r="K234" i="17"/>
  <c r="J234" i="17"/>
  <c r="L233" i="17"/>
  <c r="K233" i="17"/>
  <c r="J233" i="17"/>
  <c r="L232" i="17"/>
  <c r="K232" i="17"/>
  <c r="J232" i="17"/>
  <c r="L231" i="17"/>
  <c r="K231" i="17"/>
  <c r="J231" i="17"/>
  <c r="L230" i="17"/>
  <c r="K230" i="17"/>
  <c r="J230" i="17"/>
  <c r="L229" i="17"/>
  <c r="K229" i="17"/>
  <c r="J229" i="17"/>
  <c r="L228" i="17"/>
  <c r="K228" i="17"/>
  <c r="J228" i="17"/>
  <c r="L227" i="17"/>
  <c r="K227" i="17"/>
  <c r="J227" i="17"/>
  <c r="L226" i="17"/>
  <c r="K226" i="17"/>
  <c r="J226" i="17"/>
  <c r="L225" i="17"/>
  <c r="K225" i="17"/>
  <c r="J225" i="17"/>
  <c r="L224" i="17"/>
  <c r="K224" i="17"/>
  <c r="J224" i="17"/>
  <c r="L223" i="17"/>
  <c r="K223" i="17"/>
  <c r="J223" i="17"/>
  <c r="L222" i="17"/>
  <c r="K222" i="17"/>
  <c r="J222" i="17"/>
  <c r="L221" i="17"/>
  <c r="K221" i="17"/>
  <c r="J221" i="17"/>
  <c r="L220" i="17"/>
  <c r="K220" i="17"/>
  <c r="J220" i="17"/>
  <c r="L219" i="17"/>
  <c r="K219" i="17"/>
  <c r="J219" i="17"/>
  <c r="L218" i="17"/>
  <c r="K218" i="17"/>
  <c r="J218" i="17"/>
  <c r="L217" i="17"/>
  <c r="K217" i="17"/>
  <c r="J217" i="17"/>
  <c r="L216" i="17"/>
  <c r="K216" i="17"/>
  <c r="J216" i="17"/>
  <c r="L215" i="17"/>
  <c r="K215" i="17"/>
  <c r="J215" i="17"/>
  <c r="L214" i="17"/>
  <c r="K214" i="17"/>
  <c r="J214" i="17"/>
  <c r="L213" i="17"/>
  <c r="K213" i="17"/>
  <c r="J213" i="17"/>
  <c r="L212" i="17"/>
  <c r="K212" i="17"/>
  <c r="J212" i="17"/>
  <c r="L211" i="17"/>
  <c r="K211" i="17"/>
  <c r="J211" i="17"/>
  <c r="L210" i="17"/>
  <c r="K210" i="17"/>
  <c r="J210" i="17"/>
  <c r="L209" i="17"/>
  <c r="K209" i="17"/>
  <c r="J209" i="17"/>
  <c r="L208" i="17"/>
  <c r="K208" i="17"/>
  <c r="J208" i="17"/>
  <c r="L207" i="17"/>
  <c r="K207" i="17"/>
  <c r="J207" i="17"/>
  <c r="L206" i="17"/>
  <c r="K206" i="17"/>
  <c r="J206" i="17"/>
  <c r="L205" i="17"/>
  <c r="K205" i="17"/>
  <c r="J205" i="17"/>
  <c r="L204" i="17"/>
  <c r="K204" i="17"/>
  <c r="J204" i="17"/>
  <c r="L203" i="17"/>
  <c r="K203" i="17"/>
  <c r="J203" i="17"/>
  <c r="L202" i="17"/>
  <c r="K202" i="17"/>
  <c r="J202" i="17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L167" i="17"/>
  <c r="K167" i="17"/>
  <c r="J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L1" i="17" s="1"/>
  <c r="K4" i="17"/>
  <c r="K1" i="17" s="1"/>
  <c r="J4" i="17"/>
  <c r="J1" i="17" s="1"/>
  <c r="L275" i="18"/>
  <c r="K275" i="18"/>
  <c r="J275" i="18"/>
  <c r="L274" i="18"/>
  <c r="K274" i="18"/>
  <c r="J274" i="18"/>
  <c r="L273" i="18"/>
  <c r="K273" i="18"/>
  <c r="J273" i="18"/>
  <c r="L272" i="18"/>
  <c r="K272" i="18"/>
  <c r="J272" i="18"/>
  <c r="L271" i="18"/>
  <c r="K271" i="18"/>
  <c r="J271" i="18"/>
  <c r="L270" i="18"/>
  <c r="K270" i="18"/>
  <c r="J270" i="18"/>
  <c r="L269" i="18"/>
  <c r="K269" i="18"/>
  <c r="J269" i="18"/>
  <c r="L268" i="18"/>
  <c r="K268" i="18"/>
  <c r="J268" i="18"/>
  <c r="L267" i="18"/>
  <c r="K267" i="18"/>
  <c r="J267" i="18"/>
  <c r="L266" i="18"/>
  <c r="K266" i="18"/>
  <c r="J266" i="18"/>
  <c r="L265" i="18"/>
  <c r="K265" i="18"/>
  <c r="J265" i="18"/>
  <c r="L264" i="18"/>
  <c r="K264" i="18"/>
  <c r="J264" i="18"/>
  <c r="L263" i="18"/>
  <c r="K263" i="18"/>
  <c r="J263" i="18"/>
  <c r="L262" i="18"/>
  <c r="K262" i="18"/>
  <c r="J262" i="18"/>
  <c r="L261" i="18"/>
  <c r="K261" i="18"/>
  <c r="J261" i="18"/>
  <c r="L260" i="18"/>
  <c r="K260" i="18"/>
  <c r="J260" i="18"/>
  <c r="L259" i="18"/>
  <c r="K259" i="18"/>
  <c r="J259" i="18"/>
  <c r="L258" i="18"/>
  <c r="K258" i="18"/>
  <c r="J258" i="18"/>
  <c r="L257" i="18"/>
  <c r="K257" i="18"/>
  <c r="J257" i="18"/>
  <c r="L256" i="18"/>
  <c r="K256" i="18"/>
  <c r="J256" i="18"/>
  <c r="L255" i="18"/>
  <c r="K255" i="18"/>
  <c r="J255" i="18"/>
  <c r="L254" i="18"/>
  <c r="K254" i="18"/>
  <c r="J254" i="18"/>
  <c r="L253" i="18"/>
  <c r="K253" i="18"/>
  <c r="J253" i="18"/>
  <c r="L252" i="18"/>
  <c r="K252" i="18"/>
  <c r="J252" i="18"/>
  <c r="L251" i="18"/>
  <c r="K251" i="18"/>
  <c r="J251" i="18"/>
  <c r="L250" i="18"/>
  <c r="K250" i="18"/>
  <c r="J250" i="18"/>
  <c r="L249" i="18"/>
  <c r="K249" i="18"/>
  <c r="J249" i="18"/>
  <c r="L248" i="18"/>
  <c r="K248" i="18"/>
  <c r="J248" i="18"/>
  <c r="L247" i="18"/>
  <c r="K247" i="18"/>
  <c r="J247" i="18"/>
  <c r="L246" i="18"/>
  <c r="K246" i="18"/>
  <c r="J246" i="18"/>
  <c r="L245" i="18"/>
  <c r="K245" i="18"/>
  <c r="J245" i="18"/>
  <c r="L244" i="18"/>
  <c r="K244" i="18"/>
  <c r="J244" i="18"/>
  <c r="L243" i="18"/>
  <c r="K243" i="18"/>
  <c r="J243" i="18"/>
  <c r="L242" i="18"/>
  <c r="K242" i="18"/>
  <c r="J242" i="18"/>
  <c r="L241" i="18"/>
  <c r="K241" i="18"/>
  <c r="J241" i="18"/>
  <c r="L240" i="18"/>
  <c r="K240" i="18"/>
  <c r="J240" i="18"/>
  <c r="L239" i="18"/>
  <c r="K239" i="18"/>
  <c r="J239" i="18"/>
  <c r="L238" i="18"/>
  <c r="K238" i="18"/>
  <c r="J238" i="18"/>
  <c r="L237" i="18"/>
  <c r="K237" i="18"/>
  <c r="J237" i="18"/>
  <c r="L236" i="18"/>
  <c r="K236" i="18"/>
  <c r="J236" i="18"/>
  <c r="L235" i="18"/>
  <c r="K235" i="18"/>
  <c r="J235" i="18"/>
  <c r="L234" i="18"/>
  <c r="K234" i="18"/>
  <c r="J234" i="18"/>
  <c r="L233" i="18"/>
  <c r="K233" i="18"/>
  <c r="J233" i="18"/>
  <c r="L232" i="18"/>
  <c r="K232" i="18"/>
  <c r="J232" i="18"/>
  <c r="L231" i="18"/>
  <c r="K231" i="18"/>
  <c r="J231" i="18"/>
  <c r="L230" i="18"/>
  <c r="K230" i="18"/>
  <c r="J230" i="18"/>
  <c r="L229" i="18"/>
  <c r="K229" i="18"/>
  <c r="J229" i="18"/>
  <c r="L228" i="18"/>
  <c r="K228" i="18"/>
  <c r="J228" i="18"/>
  <c r="L227" i="18"/>
  <c r="K227" i="18"/>
  <c r="J227" i="18"/>
  <c r="L226" i="18"/>
  <c r="K226" i="18"/>
  <c r="J226" i="18"/>
  <c r="L225" i="18"/>
  <c r="K225" i="18"/>
  <c r="J225" i="18"/>
  <c r="L224" i="18"/>
  <c r="K224" i="18"/>
  <c r="J224" i="18"/>
  <c r="L223" i="18"/>
  <c r="K223" i="18"/>
  <c r="J223" i="18"/>
  <c r="L222" i="18"/>
  <c r="K222" i="18"/>
  <c r="J222" i="18"/>
  <c r="L221" i="18"/>
  <c r="K221" i="18"/>
  <c r="J221" i="18"/>
  <c r="L220" i="18"/>
  <c r="K220" i="18"/>
  <c r="J220" i="18"/>
  <c r="L219" i="18"/>
  <c r="K219" i="18"/>
  <c r="J219" i="18"/>
  <c r="L218" i="18"/>
  <c r="K218" i="18"/>
  <c r="J218" i="18"/>
  <c r="L217" i="18"/>
  <c r="K217" i="18"/>
  <c r="J217" i="18"/>
  <c r="L216" i="18"/>
  <c r="K216" i="18"/>
  <c r="J216" i="18"/>
  <c r="L215" i="18"/>
  <c r="K215" i="18"/>
  <c r="J215" i="18"/>
  <c r="L214" i="18"/>
  <c r="K214" i="18"/>
  <c r="J214" i="18"/>
  <c r="L213" i="18"/>
  <c r="K213" i="18"/>
  <c r="J213" i="18"/>
  <c r="L212" i="18"/>
  <c r="K212" i="18"/>
  <c r="J212" i="18"/>
  <c r="L211" i="18"/>
  <c r="K211" i="18"/>
  <c r="J211" i="18"/>
  <c r="L210" i="18"/>
  <c r="K210" i="18"/>
  <c r="J210" i="18"/>
  <c r="L209" i="18"/>
  <c r="K209" i="18"/>
  <c r="J209" i="18"/>
  <c r="L208" i="18"/>
  <c r="K208" i="18"/>
  <c r="J208" i="18"/>
  <c r="L207" i="18"/>
  <c r="K207" i="18"/>
  <c r="J207" i="18"/>
  <c r="L206" i="18"/>
  <c r="K206" i="18"/>
  <c r="J206" i="18"/>
  <c r="L205" i="18"/>
  <c r="K205" i="18"/>
  <c r="J205" i="18"/>
  <c r="L204" i="18"/>
  <c r="K204" i="18"/>
  <c r="J204" i="18"/>
  <c r="L203" i="18"/>
  <c r="K203" i="18"/>
  <c r="J203" i="18"/>
  <c r="L202" i="18"/>
  <c r="K202" i="18"/>
  <c r="J202" i="18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L149" i="18"/>
  <c r="K149" i="18"/>
  <c r="J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K1" i="18" s="1"/>
  <c r="J4" i="18"/>
  <c r="J1" i="18" s="1"/>
  <c r="L1" i="18"/>
  <c r="L275" i="19"/>
  <c r="K275" i="19"/>
  <c r="J275" i="19"/>
  <c r="L274" i="19"/>
  <c r="K274" i="19"/>
  <c r="J274" i="19"/>
  <c r="L273" i="19"/>
  <c r="K273" i="19"/>
  <c r="J273" i="19"/>
  <c r="L272" i="19"/>
  <c r="K272" i="19"/>
  <c r="J272" i="19"/>
  <c r="L271" i="19"/>
  <c r="K271" i="19"/>
  <c r="J271" i="19"/>
  <c r="L270" i="19"/>
  <c r="K270" i="19"/>
  <c r="J270" i="19"/>
  <c r="L269" i="19"/>
  <c r="K269" i="19"/>
  <c r="J269" i="19"/>
  <c r="L268" i="19"/>
  <c r="K268" i="19"/>
  <c r="J268" i="19"/>
  <c r="L267" i="19"/>
  <c r="K267" i="19"/>
  <c r="J267" i="19"/>
  <c r="L266" i="19"/>
  <c r="K266" i="19"/>
  <c r="J266" i="19"/>
  <c r="L265" i="19"/>
  <c r="K265" i="19"/>
  <c r="J265" i="19"/>
  <c r="L264" i="19"/>
  <c r="K264" i="19"/>
  <c r="J264" i="19"/>
  <c r="L263" i="19"/>
  <c r="K263" i="19"/>
  <c r="J263" i="19"/>
  <c r="L262" i="19"/>
  <c r="K262" i="19"/>
  <c r="J262" i="19"/>
  <c r="L261" i="19"/>
  <c r="K261" i="19"/>
  <c r="J261" i="19"/>
  <c r="L260" i="19"/>
  <c r="K260" i="19"/>
  <c r="J260" i="19"/>
  <c r="L259" i="19"/>
  <c r="K259" i="19"/>
  <c r="J259" i="19"/>
  <c r="L258" i="19"/>
  <c r="K258" i="19"/>
  <c r="J258" i="19"/>
  <c r="L257" i="19"/>
  <c r="K257" i="19"/>
  <c r="J257" i="19"/>
  <c r="L256" i="19"/>
  <c r="K256" i="19"/>
  <c r="J256" i="19"/>
  <c r="L255" i="19"/>
  <c r="K255" i="19"/>
  <c r="J255" i="19"/>
  <c r="L254" i="19"/>
  <c r="K254" i="19"/>
  <c r="J254" i="19"/>
  <c r="L253" i="19"/>
  <c r="K253" i="19"/>
  <c r="J253" i="19"/>
  <c r="L252" i="19"/>
  <c r="K252" i="19"/>
  <c r="J252" i="19"/>
  <c r="L251" i="19"/>
  <c r="K251" i="19"/>
  <c r="J251" i="19"/>
  <c r="L250" i="19"/>
  <c r="K250" i="19"/>
  <c r="J250" i="19"/>
  <c r="L249" i="19"/>
  <c r="K249" i="19"/>
  <c r="J249" i="19"/>
  <c r="L248" i="19"/>
  <c r="K248" i="19"/>
  <c r="J248" i="19"/>
  <c r="L247" i="19"/>
  <c r="K247" i="19"/>
  <c r="J247" i="19"/>
  <c r="L246" i="19"/>
  <c r="K246" i="19"/>
  <c r="J246" i="19"/>
  <c r="L245" i="19"/>
  <c r="K245" i="19"/>
  <c r="J245" i="19"/>
  <c r="L244" i="19"/>
  <c r="K244" i="19"/>
  <c r="J244" i="19"/>
  <c r="L243" i="19"/>
  <c r="K243" i="19"/>
  <c r="J243" i="19"/>
  <c r="L242" i="19"/>
  <c r="K242" i="19"/>
  <c r="J242" i="19"/>
  <c r="L241" i="19"/>
  <c r="K241" i="19"/>
  <c r="J241" i="19"/>
  <c r="L240" i="19"/>
  <c r="K240" i="19"/>
  <c r="J240" i="19"/>
  <c r="L239" i="19"/>
  <c r="K239" i="19"/>
  <c r="J239" i="19"/>
  <c r="L238" i="19"/>
  <c r="K238" i="19"/>
  <c r="J238" i="19"/>
  <c r="L237" i="19"/>
  <c r="K237" i="19"/>
  <c r="J237" i="19"/>
  <c r="L236" i="19"/>
  <c r="K236" i="19"/>
  <c r="J236" i="19"/>
  <c r="L235" i="19"/>
  <c r="K235" i="19"/>
  <c r="J235" i="19"/>
  <c r="L234" i="19"/>
  <c r="K234" i="19"/>
  <c r="J234" i="19"/>
  <c r="L233" i="19"/>
  <c r="K233" i="19"/>
  <c r="J233" i="19"/>
  <c r="L232" i="19"/>
  <c r="K232" i="19"/>
  <c r="J232" i="19"/>
  <c r="L231" i="19"/>
  <c r="K231" i="19"/>
  <c r="J231" i="19"/>
  <c r="L230" i="19"/>
  <c r="K230" i="19"/>
  <c r="J230" i="19"/>
  <c r="L229" i="19"/>
  <c r="K229" i="19"/>
  <c r="J229" i="19"/>
  <c r="L228" i="19"/>
  <c r="K228" i="19"/>
  <c r="J228" i="19"/>
  <c r="L227" i="19"/>
  <c r="K227" i="19"/>
  <c r="J227" i="19"/>
  <c r="L226" i="19"/>
  <c r="K226" i="19"/>
  <c r="J226" i="19"/>
  <c r="L225" i="19"/>
  <c r="K225" i="19"/>
  <c r="J225" i="19"/>
  <c r="L224" i="19"/>
  <c r="K224" i="19"/>
  <c r="J224" i="19"/>
  <c r="L223" i="19"/>
  <c r="K223" i="19"/>
  <c r="J223" i="19"/>
  <c r="L222" i="19"/>
  <c r="K222" i="19"/>
  <c r="J222" i="19"/>
  <c r="L221" i="19"/>
  <c r="K221" i="19"/>
  <c r="J221" i="19"/>
  <c r="L220" i="19"/>
  <c r="K220" i="19"/>
  <c r="J220" i="19"/>
  <c r="L219" i="19"/>
  <c r="K219" i="19"/>
  <c r="J219" i="19"/>
  <c r="L218" i="19"/>
  <c r="K218" i="19"/>
  <c r="J218" i="19"/>
  <c r="L217" i="19"/>
  <c r="K217" i="19"/>
  <c r="J217" i="19"/>
  <c r="L216" i="19"/>
  <c r="K216" i="19"/>
  <c r="J216" i="19"/>
  <c r="L215" i="19"/>
  <c r="K215" i="19"/>
  <c r="J215" i="19"/>
  <c r="L214" i="19"/>
  <c r="K214" i="19"/>
  <c r="J214" i="19"/>
  <c r="L213" i="19"/>
  <c r="K213" i="19"/>
  <c r="J213" i="19"/>
  <c r="L212" i="19"/>
  <c r="K212" i="19"/>
  <c r="J212" i="19"/>
  <c r="L211" i="19"/>
  <c r="K211" i="19"/>
  <c r="J211" i="19"/>
  <c r="L210" i="19"/>
  <c r="K210" i="19"/>
  <c r="J210" i="19"/>
  <c r="L209" i="19"/>
  <c r="K209" i="19"/>
  <c r="J209" i="19"/>
  <c r="L208" i="19"/>
  <c r="K208" i="19"/>
  <c r="J208" i="19"/>
  <c r="L207" i="19"/>
  <c r="K207" i="19"/>
  <c r="J207" i="19"/>
  <c r="L206" i="19"/>
  <c r="K206" i="19"/>
  <c r="J206" i="19"/>
  <c r="L205" i="19"/>
  <c r="K205" i="19"/>
  <c r="J205" i="19"/>
  <c r="L204" i="19"/>
  <c r="K204" i="19"/>
  <c r="J204" i="19"/>
  <c r="L203" i="19"/>
  <c r="K203" i="19"/>
  <c r="J203" i="19"/>
  <c r="L202" i="19"/>
  <c r="K202" i="19"/>
  <c r="J202" i="19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L118" i="19"/>
  <c r="K118" i="19"/>
  <c r="J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L1" i="19" s="1"/>
  <c r="K4" i="19"/>
  <c r="K1" i="19" s="1"/>
  <c r="J4" i="19"/>
  <c r="J1" i="19" s="1"/>
  <c r="P275" i="20"/>
  <c r="O275" i="20"/>
  <c r="N275" i="20"/>
  <c r="L275" i="20"/>
  <c r="K275" i="20"/>
  <c r="J275" i="20"/>
  <c r="P274" i="20"/>
  <c r="O274" i="20"/>
  <c r="N274" i="20"/>
  <c r="L274" i="20"/>
  <c r="K274" i="20"/>
  <c r="J274" i="20"/>
  <c r="P273" i="20"/>
  <c r="O273" i="20"/>
  <c r="N273" i="20"/>
  <c r="L273" i="20"/>
  <c r="K273" i="20"/>
  <c r="J273" i="20"/>
  <c r="P272" i="20"/>
  <c r="O272" i="20"/>
  <c r="N272" i="20"/>
  <c r="L272" i="20"/>
  <c r="K272" i="20"/>
  <c r="J272" i="20"/>
  <c r="P271" i="20"/>
  <c r="O271" i="20"/>
  <c r="N271" i="20"/>
  <c r="L271" i="20"/>
  <c r="K271" i="20"/>
  <c r="J271" i="20"/>
  <c r="P270" i="20"/>
  <c r="O270" i="20"/>
  <c r="N270" i="20"/>
  <c r="L270" i="20"/>
  <c r="K270" i="20"/>
  <c r="J270" i="20"/>
  <c r="P269" i="20"/>
  <c r="O269" i="20"/>
  <c r="N269" i="20"/>
  <c r="L269" i="20"/>
  <c r="K269" i="20"/>
  <c r="J269" i="20"/>
  <c r="P268" i="20"/>
  <c r="O268" i="20"/>
  <c r="N268" i="20"/>
  <c r="L268" i="20"/>
  <c r="K268" i="20"/>
  <c r="J268" i="20"/>
  <c r="P267" i="20"/>
  <c r="O267" i="20"/>
  <c r="N267" i="20"/>
  <c r="L267" i="20"/>
  <c r="K267" i="20"/>
  <c r="J267" i="20"/>
  <c r="P266" i="20"/>
  <c r="O266" i="20"/>
  <c r="N266" i="20"/>
  <c r="L266" i="20"/>
  <c r="K266" i="20"/>
  <c r="J266" i="20"/>
  <c r="P265" i="20"/>
  <c r="O265" i="20"/>
  <c r="N265" i="20"/>
  <c r="L265" i="20"/>
  <c r="K265" i="20"/>
  <c r="J265" i="20"/>
  <c r="P264" i="20"/>
  <c r="O264" i="20"/>
  <c r="N264" i="20"/>
  <c r="L264" i="20"/>
  <c r="K264" i="20"/>
  <c r="J264" i="20"/>
  <c r="P263" i="20"/>
  <c r="O263" i="20"/>
  <c r="N263" i="20"/>
  <c r="L263" i="20"/>
  <c r="K263" i="20"/>
  <c r="J263" i="20"/>
  <c r="P262" i="20"/>
  <c r="O262" i="20"/>
  <c r="N262" i="20"/>
  <c r="L262" i="20"/>
  <c r="K262" i="20"/>
  <c r="J262" i="20"/>
  <c r="P261" i="20"/>
  <c r="O261" i="20"/>
  <c r="N261" i="20"/>
  <c r="L261" i="20"/>
  <c r="K261" i="20"/>
  <c r="J261" i="20"/>
  <c r="P260" i="20"/>
  <c r="O260" i="20"/>
  <c r="N260" i="20"/>
  <c r="L260" i="20"/>
  <c r="K260" i="20"/>
  <c r="J260" i="20"/>
  <c r="L259" i="20"/>
  <c r="K259" i="20"/>
  <c r="J259" i="20"/>
  <c r="L258" i="20"/>
  <c r="K258" i="20"/>
  <c r="J258" i="20"/>
  <c r="L257" i="20"/>
  <c r="K257" i="20"/>
  <c r="J257" i="20"/>
  <c r="L256" i="20"/>
  <c r="K256" i="20"/>
  <c r="J256" i="20"/>
  <c r="L255" i="20"/>
  <c r="K255" i="20"/>
  <c r="J255" i="20"/>
  <c r="L254" i="20"/>
  <c r="K254" i="20"/>
  <c r="J254" i="20"/>
  <c r="L253" i="20"/>
  <c r="K253" i="20"/>
  <c r="J253" i="20"/>
  <c r="L252" i="20"/>
  <c r="K252" i="20"/>
  <c r="J252" i="20"/>
  <c r="L251" i="20"/>
  <c r="K251" i="20"/>
  <c r="J251" i="20"/>
  <c r="L250" i="20"/>
  <c r="K250" i="20"/>
  <c r="J250" i="20"/>
  <c r="L249" i="20"/>
  <c r="K249" i="20"/>
  <c r="J249" i="20"/>
  <c r="L248" i="20"/>
  <c r="K248" i="20"/>
  <c r="J248" i="20"/>
  <c r="L247" i="20"/>
  <c r="K247" i="20"/>
  <c r="J247" i="20"/>
  <c r="L246" i="20"/>
  <c r="K246" i="20"/>
  <c r="J246" i="20"/>
  <c r="L245" i="20"/>
  <c r="K245" i="20"/>
  <c r="J245" i="20"/>
  <c r="L244" i="20"/>
  <c r="K244" i="20"/>
  <c r="J244" i="20"/>
  <c r="L243" i="20"/>
  <c r="K243" i="20"/>
  <c r="J243" i="20"/>
  <c r="L242" i="20"/>
  <c r="K242" i="20"/>
  <c r="J242" i="20"/>
  <c r="L241" i="20"/>
  <c r="K241" i="20"/>
  <c r="J241" i="20"/>
  <c r="L240" i="20"/>
  <c r="K240" i="20"/>
  <c r="J240" i="20"/>
  <c r="L239" i="20"/>
  <c r="K239" i="20"/>
  <c r="J239" i="20"/>
  <c r="L238" i="20"/>
  <c r="K238" i="20"/>
  <c r="J238" i="20"/>
  <c r="L237" i="20"/>
  <c r="K237" i="20"/>
  <c r="J237" i="20"/>
  <c r="L236" i="20"/>
  <c r="K236" i="20"/>
  <c r="J236" i="20"/>
  <c r="L235" i="20"/>
  <c r="K235" i="20"/>
  <c r="J235" i="20"/>
  <c r="L234" i="20"/>
  <c r="K234" i="20"/>
  <c r="J234" i="20"/>
  <c r="L233" i="20"/>
  <c r="K233" i="20"/>
  <c r="J233" i="20"/>
  <c r="L232" i="20"/>
  <c r="K232" i="20"/>
  <c r="J232" i="20"/>
  <c r="L231" i="20"/>
  <c r="K231" i="20"/>
  <c r="J231" i="20"/>
  <c r="L230" i="20"/>
  <c r="K230" i="20"/>
  <c r="J230" i="20"/>
  <c r="L229" i="20"/>
  <c r="K229" i="20"/>
  <c r="J229" i="20"/>
  <c r="L228" i="20"/>
  <c r="K228" i="20"/>
  <c r="J228" i="20"/>
  <c r="L227" i="20"/>
  <c r="K227" i="20"/>
  <c r="J227" i="20"/>
  <c r="L226" i="20"/>
  <c r="K226" i="20"/>
  <c r="J226" i="20"/>
  <c r="L225" i="20"/>
  <c r="K225" i="20"/>
  <c r="J225" i="20"/>
  <c r="L224" i="20"/>
  <c r="K224" i="20"/>
  <c r="J224" i="20"/>
  <c r="L223" i="20"/>
  <c r="K223" i="20"/>
  <c r="J223" i="20"/>
  <c r="L222" i="20"/>
  <c r="K222" i="20"/>
  <c r="J222" i="20"/>
  <c r="L221" i="20"/>
  <c r="K221" i="20"/>
  <c r="J221" i="20"/>
  <c r="L220" i="20"/>
  <c r="K220" i="20"/>
  <c r="J220" i="20"/>
  <c r="L219" i="20"/>
  <c r="K219" i="20"/>
  <c r="J219" i="20"/>
  <c r="L218" i="20"/>
  <c r="K218" i="20"/>
  <c r="J218" i="20"/>
  <c r="L217" i="20"/>
  <c r="K217" i="20"/>
  <c r="J217" i="20"/>
  <c r="L216" i="20"/>
  <c r="K216" i="20"/>
  <c r="J216" i="20"/>
  <c r="L215" i="20"/>
  <c r="K215" i="20"/>
  <c r="J215" i="20"/>
  <c r="L214" i="20"/>
  <c r="K214" i="20"/>
  <c r="J214" i="20"/>
  <c r="L213" i="20"/>
  <c r="K213" i="20"/>
  <c r="J213" i="20"/>
  <c r="L212" i="20"/>
  <c r="K212" i="20"/>
  <c r="J212" i="20"/>
  <c r="L211" i="20"/>
  <c r="K211" i="20"/>
  <c r="J211" i="20"/>
  <c r="L210" i="20"/>
  <c r="K210" i="20"/>
  <c r="J210" i="20"/>
  <c r="L209" i="20"/>
  <c r="K209" i="20"/>
  <c r="J209" i="20"/>
  <c r="L208" i="20"/>
  <c r="K208" i="20"/>
  <c r="J208" i="20"/>
  <c r="L207" i="20"/>
  <c r="K207" i="20"/>
  <c r="J207" i="20"/>
  <c r="L206" i="20"/>
  <c r="K206" i="20"/>
  <c r="J206" i="20"/>
  <c r="L205" i="20"/>
  <c r="K205" i="20"/>
  <c r="J205" i="20"/>
  <c r="L204" i="20"/>
  <c r="K204" i="20"/>
  <c r="J204" i="20"/>
  <c r="L203" i="20"/>
  <c r="K203" i="20"/>
  <c r="J203" i="20"/>
  <c r="L202" i="20"/>
  <c r="K202" i="20"/>
  <c r="J202" i="20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L124" i="20"/>
  <c r="K124" i="20"/>
  <c r="J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L1" i="20" s="1"/>
  <c r="K4" i="20"/>
  <c r="K1" i="20" s="1"/>
  <c r="J4" i="20"/>
  <c r="J1" i="20" s="1"/>
  <c r="L275" i="21"/>
  <c r="K275" i="21"/>
  <c r="J275" i="21"/>
  <c r="L274" i="21"/>
  <c r="K274" i="21"/>
  <c r="J274" i="21"/>
  <c r="L273" i="21"/>
  <c r="K273" i="21"/>
  <c r="J273" i="21"/>
  <c r="L272" i="21"/>
  <c r="K272" i="21"/>
  <c r="J272" i="21"/>
  <c r="L271" i="21"/>
  <c r="K271" i="21"/>
  <c r="J271" i="21"/>
  <c r="L270" i="21"/>
  <c r="K270" i="21"/>
  <c r="J270" i="21"/>
  <c r="L269" i="21"/>
  <c r="K269" i="21"/>
  <c r="J269" i="21"/>
  <c r="L268" i="21"/>
  <c r="K268" i="21"/>
  <c r="J268" i="21"/>
  <c r="L267" i="21"/>
  <c r="K267" i="21"/>
  <c r="J267" i="21"/>
  <c r="L266" i="21"/>
  <c r="K266" i="21"/>
  <c r="J266" i="21"/>
  <c r="L265" i="21"/>
  <c r="K265" i="21"/>
  <c r="J265" i="21"/>
  <c r="L264" i="21"/>
  <c r="K264" i="21"/>
  <c r="J264" i="21"/>
  <c r="L263" i="21"/>
  <c r="K263" i="21"/>
  <c r="J263" i="21"/>
  <c r="L262" i="21"/>
  <c r="K262" i="21"/>
  <c r="J262" i="21"/>
  <c r="L261" i="21"/>
  <c r="K261" i="21"/>
  <c r="J261" i="21"/>
  <c r="L260" i="21"/>
  <c r="K260" i="21"/>
  <c r="J260" i="21"/>
  <c r="L259" i="21"/>
  <c r="K259" i="21"/>
  <c r="J259" i="21"/>
  <c r="L258" i="21"/>
  <c r="K258" i="21"/>
  <c r="J258" i="21"/>
  <c r="L257" i="21"/>
  <c r="K257" i="21"/>
  <c r="J257" i="21"/>
  <c r="L256" i="21"/>
  <c r="K256" i="21"/>
  <c r="J256" i="21"/>
  <c r="L255" i="21"/>
  <c r="K255" i="21"/>
  <c r="J255" i="21"/>
  <c r="L254" i="21"/>
  <c r="K254" i="21"/>
  <c r="J254" i="21"/>
  <c r="L253" i="21"/>
  <c r="K253" i="21"/>
  <c r="J253" i="21"/>
  <c r="L252" i="21"/>
  <c r="K252" i="21"/>
  <c r="J252" i="21"/>
  <c r="L251" i="21"/>
  <c r="K251" i="21"/>
  <c r="J251" i="21"/>
  <c r="L250" i="21"/>
  <c r="K250" i="21"/>
  <c r="J250" i="21"/>
  <c r="L249" i="21"/>
  <c r="K249" i="21"/>
  <c r="J249" i="21"/>
  <c r="L248" i="21"/>
  <c r="K248" i="21"/>
  <c r="J248" i="21"/>
  <c r="L247" i="21"/>
  <c r="K247" i="21"/>
  <c r="J247" i="21"/>
  <c r="L246" i="21"/>
  <c r="K246" i="21"/>
  <c r="J246" i="21"/>
  <c r="L245" i="21"/>
  <c r="K245" i="21"/>
  <c r="J245" i="21"/>
  <c r="L244" i="21"/>
  <c r="K244" i="21"/>
  <c r="J244" i="21"/>
  <c r="L243" i="21"/>
  <c r="K243" i="21"/>
  <c r="J243" i="21"/>
  <c r="L242" i="21"/>
  <c r="K242" i="21"/>
  <c r="J242" i="21"/>
  <c r="L241" i="21"/>
  <c r="K241" i="21"/>
  <c r="J241" i="21"/>
  <c r="L240" i="21"/>
  <c r="K240" i="21"/>
  <c r="J240" i="21"/>
  <c r="L239" i="21"/>
  <c r="K239" i="21"/>
  <c r="J239" i="21"/>
  <c r="L238" i="21"/>
  <c r="K238" i="21"/>
  <c r="J238" i="21"/>
  <c r="L237" i="21"/>
  <c r="K237" i="21"/>
  <c r="J237" i="21"/>
  <c r="L236" i="21"/>
  <c r="K236" i="21"/>
  <c r="J236" i="21"/>
  <c r="L235" i="21"/>
  <c r="K235" i="21"/>
  <c r="J235" i="21"/>
  <c r="L234" i="21"/>
  <c r="K234" i="21"/>
  <c r="J234" i="21"/>
  <c r="L233" i="21"/>
  <c r="K233" i="21"/>
  <c r="J233" i="21"/>
  <c r="L232" i="21"/>
  <c r="K232" i="21"/>
  <c r="J232" i="21"/>
  <c r="L231" i="21"/>
  <c r="K231" i="21"/>
  <c r="J231" i="21"/>
  <c r="L230" i="21"/>
  <c r="K230" i="21"/>
  <c r="J230" i="21"/>
  <c r="L229" i="21"/>
  <c r="K229" i="21"/>
  <c r="J229" i="21"/>
  <c r="L228" i="21"/>
  <c r="K228" i="21"/>
  <c r="J228" i="21"/>
  <c r="L227" i="21"/>
  <c r="K227" i="21"/>
  <c r="J227" i="21"/>
  <c r="L226" i="21"/>
  <c r="K226" i="21"/>
  <c r="J226" i="21"/>
  <c r="L225" i="21"/>
  <c r="K225" i="21"/>
  <c r="J225" i="21"/>
  <c r="L224" i="21"/>
  <c r="K224" i="21"/>
  <c r="J224" i="21"/>
  <c r="L223" i="21"/>
  <c r="K223" i="21"/>
  <c r="J223" i="21"/>
  <c r="L222" i="21"/>
  <c r="K222" i="21"/>
  <c r="J222" i="21"/>
  <c r="L221" i="21"/>
  <c r="K221" i="21"/>
  <c r="J221" i="21"/>
  <c r="L220" i="21"/>
  <c r="K220" i="21"/>
  <c r="J220" i="21"/>
  <c r="L219" i="21"/>
  <c r="K219" i="21"/>
  <c r="J219" i="21"/>
  <c r="L218" i="21"/>
  <c r="K218" i="21"/>
  <c r="J218" i="21"/>
  <c r="L217" i="21"/>
  <c r="K217" i="21"/>
  <c r="J217" i="21"/>
  <c r="L216" i="21"/>
  <c r="K216" i="21"/>
  <c r="J216" i="21"/>
  <c r="L215" i="21"/>
  <c r="K215" i="21"/>
  <c r="J215" i="21"/>
  <c r="L214" i="21"/>
  <c r="K214" i="21"/>
  <c r="J214" i="21"/>
  <c r="L213" i="21"/>
  <c r="K213" i="21"/>
  <c r="J213" i="21"/>
  <c r="L212" i="21"/>
  <c r="K212" i="21"/>
  <c r="J212" i="21"/>
  <c r="L211" i="21"/>
  <c r="K211" i="21"/>
  <c r="J211" i="21"/>
  <c r="L210" i="21"/>
  <c r="K210" i="21"/>
  <c r="J210" i="21"/>
  <c r="L209" i="21"/>
  <c r="K209" i="21"/>
  <c r="J209" i="21"/>
  <c r="L208" i="21"/>
  <c r="K208" i="21"/>
  <c r="J208" i="21"/>
  <c r="L207" i="21"/>
  <c r="K207" i="21"/>
  <c r="J207" i="21"/>
  <c r="L206" i="21"/>
  <c r="K206" i="21"/>
  <c r="J206" i="21"/>
  <c r="L205" i="21"/>
  <c r="K205" i="21"/>
  <c r="J205" i="21"/>
  <c r="L204" i="21"/>
  <c r="K204" i="21"/>
  <c r="J204" i="21"/>
  <c r="L203" i="21"/>
  <c r="K203" i="21"/>
  <c r="J203" i="21"/>
  <c r="L202" i="21"/>
  <c r="K202" i="21"/>
  <c r="J202" i="21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L108" i="21"/>
  <c r="K108" i="21"/>
  <c r="J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K6" i="21"/>
  <c r="J6" i="21"/>
  <c r="L5" i="21"/>
  <c r="K5" i="21"/>
  <c r="J5" i="21"/>
  <c r="L4" i="21"/>
  <c r="K4" i="21"/>
  <c r="K1" i="21" s="1"/>
  <c r="J4" i="21"/>
  <c r="J1" i="21" s="1"/>
  <c r="L1" i="21"/>
  <c r="F1" i="13"/>
  <c r="E1" i="13"/>
  <c r="D1" i="13"/>
  <c r="F1" i="14"/>
  <c r="E1" i="14"/>
  <c r="D1" i="14"/>
  <c r="F1" i="15"/>
  <c r="E1" i="15"/>
  <c r="D1" i="15"/>
  <c r="F1" i="16"/>
  <c r="E1" i="16"/>
  <c r="D1" i="16"/>
  <c r="F1" i="17"/>
  <c r="E1" i="17"/>
  <c r="D1" i="17"/>
  <c r="F1" i="18"/>
  <c r="E1" i="18"/>
  <c r="D1" i="18"/>
  <c r="F1" i="19"/>
  <c r="E1" i="19"/>
  <c r="D1" i="19"/>
  <c r="F1" i="20"/>
  <c r="E1" i="20"/>
  <c r="D1" i="20"/>
  <c r="F1" i="21"/>
  <c r="E1" i="21"/>
  <c r="D1" i="21"/>
  <c r="E32" i="2"/>
  <c r="I35" i="2" s="1"/>
  <c r="E31" i="2"/>
  <c r="I34" i="2" s="1"/>
  <c r="E30" i="2"/>
  <c r="I33" i="2" s="1"/>
  <c r="E29" i="2"/>
  <c r="I32" i="2" s="1"/>
  <c r="E28" i="2"/>
  <c r="I31" i="2" s="1"/>
  <c r="D32" i="2"/>
  <c r="D31" i="2"/>
  <c r="D28" i="2"/>
  <c r="D29" i="2"/>
  <c r="D30" i="2"/>
  <c r="C32" i="2"/>
  <c r="C31" i="2"/>
  <c r="C30" i="2"/>
  <c r="C29" i="2"/>
  <c r="C28" i="2"/>
  <c r="E33" i="2"/>
  <c r="I36" i="2" s="1"/>
  <c r="D33" i="2"/>
  <c r="C33" i="2"/>
  <c r="P275" i="12"/>
  <c r="O275" i="12"/>
  <c r="N275" i="12"/>
  <c r="L275" i="12"/>
  <c r="K275" i="12"/>
  <c r="J275" i="12"/>
  <c r="P274" i="12"/>
  <c r="O274" i="12"/>
  <c r="N274" i="12"/>
  <c r="L274" i="12"/>
  <c r="K274" i="12"/>
  <c r="J274" i="12"/>
  <c r="P273" i="12"/>
  <c r="O273" i="12"/>
  <c r="N273" i="12"/>
  <c r="L273" i="12"/>
  <c r="K273" i="12"/>
  <c r="J273" i="12"/>
  <c r="P272" i="12"/>
  <c r="O272" i="12"/>
  <c r="N272" i="12"/>
  <c r="L272" i="12"/>
  <c r="K272" i="12"/>
  <c r="J272" i="12"/>
  <c r="P271" i="12"/>
  <c r="O271" i="12"/>
  <c r="N271" i="12"/>
  <c r="L271" i="12"/>
  <c r="K271" i="12"/>
  <c r="J271" i="12"/>
  <c r="P270" i="12"/>
  <c r="O270" i="12"/>
  <c r="N270" i="12"/>
  <c r="L270" i="12"/>
  <c r="K270" i="12"/>
  <c r="J270" i="12"/>
  <c r="P269" i="12"/>
  <c r="O269" i="12"/>
  <c r="N269" i="12"/>
  <c r="L269" i="12"/>
  <c r="K269" i="12"/>
  <c r="J269" i="12"/>
  <c r="P268" i="12"/>
  <c r="O268" i="12"/>
  <c r="N268" i="12"/>
  <c r="L268" i="12"/>
  <c r="K268" i="12"/>
  <c r="J268" i="12"/>
  <c r="P267" i="12"/>
  <c r="O267" i="12"/>
  <c r="N267" i="12"/>
  <c r="L267" i="12"/>
  <c r="K267" i="12"/>
  <c r="J267" i="12"/>
  <c r="P266" i="12"/>
  <c r="O266" i="12"/>
  <c r="N266" i="12"/>
  <c r="L266" i="12"/>
  <c r="K266" i="12"/>
  <c r="J266" i="12"/>
  <c r="P265" i="12"/>
  <c r="O265" i="12"/>
  <c r="N265" i="12"/>
  <c r="L265" i="12"/>
  <c r="K265" i="12"/>
  <c r="J265" i="12"/>
  <c r="P264" i="12"/>
  <c r="O264" i="12"/>
  <c r="N264" i="12"/>
  <c r="L264" i="12"/>
  <c r="K264" i="12"/>
  <c r="J264" i="12"/>
  <c r="P263" i="12"/>
  <c r="O263" i="12"/>
  <c r="N263" i="12"/>
  <c r="L263" i="12"/>
  <c r="K263" i="12"/>
  <c r="J263" i="12"/>
  <c r="P262" i="12"/>
  <c r="O262" i="12"/>
  <c r="N262" i="12"/>
  <c r="L262" i="12"/>
  <c r="K262" i="12"/>
  <c r="J262" i="12"/>
  <c r="P261" i="12"/>
  <c r="O261" i="12"/>
  <c r="N261" i="12"/>
  <c r="L261" i="12"/>
  <c r="K261" i="12"/>
  <c r="J261" i="12"/>
  <c r="P260" i="12"/>
  <c r="O260" i="12"/>
  <c r="N260" i="12"/>
  <c r="L260" i="12"/>
  <c r="K260" i="12"/>
  <c r="J260" i="12"/>
  <c r="P259" i="12"/>
  <c r="O259" i="12"/>
  <c r="N259" i="12"/>
  <c r="L259" i="12"/>
  <c r="K259" i="12"/>
  <c r="J259" i="12"/>
  <c r="P258" i="12"/>
  <c r="O258" i="12"/>
  <c r="N258" i="12"/>
  <c r="L258" i="12"/>
  <c r="K258" i="12"/>
  <c r="J258" i="12"/>
  <c r="P257" i="12"/>
  <c r="O257" i="12"/>
  <c r="N257" i="12"/>
  <c r="L257" i="12"/>
  <c r="K257" i="12"/>
  <c r="J257" i="12"/>
  <c r="P256" i="12"/>
  <c r="O256" i="12"/>
  <c r="N256" i="12"/>
  <c r="L256" i="12"/>
  <c r="K256" i="12"/>
  <c r="J256" i="12"/>
  <c r="P255" i="12"/>
  <c r="O255" i="12"/>
  <c r="N255" i="12"/>
  <c r="L255" i="12"/>
  <c r="K255" i="12"/>
  <c r="J255" i="12"/>
  <c r="P254" i="12"/>
  <c r="O254" i="12"/>
  <c r="N254" i="12"/>
  <c r="L254" i="12"/>
  <c r="K254" i="12"/>
  <c r="J254" i="12"/>
  <c r="P253" i="12"/>
  <c r="O253" i="12"/>
  <c r="N253" i="12"/>
  <c r="L253" i="12"/>
  <c r="K253" i="12"/>
  <c r="J253" i="12"/>
  <c r="P252" i="12"/>
  <c r="O252" i="12"/>
  <c r="N252" i="12"/>
  <c r="L252" i="12"/>
  <c r="K252" i="12"/>
  <c r="J252" i="12"/>
  <c r="P251" i="12"/>
  <c r="O251" i="12"/>
  <c r="N251" i="12"/>
  <c r="L251" i="12"/>
  <c r="K251" i="12"/>
  <c r="J251" i="12"/>
  <c r="P250" i="12"/>
  <c r="O250" i="12"/>
  <c r="N250" i="12"/>
  <c r="L250" i="12"/>
  <c r="K250" i="12"/>
  <c r="J250" i="12"/>
  <c r="P249" i="12"/>
  <c r="O249" i="12"/>
  <c r="N249" i="12"/>
  <c r="L249" i="12"/>
  <c r="K249" i="12"/>
  <c r="J249" i="12"/>
  <c r="P248" i="12"/>
  <c r="O248" i="12"/>
  <c r="N248" i="12"/>
  <c r="L248" i="12"/>
  <c r="K248" i="12"/>
  <c r="J248" i="12"/>
  <c r="P247" i="12"/>
  <c r="O247" i="12"/>
  <c r="N247" i="12"/>
  <c r="L247" i="12"/>
  <c r="K247" i="12"/>
  <c r="J247" i="12"/>
  <c r="P246" i="12"/>
  <c r="O246" i="12"/>
  <c r="N246" i="12"/>
  <c r="L246" i="12"/>
  <c r="K246" i="12"/>
  <c r="J246" i="12"/>
  <c r="P245" i="12"/>
  <c r="O245" i="12"/>
  <c r="N245" i="12"/>
  <c r="L245" i="12"/>
  <c r="K245" i="12"/>
  <c r="J245" i="12"/>
  <c r="P244" i="12"/>
  <c r="O244" i="12"/>
  <c r="N244" i="12"/>
  <c r="L244" i="12"/>
  <c r="K244" i="12"/>
  <c r="J244" i="12"/>
  <c r="P243" i="12"/>
  <c r="O243" i="12"/>
  <c r="N243" i="12"/>
  <c r="L243" i="12"/>
  <c r="K243" i="12"/>
  <c r="J243" i="12"/>
  <c r="P242" i="12"/>
  <c r="O242" i="12"/>
  <c r="N242" i="12"/>
  <c r="L242" i="12"/>
  <c r="K242" i="12"/>
  <c r="J242" i="12"/>
  <c r="P241" i="12"/>
  <c r="O241" i="12"/>
  <c r="N241" i="12"/>
  <c r="L241" i="12"/>
  <c r="K241" i="12"/>
  <c r="J241" i="12"/>
  <c r="P240" i="12"/>
  <c r="O240" i="12"/>
  <c r="N240" i="12"/>
  <c r="L240" i="12"/>
  <c r="K240" i="12"/>
  <c r="J240" i="12"/>
  <c r="P239" i="12"/>
  <c r="O239" i="12"/>
  <c r="N239" i="12"/>
  <c r="L239" i="12"/>
  <c r="K239" i="12"/>
  <c r="J239" i="12"/>
  <c r="P238" i="12"/>
  <c r="O238" i="12"/>
  <c r="N238" i="12"/>
  <c r="L238" i="12"/>
  <c r="K238" i="12"/>
  <c r="J238" i="12"/>
  <c r="P237" i="12"/>
  <c r="O237" i="12"/>
  <c r="N237" i="12"/>
  <c r="L237" i="12"/>
  <c r="K237" i="12"/>
  <c r="J237" i="12"/>
  <c r="P236" i="12"/>
  <c r="O236" i="12"/>
  <c r="N236" i="12"/>
  <c r="L236" i="12"/>
  <c r="K236" i="12"/>
  <c r="J236" i="12"/>
  <c r="P235" i="12"/>
  <c r="O235" i="12"/>
  <c r="N235" i="12"/>
  <c r="L235" i="12"/>
  <c r="K235" i="12"/>
  <c r="J235" i="12"/>
  <c r="P234" i="12"/>
  <c r="O234" i="12"/>
  <c r="N234" i="12"/>
  <c r="L234" i="12"/>
  <c r="K234" i="12"/>
  <c r="J234" i="12"/>
  <c r="P233" i="12"/>
  <c r="O233" i="12"/>
  <c r="N233" i="12"/>
  <c r="L233" i="12"/>
  <c r="K233" i="12"/>
  <c r="J233" i="12"/>
  <c r="P232" i="12"/>
  <c r="O232" i="12"/>
  <c r="N232" i="12"/>
  <c r="L232" i="12"/>
  <c r="K232" i="12"/>
  <c r="J232" i="12"/>
  <c r="P231" i="12"/>
  <c r="O231" i="12"/>
  <c r="N231" i="12"/>
  <c r="L231" i="12"/>
  <c r="K231" i="12"/>
  <c r="J231" i="12"/>
  <c r="P230" i="12"/>
  <c r="O230" i="12"/>
  <c r="N230" i="12"/>
  <c r="L230" i="12"/>
  <c r="K230" i="12"/>
  <c r="J230" i="12"/>
  <c r="P229" i="12"/>
  <c r="O229" i="12"/>
  <c r="N229" i="12"/>
  <c r="L229" i="12"/>
  <c r="K229" i="12"/>
  <c r="J229" i="12"/>
  <c r="P228" i="12"/>
  <c r="O228" i="12"/>
  <c r="N228" i="12"/>
  <c r="L228" i="12"/>
  <c r="K228" i="12"/>
  <c r="J228" i="12"/>
  <c r="P227" i="12"/>
  <c r="O227" i="12"/>
  <c r="N227" i="12"/>
  <c r="L227" i="12"/>
  <c r="K227" i="12"/>
  <c r="J227" i="12"/>
  <c r="P226" i="12"/>
  <c r="O226" i="12"/>
  <c r="N226" i="12"/>
  <c r="L226" i="12"/>
  <c r="K226" i="12"/>
  <c r="J226" i="12"/>
  <c r="P225" i="12"/>
  <c r="O225" i="12"/>
  <c r="N225" i="12"/>
  <c r="L225" i="12"/>
  <c r="K225" i="12"/>
  <c r="J225" i="12"/>
  <c r="P224" i="12"/>
  <c r="O224" i="12"/>
  <c r="N224" i="12"/>
  <c r="L224" i="12"/>
  <c r="K224" i="12"/>
  <c r="J224" i="12"/>
  <c r="P223" i="12"/>
  <c r="O223" i="12"/>
  <c r="N223" i="12"/>
  <c r="L223" i="12"/>
  <c r="K223" i="12"/>
  <c r="J223" i="12"/>
  <c r="P222" i="12"/>
  <c r="O222" i="12"/>
  <c r="N222" i="12"/>
  <c r="L222" i="12"/>
  <c r="K222" i="12"/>
  <c r="J222" i="12"/>
  <c r="P221" i="12"/>
  <c r="O221" i="12"/>
  <c r="N221" i="12"/>
  <c r="L221" i="12"/>
  <c r="K221" i="12"/>
  <c r="J221" i="12"/>
  <c r="P220" i="12"/>
  <c r="O220" i="12"/>
  <c r="N220" i="12"/>
  <c r="L220" i="12"/>
  <c r="K220" i="12"/>
  <c r="J220" i="12"/>
  <c r="P219" i="12"/>
  <c r="O219" i="12"/>
  <c r="N219" i="12"/>
  <c r="L219" i="12"/>
  <c r="K219" i="12"/>
  <c r="J219" i="12"/>
  <c r="P218" i="12"/>
  <c r="O218" i="12"/>
  <c r="N218" i="12"/>
  <c r="L218" i="12"/>
  <c r="K218" i="12"/>
  <c r="J218" i="12"/>
  <c r="P217" i="12"/>
  <c r="O217" i="12"/>
  <c r="N217" i="12"/>
  <c r="L217" i="12"/>
  <c r="K217" i="12"/>
  <c r="J217" i="12"/>
  <c r="P216" i="12"/>
  <c r="O216" i="12"/>
  <c r="N216" i="12"/>
  <c r="L216" i="12"/>
  <c r="K216" i="12"/>
  <c r="J216" i="12"/>
  <c r="P215" i="12"/>
  <c r="O215" i="12"/>
  <c r="N215" i="12"/>
  <c r="L215" i="12"/>
  <c r="K215" i="12"/>
  <c r="J215" i="12"/>
  <c r="P214" i="12"/>
  <c r="O214" i="12"/>
  <c r="N214" i="12"/>
  <c r="L214" i="12"/>
  <c r="K214" i="12"/>
  <c r="J214" i="12"/>
  <c r="P213" i="12"/>
  <c r="O213" i="12"/>
  <c r="N213" i="12"/>
  <c r="L213" i="12"/>
  <c r="K213" i="12"/>
  <c r="J213" i="12"/>
  <c r="P212" i="12"/>
  <c r="O212" i="12"/>
  <c r="N212" i="12"/>
  <c r="L212" i="12"/>
  <c r="K212" i="12"/>
  <c r="J212" i="12"/>
  <c r="P211" i="12"/>
  <c r="O211" i="12"/>
  <c r="N211" i="12"/>
  <c r="L211" i="12"/>
  <c r="K211" i="12"/>
  <c r="J211" i="12"/>
  <c r="P210" i="12"/>
  <c r="O210" i="12"/>
  <c r="N210" i="12"/>
  <c r="L210" i="12"/>
  <c r="K210" i="12"/>
  <c r="J210" i="12"/>
  <c r="P209" i="12"/>
  <c r="O209" i="12"/>
  <c r="N209" i="12"/>
  <c r="L209" i="12"/>
  <c r="K209" i="12"/>
  <c r="J209" i="12"/>
  <c r="P208" i="12"/>
  <c r="O208" i="12"/>
  <c r="N208" i="12"/>
  <c r="L208" i="12"/>
  <c r="K208" i="12"/>
  <c r="J208" i="12"/>
  <c r="P207" i="12"/>
  <c r="O207" i="12"/>
  <c r="N207" i="12"/>
  <c r="L207" i="12"/>
  <c r="K207" i="12"/>
  <c r="J207" i="12"/>
  <c r="P206" i="12"/>
  <c r="O206" i="12"/>
  <c r="N206" i="12"/>
  <c r="L206" i="12"/>
  <c r="K206" i="12"/>
  <c r="J206" i="12"/>
  <c r="P205" i="12"/>
  <c r="O205" i="12"/>
  <c r="N205" i="12"/>
  <c r="L205" i="12"/>
  <c r="K205" i="12"/>
  <c r="J205" i="12"/>
  <c r="P204" i="12"/>
  <c r="O204" i="12"/>
  <c r="N204" i="12"/>
  <c r="L204" i="12"/>
  <c r="K204" i="12"/>
  <c r="J204" i="12"/>
  <c r="P203" i="12"/>
  <c r="O203" i="12"/>
  <c r="N203" i="12"/>
  <c r="L203" i="12"/>
  <c r="K203" i="12"/>
  <c r="J203" i="12"/>
  <c r="P202" i="12"/>
  <c r="O202" i="12"/>
  <c r="N202" i="12"/>
  <c r="L202" i="12"/>
  <c r="K202" i="12"/>
  <c r="J202" i="12"/>
  <c r="P201" i="12"/>
  <c r="O201" i="12"/>
  <c r="N201" i="12"/>
  <c r="L201" i="12"/>
  <c r="K201" i="12"/>
  <c r="J201" i="12"/>
  <c r="P200" i="12"/>
  <c r="O200" i="12"/>
  <c r="N200" i="12"/>
  <c r="L200" i="12"/>
  <c r="K200" i="12"/>
  <c r="J200" i="12"/>
  <c r="P199" i="12"/>
  <c r="O199" i="12"/>
  <c r="N199" i="12"/>
  <c r="L199" i="12"/>
  <c r="K199" i="12"/>
  <c r="J199" i="12"/>
  <c r="P198" i="12"/>
  <c r="O198" i="12"/>
  <c r="N198" i="12"/>
  <c r="L198" i="12"/>
  <c r="K198" i="12"/>
  <c r="J198" i="12"/>
  <c r="P197" i="12"/>
  <c r="O197" i="12"/>
  <c r="N197" i="12"/>
  <c r="L197" i="12"/>
  <c r="K197" i="12"/>
  <c r="J197" i="12"/>
  <c r="P196" i="12"/>
  <c r="O196" i="12"/>
  <c r="N196" i="12"/>
  <c r="L196" i="12"/>
  <c r="K196" i="12"/>
  <c r="J196" i="12"/>
  <c r="P195" i="12"/>
  <c r="O195" i="12"/>
  <c r="N195" i="12"/>
  <c r="L195" i="12"/>
  <c r="K195" i="12"/>
  <c r="J195" i="12"/>
  <c r="P194" i="12"/>
  <c r="O194" i="12"/>
  <c r="N194" i="12"/>
  <c r="L194" i="12"/>
  <c r="K194" i="12"/>
  <c r="J194" i="12"/>
  <c r="P193" i="12"/>
  <c r="O193" i="12"/>
  <c r="N193" i="12"/>
  <c r="L193" i="12"/>
  <c r="K193" i="12"/>
  <c r="J193" i="12"/>
  <c r="P192" i="12"/>
  <c r="O192" i="12"/>
  <c r="N192" i="12"/>
  <c r="L192" i="12"/>
  <c r="K192" i="12"/>
  <c r="J192" i="12"/>
  <c r="P191" i="12"/>
  <c r="O191" i="12"/>
  <c r="N191" i="12"/>
  <c r="L191" i="12"/>
  <c r="K191" i="12"/>
  <c r="J191" i="12"/>
  <c r="P190" i="12"/>
  <c r="O190" i="12"/>
  <c r="N190" i="12"/>
  <c r="L190" i="12"/>
  <c r="K190" i="12"/>
  <c r="J190" i="12"/>
  <c r="P189" i="12"/>
  <c r="O189" i="12"/>
  <c r="N189" i="12"/>
  <c r="L189" i="12"/>
  <c r="K189" i="12"/>
  <c r="J189" i="12"/>
  <c r="P188" i="12"/>
  <c r="O188" i="12"/>
  <c r="N188" i="12"/>
  <c r="L188" i="12"/>
  <c r="K188" i="12"/>
  <c r="J188" i="12"/>
  <c r="P187" i="12"/>
  <c r="O187" i="12"/>
  <c r="N187" i="12"/>
  <c r="L187" i="12"/>
  <c r="K187" i="12"/>
  <c r="J187" i="12"/>
  <c r="P186" i="12"/>
  <c r="O186" i="12"/>
  <c r="N186" i="12"/>
  <c r="L186" i="12"/>
  <c r="K186" i="12"/>
  <c r="J186" i="12"/>
  <c r="P185" i="12"/>
  <c r="O185" i="12"/>
  <c r="N185" i="12"/>
  <c r="L185" i="12"/>
  <c r="K185" i="12"/>
  <c r="J185" i="12"/>
  <c r="P184" i="12"/>
  <c r="O184" i="12"/>
  <c r="N184" i="12"/>
  <c r="L184" i="12"/>
  <c r="K184" i="12"/>
  <c r="J184" i="12"/>
  <c r="P183" i="12"/>
  <c r="O183" i="12"/>
  <c r="N183" i="12"/>
  <c r="L183" i="12"/>
  <c r="K183" i="12"/>
  <c r="J183" i="12"/>
  <c r="P182" i="12"/>
  <c r="O182" i="12"/>
  <c r="N182" i="12"/>
  <c r="L182" i="12"/>
  <c r="K182" i="12"/>
  <c r="J182" i="12"/>
  <c r="P181" i="12"/>
  <c r="O181" i="12"/>
  <c r="N181" i="12"/>
  <c r="L181" i="12"/>
  <c r="K181" i="12"/>
  <c r="J181" i="12"/>
  <c r="P180" i="12"/>
  <c r="O180" i="12"/>
  <c r="N180" i="12"/>
  <c r="L180" i="12"/>
  <c r="K180" i="12"/>
  <c r="J180" i="12"/>
  <c r="P179" i="12"/>
  <c r="O179" i="12"/>
  <c r="N179" i="12"/>
  <c r="L179" i="12"/>
  <c r="K179" i="12"/>
  <c r="J179" i="12"/>
  <c r="P178" i="12"/>
  <c r="O178" i="12"/>
  <c r="N178" i="12"/>
  <c r="L178" i="12"/>
  <c r="K178" i="12"/>
  <c r="J178" i="12"/>
  <c r="P177" i="12"/>
  <c r="O177" i="12"/>
  <c r="N177" i="12"/>
  <c r="L177" i="12"/>
  <c r="K177" i="12"/>
  <c r="J177" i="12"/>
  <c r="P176" i="12"/>
  <c r="O176" i="12"/>
  <c r="N176" i="12"/>
  <c r="L176" i="12"/>
  <c r="K176" i="12"/>
  <c r="J176" i="12"/>
  <c r="P175" i="12"/>
  <c r="O175" i="12"/>
  <c r="N175" i="12"/>
  <c r="L175" i="12"/>
  <c r="K175" i="12"/>
  <c r="J175" i="12"/>
  <c r="P174" i="12"/>
  <c r="O174" i="12"/>
  <c r="N174" i="12"/>
  <c r="L174" i="12"/>
  <c r="K174" i="12"/>
  <c r="J174" i="12"/>
  <c r="P173" i="12"/>
  <c r="O173" i="12"/>
  <c r="N173" i="12"/>
  <c r="L173" i="12"/>
  <c r="K173" i="12"/>
  <c r="J173" i="12"/>
  <c r="P172" i="12"/>
  <c r="O172" i="12"/>
  <c r="N172" i="12"/>
  <c r="L172" i="12"/>
  <c r="K172" i="12"/>
  <c r="J172" i="12"/>
  <c r="P171" i="12"/>
  <c r="O171" i="12"/>
  <c r="N171" i="12"/>
  <c r="L171" i="12"/>
  <c r="K171" i="12"/>
  <c r="J171" i="12"/>
  <c r="P170" i="12"/>
  <c r="O170" i="12"/>
  <c r="N170" i="12"/>
  <c r="L170" i="12"/>
  <c r="K170" i="12"/>
  <c r="J170" i="12"/>
  <c r="P169" i="12"/>
  <c r="O169" i="12"/>
  <c r="N169" i="12"/>
  <c r="L169" i="12"/>
  <c r="K169" i="12"/>
  <c r="J169" i="12"/>
  <c r="P168" i="12"/>
  <c r="O168" i="12"/>
  <c r="N168" i="12"/>
  <c r="L168" i="12"/>
  <c r="K168" i="12"/>
  <c r="J168" i="12"/>
  <c r="P167" i="12"/>
  <c r="O167" i="12"/>
  <c r="N167" i="12"/>
  <c r="L167" i="12"/>
  <c r="K167" i="12"/>
  <c r="J167" i="12"/>
  <c r="P166" i="12"/>
  <c r="O166" i="12"/>
  <c r="N166" i="12"/>
  <c r="L166" i="12"/>
  <c r="K166" i="12"/>
  <c r="J166" i="12"/>
  <c r="P165" i="12"/>
  <c r="O165" i="12"/>
  <c r="N165" i="12"/>
  <c r="L165" i="12"/>
  <c r="K165" i="12"/>
  <c r="J165" i="12"/>
  <c r="P164" i="12"/>
  <c r="O164" i="12"/>
  <c r="N164" i="12"/>
  <c r="L164" i="12"/>
  <c r="K164" i="12"/>
  <c r="J164" i="12"/>
  <c r="P163" i="12"/>
  <c r="O163" i="12"/>
  <c r="N163" i="12"/>
  <c r="L163" i="12"/>
  <c r="K163" i="12"/>
  <c r="J163" i="12"/>
  <c r="P162" i="12"/>
  <c r="O162" i="12"/>
  <c r="N162" i="12"/>
  <c r="L162" i="12"/>
  <c r="K162" i="12"/>
  <c r="J162" i="12"/>
  <c r="P161" i="12"/>
  <c r="O161" i="12"/>
  <c r="N161" i="12"/>
  <c r="L161" i="12"/>
  <c r="K161" i="12"/>
  <c r="J161" i="12"/>
  <c r="P160" i="12"/>
  <c r="O160" i="12"/>
  <c r="N160" i="12"/>
  <c r="L160" i="12"/>
  <c r="K160" i="12"/>
  <c r="J160" i="12"/>
  <c r="P159" i="12"/>
  <c r="O159" i="12"/>
  <c r="N159" i="12"/>
  <c r="L159" i="12"/>
  <c r="K159" i="12"/>
  <c r="J159" i="12"/>
  <c r="P158" i="12"/>
  <c r="O158" i="12"/>
  <c r="N158" i="12"/>
  <c r="L158" i="12"/>
  <c r="K158" i="12"/>
  <c r="J158" i="12"/>
  <c r="P157" i="12"/>
  <c r="O157" i="12"/>
  <c r="N157" i="12"/>
  <c r="L157" i="12"/>
  <c r="K157" i="12"/>
  <c r="J157" i="12"/>
  <c r="P156" i="12"/>
  <c r="O156" i="12"/>
  <c r="N156" i="12"/>
  <c r="L156" i="12"/>
  <c r="K156" i="12"/>
  <c r="J156" i="12"/>
  <c r="P155" i="12"/>
  <c r="O155" i="12"/>
  <c r="N155" i="12"/>
  <c r="L155" i="12"/>
  <c r="K155" i="12"/>
  <c r="J155" i="12"/>
  <c r="P154" i="12"/>
  <c r="O154" i="12"/>
  <c r="N154" i="12"/>
  <c r="L154" i="12"/>
  <c r="K154" i="12"/>
  <c r="J154" i="12"/>
  <c r="P153" i="12"/>
  <c r="O153" i="12"/>
  <c r="N153" i="12"/>
  <c r="L153" i="12"/>
  <c r="K153" i="12"/>
  <c r="J153" i="12"/>
  <c r="P152" i="12"/>
  <c r="O152" i="12"/>
  <c r="N152" i="12"/>
  <c r="L152" i="12"/>
  <c r="K152" i="12"/>
  <c r="J152" i="12"/>
  <c r="P151" i="12"/>
  <c r="O151" i="12"/>
  <c r="N151" i="12"/>
  <c r="L151" i="12"/>
  <c r="K151" i="12"/>
  <c r="J151" i="12"/>
  <c r="P150" i="12"/>
  <c r="O150" i="12"/>
  <c r="N150" i="12"/>
  <c r="L150" i="12"/>
  <c r="K150" i="12"/>
  <c r="J150" i="12"/>
  <c r="P149" i="12"/>
  <c r="O149" i="12"/>
  <c r="N149" i="12"/>
  <c r="L149" i="12"/>
  <c r="K149" i="12"/>
  <c r="J149" i="12"/>
  <c r="P148" i="12"/>
  <c r="O148" i="12"/>
  <c r="N148" i="12"/>
  <c r="L148" i="12"/>
  <c r="K148" i="12"/>
  <c r="J148" i="12"/>
  <c r="P147" i="12"/>
  <c r="O147" i="12"/>
  <c r="N147" i="12"/>
  <c r="L147" i="12"/>
  <c r="K147" i="12"/>
  <c r="J147" i="12"/>
  <c r="P146" i="12"/>
  <c r="O146" i="12"/>
  <c r="N146" i="12"/>
  <c r="L146" i="12"/>
  <c r="K146" i="12"/>
  <c r="J146" i="12"/>
  <c r="P145" i="12"/>
  <c r="O145" i="12"/>
  <c r="N145" i="12"/>
  <c r="L145" i="12"/>
  <c r="K145" i="12"/>
  <c r="J145" i="12"/>
  <c r="P144" i="12"/>
  <c r="O144" i="12"/>
  <c r="N144" i="12"/>
  <c r="L144" i="12"/>
  <c r="K144" i="12"/>
  <c r="J144" i="12"/>
  <c r="P143" i="12"/>
  <c r="O143" i="12"/>
  <c r="N143" i="12"/>
  <c r="L143" i="12"/>
  <c r="K143" i="12"/>
  <c r="J143" i="12"/>
  <c r="P142" i="12"/>
  <c r="O142" i="12"/>
  <c r="N142" i="12"/>
  <c r="L142" i="12"/>
  <c r="K142" i="12"/>
  <c r="J142" i="12"/>
  <c r="P141" i="12"/>
  <c r="O141" i="12"/>
  <c r="N141" i="12"/>
  <c r="L141" i="12"/>
  <c r="K141" i="12"/>
  <c r="J141" i="12"/>
  <c r="P140" i="12"/>
  <c r="O140" i="12"/>
  <c r="N140" i="12"/>
  <c r="L140" i="12"/>
  <c r="K140" i="12"/>
  <c r="J140" i="12"/>
  <c r="P139" i="12"/>
  <c r="O139" i="12"/>
  <c r="N139" i="12"/>
  <c r="L139" i="12"/>
  <c r="K139" i="12"/>
  <c r="J139" i="12"/>
  <c r="P138" i="12"/>
  <c r="O138" i="12"/>
  <c r="N138" i="12"/>
  <c r="L138" i="12"/>
  <c r="K138" i="12"/>
  <c r="J138" i="12"/>
  <c r="P137" i="12"/>
  <c r="O137" i="12"/>
  <c r="N137" i="12"/>
  <c r="L137" i="12"/>
  <c r="K137" i="12"/>
  <c r="J137" i="12"/>
  <c r="P136" i="12"/>
  <c r="O136" i="12"/>
  <c r="N136" i="12"/>
  <c r="L136" i="12"/>
  <c r="K136" i="12"/>
  <c r="J136" i="12"/>
  <c r="P135" i="12"/>
  <c r="O135" i="12"/>
  <c r="N135" i="12"/>
  <c r="L135" i="12"/>
  <c r="K135" i="12"/>
  <c r="J135" i="12"/>
  <c r="P134" i="12"/>
  <c r="O134" i="12"/>
  <c r="N134" i="12"/>
  <c r="L134" i="12"/>
  <c r="K134" i="12"/>
  <c r="J134" i="12"/>
  <c r="P133" i="12"/>
  <c r="O133" i="12"/>
  <c r="N133" i="12"/>
  <c r="L133" i="12"/>
  <c r="K133" i="12"/>
  <c r="J133" i="12"/>
  <c r="P132" i="12"/>
  <c r="O132" i="12"/>
  <c r="N132" i="12"/>
  <c r="L132" i="12"/>
  <c r="K132" i="12"/>
  <c r="J132" i="12"/>
  <c r="P131" i="12"/>
  <c r="O131" i="12"/>
  <c r="N131" i="12"/>
  <c r="L131" i="12"/>
  <c r="K131" i="12"/>
  <c r="J131" i="12"/>
  <c r="P130" i="12"/>
  <c r="O130" i="12"/>
  <c r="N130" i="12"/>
  <c r="L130" i="12"/>
  <c r="K130" i="12"/>
  <c r="J130" i="12"/>
  <c r="P129" i="12"/>
  <c r="O129" i="12"/>
  <c r="N129" i="12"/>
  <c r="L129" i="12"/>
  <c r="K129" i="12"/>
  <c r="J129" i="12"/>
  <c r="P128" i="12"/>
  <c r="O128" i="12"/>
  <c r="N128" i="12"/>
  <c r="L128" i="12"/>
  <c r="K128" i="12"/>
  <c r="J128" i="12"/>
  <c r="P127" i="12"/>
  <c r="O127" i="12"/>
  <c r="N127" i="12"/>
  <c r="L127" i="12"/>
  <c r="K127" i="12"/>
  <c r="J127" i="12"/>
  <c r="P126" i="12"/>
  <c r="O126" i="12"/>
  <c r="N126" i="12"/>
  <c r="L126" i="12"/>
  <c r="K126" i="12"/>
  <c r="J126" i="12"/>
  <c r="P125" i="12"/>
  <c r="O125" i="12"/>
  <c r="N125" i="12"/>
  <c r="L125" i="12"/>
  <c r="K125" i="12"/>
  <c r="J125" i="12"/>
  <c r="P124" i="12"/>
  <c r="O124" i="12"/>
  <c r="N124" i="12"/>
  <c r="L124" i="12"/>
  <c r="K124" i="12"/>
  <c r="J124" i="12"/>
  <c r="P123" i="12"/>
  <c r="O123" i="12"/>
  <c r="N123" i="12"/>
  <c r="L123" i="12"/>
  <c r="K123" i="12"/>
  <c r="J123" i="12"/>
  <c r="P122" i="12"/>
  <c r="O122" i="12"/>
  <c r="N122" i="12"/>
  <c r="L122" i="12"/>
  <c r="K122" i="12"/>
  <c r="J122" i="12"/>
  <c r="P121" i="12"/>
  <c r="O121" i="12"/>
  <c r="N121" i="12"/>
  <c r="L121" i="12"/>
  <c r="K121" i="12"/>
  <c r="J121" i="12"/>
  <c r="P120" i="12"/>
  <c r="O120" i="12"/>
  <c r="N120" i="12"/>
  <c r="L120" i="12"/>
  <c r="K120" i="12"/>
  <c r="J120" i="12"/>
  <c r="P119" i="12"/>
  <c r="O119" i="12"/>
  <c r="N119" i="12"/>
  <c r="L119" i="12"/>
  <c r="K119" i="12"/>
  <c r="J119" i="12"/>
  <c r="P118" i="12"/>
  <c r="O118" i="12"/>
  <c r="N118" i="12"/>
  <c r="L118" i="12"/>
  <c r="K118" i="12"/>
  <c r="J118" i="12"/>
  <c r="P117" i="12"/>
  <c r="O117" i="12"/>
  <c r="N117" i="12"/>
  <c r="L117" i="12"/>
  <c r="K117" i="12"/>
  <c r="J117" i="12"/>
  <c r="P116" i="12"/>
  <c r="O116" i="12"/>
  <c r="N116" i="12"/>
  <c r="L116" i="12"/>
  <c r="K116" i="12"/>
  <c r="J116" i="12"/>
  <c r="P115" i="12"/>
  <c r="O115" i="12"/>
  <c r="N115" i="12"/>
  <c r="L115" i="12"/>
  <c r="K115" i="12"/>
  <c r="J115" i="12"/>
  <c r="P114" i="12"/>
  <c r="O114" i="12"/>
  <c r="N114" i="12"/>
  <c r="L114" i="12"/>
  <c r="K114" i="12"/>
  <c r="J114" i="12"/>
  <c r="P113" i="12"/>
  <c r="O113" i="12"/>
  <c r="N113" i="12"/>
  <c r="L113" i="12"/>
  <c r="K113" i="12"/>
  <c r="J113" i="12"/>
  <c r="P112" i="12"/>
  <c r="O112" i="12"/>
  <c r="N112" i="12"/>
  <c r="L112" i="12"/>
  <c r="K112" i="12"/>
  <c r="J112" i="12"/>
  <c r="P111" i="12"/>
  <c r="O111" i="12"/>
  <c r="N111" i="12"/>
  <c r="L111" i="12"/>
  <c r="K111" i="12"/>
  <c r="J111" i="12"/>
  <c r="P110" i="12"/>
  <c r="O110" i="12"/>
  <c r="N110" i="12"/>
  <c r="L110" i="12"/>
  <c r="K110" i="12"/>
  <c r="J110" i="12"/>
  <c r="P109" i="12"/>
  <c r="O109" i="12"/>
  <c r="N109" i="12"/>
  <c r="L109" i="12"/>
  <c r="K109" i="12"/>
  <c r="J109" i="12"/>
  <c r="P108" i="12"/>
  <c r="O108" i="12"/>
  <c r="N108" i="12"/>
  <c r="L108" i="12"/>
  <c r="K108" i="12"/>
  <c r="J108" i="12"/>
  <c r="P107" i="12"/>
  <c r="O107" i="12"/>
  <c r="N107" i="12"/>
  <c r="L107" i="12"/>
  <c r="K107" i="12"/>
  <c r="J107" i="12"/>
  <c r="P106" i="12"/>
  <c r="O106" i="12"/>
  <c r="N106" i="12"/>
  <c r="L106" i="12"/>
  <c r="K106" i="12"/>
  <c r="J106" i="12"/>
  <c r="P105" i="12"/>
  <c r="O105" i="12"/>
  <c r="N105" i="12"/>
  <c r="L105" i="12"/>
  <c r="K105" i="12"/>
  <c r="J105" i="12"/>
  <c r="P104" i="12"/>
  <c r="O104" i="12"/>
  <c r="N104" i="12"/>
  <c r="L104" i="12"/>
  <c r="K104" i="12"/>
  <c r="J104" i="12"/>
  <c r="P103" i="12"/>
  <c r="O103" i="12"/>
  <c r="N103" i="12"/>
  <c r="L103" i="12"/>
  <c r="K103" i="12"/>
  <c r="J103" i="12"/>
  <c r="P102" i="12"/>
  <c r="O102" i="12"/>
  <c r="N102" i="12"/>
  <c r="L102" i="12"/>
  <c r="K102" i="12"/>
  <c r="J102" i="12"/>
  <c r="P101" i="12"/>
  <c r="O101" i="12"/>
  <c r="N101" i="12"/>
  <c r="L101" i="12"/>
  <c r="K101" i="12"/>
  <c r="J101" i="12"/>
  <c r="P100" i="12"/>
  <c r="O100" i="12"/>
  <c r="N100" i="12"/>
  <c r="L100" i="12"/>
  <c r="K100" i="12"/>
  <c r="J100" i="12"/>
  <c r="P99" i="12"/>
  <c r="O99" i="12"/>
  <c r="N99" i="12"/>
  <c r="L99" i="12"/>
  <c r="K99" i="12"/>
  <c r="J99" i="12"/>
  <c r="P98" i="12"/>
  <c r="O98" i="12"/>
  <c r="N98" i="12"/>
  <c r="L98" i="12"/>
  <c r="K98" i="12"/>
  <c r="J98" i="12"/>
  <c r="P97" i="12"/>
  <c r="O97" i="12"/>
  <c r="N97" i="12"/>
  <c r="L97" i="12"/>
  <c r="K97" i="12"/>
  <c r="J97" i="12"/>
  <c r="P96" i="12"/>
  <c r="O96" i="12"/>
  <c r="N96" i="12"/>
  <c r="L96" i="12"/>
  <c r="K96" i="12"/>
  <c r="J96" i="12"/>
  <c r="P95" i="12"/>
  <c r="O95" i="12"/>
  <c r="N95" i="12"/>
  <c r="L95" i="12"/>
  <c r="K95" i="12"/>
  <c r="J95" i="12"/>
  <c r="P94" i="12"/>
  <c r="O94" i="12"/>
  <c r="N94" i="12"/>
  <c r="L94" i="12"/>
  <c r="K94" i="12"/>
  <c r="J94" i="12"/>
  <c r="P93" i="12"/>
  <c r="O93" i="12"/>
  <c r="N93" i="12"/>
  <c r="L93" i="12"/>
  <c r="K93" i="12"/>
  <c r="J93" i="12"/>
  <c r="P92" i="12"/>
  <c r="O92" i="12"/>
  <c r="N92" i="12"/>
  <c r="L92" i="12"/>
  <c r="K92" i="12"/>
  <c r="J92" i="12"/>
  <c r="P91" i="12"/>
  <c r="O91" i="12"/>
  <c r="N91" i="12"/>
  <c r="L91" i="12"/>
  <c r="K91" i="12"/>
  <c r="J91" i="12"/>
  <c r="P90" i="12"/>
  <c r="O90" i="12"/>
  <c r="N90" i="12"/>
  <c r="L90" i="12"/>
  <c r="K90" i="12"/>
  <c r="J90" i="12"/>
  <c r="P89" i="12"/>
  <c r="O89" i="12"/>
  <c r="N89" i="12"/>
  <c r="L89" i="12"/>
  <c r="K89" i="12"/>
  <c r="J89" i="12"/>
  <c r="P88" i="12"/>
  <c r="O88" i="12"/>
  <c r="N88" i="12"/>
  <c r="L88" i="12"/>
  <c r="K88" i="12"/>
  <c r="J88" i="12"/>
  <c r="P87" i="12"/>
  <c r="O87" i="12"/>
  <c r="N87" i="12"/>
  <c r="L87" i="12"/>
  <c r="K87" i="12"/>
  <c r="J87" i="12"/>
  <c r="P86" i="12"/>
  <c r="O86" i="12"/>
  <c r="N86" i="12"/>
  <c r="L86" i="12"/>
  <c r="K86" i="12"/>
  <c r="J86" i="12"/>
  <c r="P85" i="12"/>
  <c r="O85" i="12"/>
  <c r="N85" i="12"/>
  <c r="L85" i="12"/>
  <c r="K85" i="12"/>
  <c r="J85" i="12"/>
  <c r="P84" i="12"/>
  <c r="O84" i="12"/>
  <c r="N84" i="12"/>
  <c r="L84" i="12"/>
  <c r="K84" i="12"/>
  <c r="J84" i="12"/>
  <c r="P83" i="12"/>
  <c r="O83" i="12"/>
  <c r="N83" i="12"/>
  <c r="L83" i="12"/>
  <c r="K83" i="12"/>
  <c r="J83" i="12"/>
  <c r="P82" i="12"/>
  <c r="O82" i="12"/>
  <c r="N82" i="12"/>
  <c r="L82" i="12"/>
  <c r="K82" i="12"/>
  <c r="J82" i="12"/>
  <c r="P81" i="12"/>
  <c r="O81" i="12"/>
  <c r="N81" i="12"/>
  <c r="L81" i="12"/>
  <c r="K81" i="12"/>
  <c r="J81" i="12"/>
  <c r="P80" i="12"/>
  <c r="O80" i="12"/>
  <c r="N80" i="12"/>
  <c r="L80" i="12"/>
  <c r="K80" i="12"/>
  <c r="J80" i="12"/>
  <c r="P79" i="12"/>
  <c r="O79" i="12"/>
  <c r="N79" i="12"/>
  <c r="L79" i="12"/>
  <c r="K79" i="12"/>
  <c r="J79" i="12"/>
  <c r="P78" i="12"/>
  <c r="O78" i="12"/>
  <c r="N78" i="12"/>
  <c r="L78" i="12"/>
  <c r="K78" i="12"/>
  <c r="J78" i="12"/>
  <c r="P77" i="12"/>
  <c r="O77" i="12"/>
  <c r="N77" i="12"/>
  <c r="L77" i="12"/>
  <c r="K77" i="12"/>
  <c r="J77" i="12"/>
  <c r="P76" i="12"/>
  <c r="O76" i="12"/>
  <c r="N76" i="12"/>
  <c r="L76" i="12"/>
  <c r="K76" i="12"/>
  <c r="J76" i="12"/>
  <c r="P75" i="12"/>
  <c r="O75" i="12"/>
  <c r="N75" i="12"/>
  <c r="L75" i="12"/>
  <c r="K75" i="12"/>
  <c r="J75" i="12"/>
  <c r="P74" i="12"/>
  <c r="O74" i="12"/>
  <c r="N74" i="12"/>
  <c r="L74" i="12"/>
  <c r="K74" i="12"/>
  <c r="J74" i="12"/>
  <c r="P73" i="12"/>
  <c r="O73" i="12"/>
  <c r="N73" i="12"/>
  <c r="L73" i="12"/>
  <c r="K73" i="12"/>
  <c r="J73" i="12"/>
  <c r="P72" i="12"/>
  <c r="O72" i="12"/>
  <c r="N72" i="12"/>
  <c r="L72" i="12"/>
  <c r="K72" i="12"/>
  <c r="J72" i="12"/>
  <c r="P71" i="12"/>
  <c r="O71" i="12"/>
  <c r="N71" i="12"/>
  <c r="L71" i="12"/>
  <c r="K71" i="12"/>
  <c r="J71" i="12"/>
  <c r="P70" i="12"/>
  <c r="O70" i="12"/>
  <c r="N70" i="12"/>
  <c r="L70" i="12"/>
  <c r="K70" i="12"/>
  <c r="J70" i="12"/>
  <c r="P69" i="12"/>
  <c r="O69" i="12"/>
  <c r="N69" i="12"/>
  <c r="L69" i="12"/>
  <c r="K69" i="12"/>
  <c r="J69" i="12"/>
  <c r="P68" i="12"/>
  <c r="O68" i="12"/>
  <c r="N68" i="12"/>
  <c r="L68" i="12"/>
  <c r="K68" i="12"/>
  <c r="J68" i="12"/>
  <c r="P67" i="12"/>
  <c r="O67" i="12"/>
  <c r="N67" i="12"/>
  <c r="L67" i="12"/>
  <c r="K67" i="12"/>
  <c r="J67" i="12"/>
  <c r="P66" i="12"/>
  <c r="O66" i="12"/>
  <c r="N66" i="12"/>
  <c r="L66" i="12"/>
  <c r="K66" i="12"/>
  <c r="J66" i="12"/>
  <c r="P65" i="12"/>
  <c r="O65" i="12"/>
  <c r="N65" i="12"/>
  <c r="L65" i="12"/>
  <c r="K65" i="12"/>
  <c r="J65" i="12"/>
  <c r="P64" i="12"/>
  <c r="O64" i="12"/>
  <c r="N64" i="12"/>
  <c r="L64" i="12"/>
  <c r="K64" i="12"/>
  <c r="J64" i="12"/>
  <c r="P63" i="12"/>
  <c r="O63" i="12"/>
  <c r="N63" i="12"/>
  <c r="L63" i="12"/>
  <c r="K63" i="12"/>
  <c r="J63" i="12"/>
  <c r="P62" i="12"/>
  <c r="O62" i="12"/>
  <c r="N62" i="12"/>
  <c r="L62" i="12"/>
  <c r="K62" i="12"/>
  <c r="J62" i="12"/>
  <c r="P61" i="12"/>
  <c r="O61" i="12"/>
  <c r="N61" i="12"/>
  <c r="L61" i="12"/>
  <c r="K61" i="12"/>
  <c r="J61" i="12"/>
  <c r="P60" i="12"/>
  <c r="O60" i="12"/>
  <c r="N60" i="12"/>
  <c r="L60" i="12"/>
  <c r="K60" i="12"/>
  <c r="J60" i="12"/>
  <c r="P59" i="12"/>
  <c r="O59" i="12"/>
  <c r="N59" i="12"/>
  <c r="L59" i="12"/>
  <c r="K59" i="12"/>
  <c r="J59" i="12"/>
  <c r="P58" i="12"/>
  <c r="O58" i="12"/>
  <c r="N58" i="12"/>
  <c r="L58" i="12"/>
  <c r="K58" i="12"/>
  <c r="J58" i="12"/>
  <c r="P57" i="12"/>
  <c r="O57" i="12"/>
  <c r="N57" i="12"/>
  <c r="L57" i="12"/>
  <c r="K57" i="12"/>
  <c r="J57" i="12"/>
  <c r="P56" i="12"/>
  <c r="O56" i="12"/>
  <c r="N56" i="12"/>
  <c r="L56" i="12"/>
  <c r="K56" i="12"/>
  <c r="J56" i="12"/>
  <c r="P55" i="12"/>
  <c r="O55" i="12"/>
  <c r="N55" i="12"/>
  <c r="L55" i="12"/>
  <c r="K55" i="12"/>
  <c r="J55" i="12"/>
  <c r="P54" i="12"/>
  <c r="O54" i="12"/>
  <c r="N54" i="12"/>
  <c r="L54" i="12"/>
  <c r="K54" i="12"/>
  <c r="J54" i="12"/>
  <c r="P53" i="12"/>
  <c r="O53" i="12"/>
  <c r="N53" i="12"/>
  <c r="L53" i="12"/>
  <c r="K53" i="12"/>
  <c r="J53" i="12"/>
  <c r="P52" i="12"/>
  <c r="O52" i="12"/>
  <c r="N52" i="12"/>
  <c r="L52" i="12"/>
  <c r="K52" i="12"/>
  <c r="J52" i="12"/>
  <c r="P51" i="12"/>
  <c r="O51" i="12"/>
  <c r="N51" i="12"/>
  <c r="L51" i="12"/>
  <c r="K51" i="12"/>
  <c r="J51" i="12"/>
  <c r="P50" i="12"/>
  <c r="O50" i="12"/>
  <c r="N50" i="12"/>
  <c r="L50" i="12"/>
  <c r="K50" i="12"/>
  <c r="J50" i="12"/>
  <c r="P49" i="12"/>
  <c r="O49" i="12"/>
  <c r="N49" i="12"/>
  <c r="L49" i="12"/>
  <c r="K49" i="12"/>
  <c r="J49" i="12"/>
  <c r="P48" i="12"/>
  <c r="O48" i="12"/>
  <c r="N48" i="12"/>
  <c r="L48" i="12"/>
  <c r="K48" i="12"/>
  <c r="J48" i="12"/>
  <c r="P47" i="12"/>
  <c r="O47" i="12"/>
  <c r="N47" i="12"/>
  <c r="L47" i="12"/>
  <c r="K47" i="12"/>
  <c r="J47" i="12"/>
  <c r="P46" i="12"/>
  <c r="O46" i="12"/>
  <c r="N46" i="12"/>
  <c r="L46" i="12"/>
  <c r="K46" i="12"/>
  <c r="J46" i="12"/>
  <c r="P45" i="12"/>
  <c r="O45" i="12"/>
  <c r="N45" i="12"/>
  <c r="L45" i="12"/>
  <c r="K45" i="12"/>
  <c r="J45" i="12"/>
  <c r="P44" i="12"/>
  <c r="O44" i="12"/>
  <c r="N44" i="12"/>
  <c r="L44" i="12"/>
  <c r="K44" i="12"/>
  <c r="J44" i="12"/>
  <c r="P43" i="12"/>
  <c r="O43" i="12"/>
  <c r="N43" i="12"/>
  <c r="L43" i="12"/>
  <c r="K43" i="12"/>
  <c r="J43" i="12"/>
  <c r="P42" i="12"/>
  <c r="O42" i="12"/>
  <c r="N42" i="12"/>
  <c r="L42" i="12"/>
  <c r="K42" i="12"/>
  <c r="J42" i="12"/>
  <c r="P41" i="12"/>
  <c r="O41" i="12"/>
  <c r="N41" i="12"/>
  <c r="L41" i="12"/>
  <c r="K41" i="12"/>
  <c r="J41" i="12"/>
  <c r="P40" i="12"/>
  <c r="O40" i="12"/>
  <c r="N40" i="12"/>
  <c r="L40" i="12"/>
  <c r="K40" i="12"/>
  <c r="J40" i="12"/>
  <c r="P39" i="12"/>
  <c r="O39" i="12"/>
  <c r="N39" i="12"/>
  <c r="L39" i="12"/>
  <c r="K39" i="12"/>
  <c r="J39" i="12"/>
  <c r="P38" i="12"/>
  <c r="O38" i="12"/>
  <c r="N38" i="12"/>
  <c r="L38" i="12"/>
  <c r="K38" i="12"/>
  <c r="J38" i="12"/>
  <c r="P37" i="12"/>
  <c r="O37" i="12"/>
  <c r="N37" i="12"/>
  <c r="L37" i="12"/>
  <c r="K37" i="12"/>
  <c r="J37" i="12"/>
  <c r="P36" i="12"/>
  <c r="O36" i="12"/>
  <c r="N36" i="12"/>
  <c r="L36" i="12"/>
  <c r="K36" i="12"/>
  <c r="J36" i="12"/>
  <c r="P35" i="12"/>
  <c r="O35" i="12"/>
  <c r="N35" i="12"/>
  <c r="L35" i="12"/>
  <c r="K35" i="12"/>
  <c r="J35" i="12"/>
  <c r="P34" i="12"/>
  <c r="O34" i="12"/>
  <c r="N34" i="12"/>
  <c r="L34" i="12"/>
  <c r="K34" i="12"/>
  <c r="J34" i="12"/>
  <c r="P33" i="12"/>
  <c r="O33" i="12"/>
  <c r="N33" i="12"/>
  <c r="L33" i="12"/>
  <c r="K33" i="12"/>
  <c r="J33" i="12"/>
  <c r="P32" i="12"/>
  <c r="O32" i="12"/>
  <c r="N32" i="12"/>
  <c r="L32" i="12"/>
  <c r="K32" i="12"/>
  <c r="J32" i="12"/>
  <c r="P31" i="12"/>
  <c r="O31" i="12"/>
  <c r="N31" i="12"/>
  <c r="L31" i="12"/>
  <c r="K31" i="12"/>
  <c r="J31" i="12"/>
  <c r="P30" i="12"/>
  <c r="O30" i="12"/>
  <c r="N30" i="12"/>
  <c r="L30" i="12"/>
  <c r="K30" i="12"/>
  <c r="J30" i="12"/>
  <c r="P29" i="12"/>
  <c r="O29" i="12"/>
  <c r="N29" i="12"/>
  <c r="L29" i="12"/>
  <c r="K29" i="12"/>
  <c r="J29" i="12"/>
  <c r="P28" i="12"/>
  <c r="O28" i="12"/>
  <c r="N28" i="12"/>
  <c r="L28" i="12"/>
  <c r="K28" i="12"/>
  <c r="J28" i="12"/>
  <c r="P27" i="12"/>
  <c r="O27" i="12"/>
  <c r="N27" i="12"/>
  <c r="L27" i="12"/>
  <c r="K27" i="12"/>
  <c r="J27" i="12"/>
  <c r="P26" i="12"/>
  <c r="O26" i="12"/>
  <c r="N26" i="12"/>
  <c r="L26" i="12"/>
  <c r="K26" i="12"/>
  <c r="J26" i="12"/>
  <c r="P25" i="12"/>
  <c r="O25" i="12"/>
  <c r="N25" i="12"/>
  <c r="L25" i="12"/>
  <c r="K25" i="12"/>
  <c r="J25" i="12"/>
  <c r="P24" i="12"/>
  <c r="O24" i="12"/>
  <c r="N24" i="12"/>
  <c r="L24" i="12"/>
  <c r="K24" i="12"/>
  <c r="J24" i="12"/>
  <c r="P23" i="12"/>
  <c r="O23" i="12"/>
  <c r="N23" i="12"/>
  <c r="L23" i="12"/>
  <c r="K23" i="12"/>
  <c r="J23" i="12"/>
  <c r="P22" i="12"/>
  <c r="O22" i="12"/>
  <c r="N22" i="12"/>
  <c r="L22" i="12"/>
  <c r="K22" i="12"/>
  <c r="J22" i="12"/>
  <c r="P21" i="12"/>
  <c r="O21" i="12"/>
  <c r="N21" i="12"/>
  <c r="L21" i="12"/>
  <c r="K21" i="12"/>
  <c r="J21" i="12"/>
  <c r="P20" i="12"/>
  <c r="O20" i="12"/>
  <c r="N20" i="12"/>
  <c r="L20" i="12"/>
  <c r="K20" i="12"/>
  <c r="J20" i="12"/>
  <c r="P19" i="12"/>
  <c r="O19" i="12"/>
  <c r="N19" i="12"/>
  <c r="L19" i="12"/>
  <c r="K19" i="12"/>
  <c r="J19" i="12"/>
  <c r="P18" i="12"/>
  <c r="O18" i="12"/>
  <c r="N18" i="12"/>
  <c r="L18" i="12"/>
  <c r="K18" i="12"/>
  <c r="J18" i="12"/>
  <c r="P17" i="12"/>
  <c r="O17" i="12"/>
  <c r="N17" i="12"/>
  <c r="L17" i="12"/>
  <c r="K17" i="12"/>
  <c r="J17" i="12"/>
  <c r="P16" i="12"/>
  <c r="O16" i="12"/>
  <c r="N16" i="12"/>
  <c r="L16" i="12"/>
  <c r="K16" i="12"/>
  <c r="J16" i="12"/>
  <c r="P15" i="12"/>
  <c r="O15" i="12"/>
  <c r="N15" i="12"/>
  <c r="L15" i="12"/>
  <c r="K15" i="12"/>
  <c r="J15" i="12"/>
  <c r="P14" i="12"/>
  <c r="O14" i="12"/>
  <c r="N14" i="12"/>
  <c r="L14" i="12"/>
  <c r="K14" i="12"/>
  <c r="J14" i="12"/>
  <c r="P13" i="12"/>
  <c r="O13" i="12"/>
  <c r="N13" i="12"/>
  <c r="L13" i="12"/>
  <c r="K13" i="12"/>
  <c r="J13" i="12"/>
  <c r="P12" i="12"/>
  <c r="O12" i="12"/>
  <c r="N12" i="12"/>
  <c r="L12" i="12"/>
  <c r="K12" i="12"/>
  <c r="J12" i="12"/>
  <c r="P11" i="12"/>
  <c r="O11" i="12"/>
  <c r="N11" i="12"/>
  <c r="L11" i="12"/>
  <c r="K11" i="12"/>
  <c r="J11" i="12"/>
  <c r="P10" i="12"/>
  <c r="O10" i="12"/>
  <c r="N10" i="12"/>
  <c r="L10" i="12"/>
  <c r="K10" i="12"/>
  <c r="J10" i="12"/>
  <c r="P9" i="12"/>
  <c r="O9" i="12"/>
  <c r="N9" i="12"/>
  <c r="L9" i="12"/>
  <c r="K9" i="12"/>
  <c r="J9" i="12"/>
  <c r="P8" i="12"/>
  <c r="O8" i="12"/>
  <c r="N8" i="12"/>
  <c r="L8" i="12"/>
  <c r="K8" i="12"/>
  <c r="J8" i="12"/>
  <c r="P7" i="12"/>
  <c r="O7" i="12"/>
  <c r="N7" i="12"/>
  <c r="L7" i="12"/>
  <c r="K7" i="12"/>
  <c r="J7" i="12"/>
  <c r="P6" i="12"/>
  <c r="O6" i="12"/>
  <c r="N6" i="12"/>
  <c r="L6" i="12"/>
  <c r="K6" i="12"/>
  <c r="J6" i="12"/>
  <c r="P5" i="12"/>
  <c r="O5" i="12"/>
  <c r="N5" i="12"/>
  <c r="L5" i="12"/>
  <c r="K5" i="12"/>
  <c r="J5" i="12"/>
  <c r="P4" i="12"/>
  <c r="P1" i="12" s="1"/>
  <c r="O4" i="12"/>
  <c r="O1" i="12" s="1"/>
  <c r="N4" i="12"/>
  <c r="N1" i="12" s="1"/>
  <c r="L4" i="12"/>
  <c r="L1" i="12" s="1"/>
  <c r="K4" i="12"/>
  <c r="K1" i="12" s="1"/>
  <c r="J4" i="12"/>
  <c r="J1" i="12" s="1"/>
  <c r="P275" i="11"/>
  <c r="O275" i="11"/>
  <c r="N275" i="11"/>
  <c r="L275" i="11"/>
  <c r="K275" i="11"/>
  <c r="J275" i="11"/>
  <c r="P274" i="11"/>
  <c r="O274" i="11"/>
  <c r="N274" i="11"/>
  <c r="L274" i="11"/>
  <c r="K274" i="11"/>
  <c r="J274" i="11"/>
  <c r="P273" i="11"/>
  <c r="O273" i="11"/>
  <c r="N273" i="11"/>
  <c r="L273" i="11"/>
  <c r="K273" i="11"/>
  <c r="J273" i="11"/>
  <c r="P272" i="11"/>
  <c r="O272" i="11"/>
  <c r="N272" i="11"/>
  <c r="L272" i="11"/>
  <c r="K272" i="11"/>
  <c r="J272" i="11"/>
  <c r="P271" i="11"/>
  <c r="O271" i="11"/>
  <c r="N271" i="11"/>
  <c r="L271" i="11"/>
  <c r="K271" i="11"/>
  <c r="J271" i="11"/>
  <c r="P270" i="11"/>
  <c r="O270" i="11"/>
  <c r="N270" i="11"/>
  <c r="L270" i="11"/>
  <c r="K270" i="11"/>
  <c r="J270" i="11"/>
  <c r="P269" i="11"/>
  <c r="O269" i="11"/>
  <c r="N269" i="11"/>
  <c r="L269" i="11"/>
  <c r="K269" i="11"/>
  <c r="J269" i="11"/>
  <c r="P268" i="11"/>
  <c r="O268" i="11"/>
  <c r="N268" i="11"/>
  <c r="L268" i="11"/>
  <c r="K268" i="11"/>
  <c r="J268" i="11"/>
  <c r="P267" i="11"/>
  <c r="O267" i="11"/>
  <c r="N267" i="11"/>
  <c r="L267" i="11"/>
  <c r="K267" i="11"/>
  <c r="J267" i="11"/>
  <c r="P266" i="11"/>
  <c r="O266" i="11"/>
  <c r="N266" i="11"/>
  <c r="L266" i="11"/>
  <c r="K266" i="11"/>
  <c r="J266" i="11"/>
  <c r="P265" i="11"/>
  <c r="O265" i="11"/>
  <c r="N265" i="11"/>
  <c r="L265" i="11"/>
  <c r="K265" i="11"/>
  <c r="J265" i="11"/>
  <c r="P264" i="11"/>
  <c r="O264" i="11"/>
  <c r="N264" i="11"/>
  <c r="L264" i="11"/>
  <c r="K264" i="11"/>
  <c r="J264" i="11"/>
  <c r="P263" i="11"/>
  <c r="O263" i="11"/>
  <c r="N263" i="11"/>
  <c r="L263" i="11"/>
  <c r="K263" i="11"/>
  <c r="J263" i="11"/>
  <c r="P262" i="11"/>
  <c r="O262" i="11"/>
  <c r="N262" i="11"/>
  <c r="L262" i="11"/>
  <c r="K262" i="11"/>
  <c r="J262" i="11"/>
  <c r="P261" i="11"/>
  <c r="O261" i="11"/>
  <c r="N261" i="11"/>
  <c r="L261" i="11"/>
  <c r="K261" i="11"/>
  <c r="J261" i="11"/>
  <c r="P260" i="11"/>
  <c r="O260" i="11"/>
  <c r="N260" i="11"/>
  <c r="L260" i="11"/>
  <c r="K260" i="11"/>
  <c r="J260" i="11"/>
  <c r="P259" i="11"/>
  <c r="O259" i="11"/>
  <c r="N259" i="11"/>
  <c r="L259" i="11"/>
  <c r="K259" i="11"/>
  <c r="J259" i="11"/>
  <c r="P258" i="11"/>
  <c r="O258" i="11"/>
  <c r="N258" i="11"/>
  <c r="L258" i="11"/>
  <c r="K258" i="11"/>
  <c r="J258" i="11"/>
  <c r="P257" i="11"/>
  <c r="O257" i="11"/>
  <c r="N257" i="11"/>
  <c r="L257" i="11"/>
  <c r="K257" i="11"/>
  <c r="J257" i="11"/>
  <c r="P256" i="11"/>
  <c r="O256" i="11"/>
  <c r="N256" i="11"/>
  <c r="L256" i="11"/>
  <c r="K256" i="11"/>
  <c r="J256" i="11"/>
  <c r="P255" i="11"/>
  <c r="O255" i="11"/>
  <c r="N255" i="11"/>
  <c r="L255" i="11"/>
  <c r="K255" i="11"/>
  <c r="J255" i="11"/>
  <c r="P254" i="11"/>
  <c r="O254" i="11"/>
  <c r="N254" i="11"/>
  <c r="L254" i="11"/>
  <c r="K254" i="11"/>
  <c r="J254" i="11"/>
  <c r="P253" i="11"/>
  <c r="O253" i="11"/>
  <c r="N253" i="11"/>
  <c r="L253" i="11"/>
  <c r="K253" i="11"/>
  <c r="J253" i="11"/>
  <c r="P252" i="11"/>
  <c r="O252" i="11"/>
  <c r="N252" i="11"/>
  <c r="L252" i="11"/>
  <c r="K252" i="11"/>
  <c r="J252" i="11"/>
  <c r="P251" i="11"/>
  <c r="O251" i="11"/>
  <c r="N251" i="11"/>
  <c r="L251" i="11"/>
  <c r="K251" i="11"/>
  <c r="J251" i="11"/>
  <c r="P250" i="11"/>
  <c r="O250" i="11"/>
  <c r="N250" i="11"/>
  <c r="L250" i="11"/>
  <c r="K250" i="11"/>
  <c r="J250" i="11"/>
  <c r="P249" i="11"/>
  <c r="O249" i="11"/>
  <c r="N249" i="11"/>
  <c r="L249" i="11"/>
  <c r="K249" i="11"/>
  <c r="J249" i="11"/>
  <c r="P248" i="11"/>
  <c r="O248" i="11"/>
  <c r="N248" i="11"/>
  <c r="L248" i="11"/>
  <c r="K248" i="11"/>
  <c r="J248" i="11"/>
  <c r="P247" i="11"/>
  <c r="O247" i="11"/>
  <c r="N247" i="11"/>
  <c r="L247" i="11"/>
  <c r="K247" i="11"/>
  <c r="J247" i="11"/>
  <c r="P246" i="11"/>
  <c r="O246" i="11"/>
  <c r="N246" i="11"/>
  <c r="L246" i="11"/>
  <c r="K246" i="11"/>
  <c r="J246" i="11"/>
  <c r="P245" i="11"/>
  <c r="O245" i="11"/>
  <c r="N245" i="11"/>
  <c r="L245" i="11"/>
  <c r="K245" i="11"/>
  <c r="J245" i="11"/>
  <c r="P244" i="11"/>
  <c r="O244" i="11"/>
  <c r="N244" i="11"/>
  <c r="L244" i="11"/>
  <c r="K244" i="11"/>
  <c r="J244" i="11"/>
  <c r="P243" i="11"/>
  <c r="O243" i="11"/>
  <c r="N243" i="11"/>
  <c r="L243" i="11"/>
  <c r="K243" i="11"/>
  <c r="J243" i="11"/>
  <c r="P242" i="11"/>
  <c r="O242" i="11"/>
  <c r="N242" i="11"/>
  <c r="L242" i="11"/>
  <c r="K242" i="11"/>
  <c r="J242" i="11"/>
  <c r="P241" i="11"/>
  <c r="O241" i="11"/>
  <c r="N241" i="11"/>
  <c r="L241" i="11"/>
  <c r="K241" i="11"/>
  <c r="J241" i="11"/>
  <c r="P240" i="11"/>
  <c r="O240" i="11"/>
  <c r="N240" i="11"/>
  <c r="L240" i="11"/>
  <c r="K240" i="11"/>
  <c r="J240" i="11"/>
  <c r="P239" i="11"/>
  <c r="O239" i="11"/>
  <c r="N239" i="11"/>
  <c r="L239" i="11"/>
  <c r="K239" i="11"/>
  <c r="J239" i="11"/>
  <c r="P238" i="11"/>
  <c r="O238" i="11"/>
  <c r="N238" i="11"/>
  <c r="L238" i="11"/>
  <c r="K238" i="11"/>
  <c r="J238" i="11"/>
  <c r="P237" i="11"/>
  <c r="O237" i="11"/>
  <c r="N237" i="11"/>
  <c r="L237" i="11"/>
  <c r="K237" i="11"/>
  <c r="J237" i="11"/>
  <c r="P236" i="11"/>
  <c r="O236" i="11"/>
  <c r="N236" i="11"/>
  <c r="L236" i="11"/>
  <c r="K236" i="11"/>
  <c r="J236" i="11"/>
  <c r="P235" i="11"/>
  <c r="O235" i="11"/>
  <c r="N235" i="11"/>
  <c r="L235" i="11"/>
  <c r="K235" i="11"/>
  <c r="J235" i="11"/>
  <c r="P234" i="11"/>
  <c r="O234" i="11"/>
  <c r="N234" i="11"/>
  <c r="L234" i="11"/>
  <c r="K234" i="11"/>
  <c r="J234" i="11"/>
  <c r="P233" i="11"/>
  <c r="O233" i="11"/>
  <c r="N233" i="11"/>
  <c r="L233" i="11"/>
  <c r="K233" i="11"/>
  <c r="J233" i="11"/>
  <c r="P232" i="11"/>
  <c r="O232" i="11"/>
  <c r="N232" i="11"/>
  <c r="L232" i="11"/>
  <c r="K232" i="11"/>
  <c r="J232" i="11"/>
  <c r="P231" i="11"/>
  <c r="O231" i="11"/>
  <c r="N231" i="11"/>
  <c r="L231" i="11"/>
  <c r="K231" i="11"/>
  <c r="J231" i="11"/>
  <c r="P230" i="11"/>
  <c r="O230" i="11"/>
  <c r="N230" i="11"/>
  <c r="L230" i="11"/>
  <c r="K230" i="11"/>
  <c r="J230" i="11"/>
  <c r="P229" i="11"/>
  <c r="O229" i="11"/>
  <c r="N229" i="11"/>
  <c r="L229" i="11"/>
  <c r="K229" i="11"/>
  <c r="J229" i="11"/>
  <c r="P228" i="11"/>
  <c r="O228" i="11"/>
  <c r="N228" i="11"/>
  <c r="L228" i="11"/>
  <c r="K228" i="11"/>
  <c r="J228" i="11"/>
  <c r="P227" i="11"/>
  <c r="O227" i="11"/>
  <c r="N227" i="11"/>
  <c r="L227" i="11"/>
  <c r="K227" i="11"/>
  <c r="J227" i="11"/>
  <c r="P226" i="11"/>
  <c r="O226" i="11"/>
  <c r="N226" i="11"/>
  <c r="L226" i="11"/>
  <c r="K226" i="11"/>
  <c r="J226" i="11"/>
  <c r="P225" i="11"/>
  <c r="O225" i="11"/>
  <c r="N225" i="11"/>
  <c r="L225" i="11"/>
  <c r="K225" i="11"/>
  <c r="J225" i="11"/>
  <c r="P224" i="11"/>
  <c r="O224" i="11"/>
  <c r="N224" i="11"/>
  <c r="L224" i="11"/>
  <c r="K224" i="11"/>
  <c r="J224" i="11"/>
  <c r="P223" i="11"/>
  <c r="O223" i="11"/>
  <c r="N223" i="11"/>
  <c r="L223" i="11"/>
  <c r="K223" i="11"/>
  <c r="J223" i="11"/>
  <c r="P222" i="11"/>
  <c r="O222" i="11"/>
  <c r="N222" i="11"/>
  <c r="L222" i="11"/>
  <c r="K222" i="11"/>
  <c r="J222" i="11"/>
  <c r="P221" i="11"/>
  <c r="O221" i="11"/>
  <c r="N221" i="11"/>
  <c r="L221" i="11"/>
  <c r="K221" i="11"/>
  <c r="J221" i="11"/>
  <c r="P220" i="11"/>
  <c r="O220" i="11"/>
  <c r="N220" i="11"/>
  <c r="L220" i="11"/>
  <c r="K220" i="11"/>
  <c r="J220" i="11"/>
  <c r="P219" i="11"/>
  <c r="O219" i="11"/>
  <c r="N219" i="11"/>
  <c r="L219" i="11"/>
  <c r="K219" i="11"/>
  <c r="J219" i="11"/>
  <c r="P218" i="11"/>
  <c r="O218" i="11"/>
  <c r="N218" i="11"/>
  <c r="L218" i="11"/>
  <c r="K218" i="11"/>
  <c r="J218" i="11"/>
  <c r="P217" i="11"/>
  <c r="O217" i="11"/>
  <c r="N217" i="11"/>
  <c r="L217" i="11"/>
  <c r="K217" i="11"/>
  <c r="J217" i="11"/>
  <c r="P216" i="11"/>
  <c r="O216" i="11"/>
  <c r="N216" i="11"/>
  <c r="L216" i="11"/>
  <c r="K216" i="11"/>
  <c r="J216" i="11"/>
  <c r="P215" i="11"/>
  <c r="O215" i="11"/>
  <c r="N215" i="11"/>
  <c r="L215" i="11"/>
  <c r="K215" i="11"/>
  <c r="J215" i="11"/>
  <c r="P214" i="11"/>
  <c r="O214" i="11"/>
  <c r="N214" i="11"/>
  <c r="L214" i="11"/>
  <c r="K214" i="11"/>
  <c r="J214" i="11"/>
  <c r="P213" i="11"/>
  <c r="O213" i="11"/>
  <c r="N213" i="11"/>
  <c r="L213" i="11"/>
  <c r="K213" i="11"/>
  <c r="J213" i="11"/>
  <c r="P212" i="11"/>
  <c r="O212" i="11"/>
  <c r="N212" i="11"/>
  <c r="L212" i="11"/>
  <c r="K212" i="11"/>
  <c r="J212" i="11"/>
  <c r="P211" i="11"/>
  <c r="O211" i="11"/>
  <c r="N211" i="11"/>
  <c r="L211" i="11"/>
  <c r="K211" i="11"/>
  <c r="J211" i="11"/>
  <c r="P210" i="11"/>
  <c r="O210" i="11"/>
  <c r="N210" i="11"/>
  <c r="L210" i="11"/>
  <c r="K210" i="11"/>
  <c r="J210" i="11"/>
  <c r="P209" i="11"/>
  <c r="O209" i="11"/>
  <c r="N209" i="11"/>
  <c r="L209" i="11"/>
  <c r="K209" i="11"/>
  <c r="J209" i="11"/>
  <c r="P208" i="11"/>
  <c r="O208" i="11"/>
  <c r="N208" i="11"/>
  <c r="L208" i="11"/>
  <c r="K208" i="11"/>
  <c r="J208" i="11"/>
  <c r="P207" i="11"/>
  <c r="O207" i="11"/>
  <c r="N207" i="11"/>
  <c r="L207" i="11"/>
  <c r="K207" i="11"/>
  <c r="J207" i="11"/>
  <c r="P206" i="11"/>
  <c r="O206" i="11"/>
  <c r="N206" i="11"/>
  <c r="L206" i="11"/>
  <c r="K206" i="11"/>
  <c r="J206" i="11"/>
  <c r="P205" i="11"/>
  <c r="O205" i="11"/>
  <c r="N205" i="11"/>
  <c r="L205" i="11"/>
  <c r="K205" i="11"/>
  <c r="J205" i="11"/>
  <c r="P204" i="11"/>
  <c r="O204" i="11"/>
  <c r="N204" i="11"/>
  <c r="L204" i="11"/>
  <c r="K204" i="11"/>
  <c r="J204" i="11"/>
  <c r="P203" i="11"/>
  <c r="O203" i="11"/>
  <c r="N203" i="11"/>
  <c r="L203" i="11"/>
  <c r="K203" i="11"/>
  <c r="J203" i="11"/>
  <c r="P202" i="11"/>
  <c r="O202" i="11"/>
  <c r="N202" i="11"/>
  <c r="L202" i="11"/>
  <c r="K202" i="11"/>
  <c r="J202" i="11"/>
  <c r="P201" i="11"/>
  <c r="O201" i="11"/>
  <c r="N201" i="11"/>
  <c r="L201" i="11"/>
  <c r="K201" i="11"/>
  <c r="J201" i="11"/>
  <c r="P200" i="11"/>
  <c r="O200" i="11"/>
  <c r="N200" i="11"/>
  <c r="L200" i="11"/>
  <c r="K200" i="11"/>
  <c r="J200" i="11"/>
  <c r="P199" i="11"/>
  <c r="O199" i="11"/>
  <c r="N199" i="11"/>
  <c r="L199" i="11"/>
  <c r="K199" i="11"/>
  <c r="J199" i="11"/>
  <c r="P198" i="11"/>
  <c r="O198" i="11"/>
  <c r="N198" i="11"/>
  <c r="L198" i="11"/>
  <c r="K198" i="11"/>
  <c r="J198" i="11"/>
  <c r="P197" i="11"/>
  <c r="O197" i="11"/>
  <c r="N197" i="11"/>
  <c r="L197" i="11"/>
  <c r="K197" i="11"/>
  <c r="J197" i="11"/>
  <c r="P196" i="11"/>
  <c r="O196" i="11"/>
  <c r="N196" i="11"/>
  <c r="L196" i="11"/>
  <c r="K196" i="11"/>
  <c r="J196" i="11"/>
  <c r="P195" i="11"/>
  <c r="O195" i="11"/>
  <c r="N195" i="11"/>
  <c r="L195" i="11"/>
  <c r="K195" i="11"/>
  <c r="J195" i="11"/>
  <c r="P194" i="11"/>
  <c r="O194" i="11"/>
  <c r="N194" i="11"/>
  <c r="L194" i="11"/>
  <c r="K194" i="11"/>
  <c r="J194" i="11"/>
  <c r="P193" i="11"/>
  <c r="O193" i="11"/>
  <c r="N193" i="11"/>
  <c r="L193" i="11"/>
  <c r="K193" i="11"/>
  <c r="J193" i="11"/>
  <c r="P192" i="11"/>
  <c r="O192" i="11"/>
  <c r="N192" i="11"/>
  <c r="L192" i="11"/>
  <c r="K192" i="11"/>
  <c r="J192" i="11"/>
  <c r="P191" i="11"/>
  <c r="O191" i="11"/>
  <c r="N191" i="11"/>
  <c r="L191" i="11"/>
  <c r="K191" i="11"/>
  <c r="J191" i="11"/>
  <c r="P190" i="11"/>
  <c r="O190" i="11"/>
  <c r="N190" i="11"/>
  <c r="L190" i="11"/>
  <c r="K190" i="11"/>
  <c r="J190" i="11"/>
  <c r="P189" i="11"/>
  <c r="O189" i="11"/>
  <c r="N189" i="11"/>
  <c r="L189" i="11"/>
  <c r="K189" i="11"/>
  <c r="J189" i="11"/>
  <c r="P188" i="11"/>
  <c r="O188" i="11"/>
  <c r="N188" i="11"/>
  <c r="L188" i="11"/>
  <c r="K188" i="11"/>
  <c r="J188" i="11"/>
  <c r="P187" i="11"/>
  <c r="O187" i="11"/>
  <c r="N187" i="11"/>
  <c r="L187" i="11"/>
  <c r="K187" i="11"/>
  <c r="J187" i="11"/>
  <c r="P186" i="11"/>
  <c r="O186" i="11"/>
  <c r="N186" i="11"/>
  <c r="L186" i="11"/>
  <c r="K186" i="11"/>
  <c r="J186" i="11"/>
  <c r="P185" i="11"/>
  <c r="O185" i="11"/>
  <c r="N185" i="11"/>
  <c r="L185" i="11"/>
  <c r="K185" i="11"/>
  <c r="J185" i="11"/>
  <c r="P184" i="11"/>
  <c r="O184" i="11"/>
  <c r="N184" i="11"/>
  <c r="L184" i="11"/>
  <c r="K184" i="11"/>
  <c r="J184" i="11"/>
  <c r="P183" i="11"/>
  <c r="O183" i="11"/>
  <c r="N183" i="11"/>
  <c r="L183" i="11"/>
  <c r="K183" i="11"/>
  <c r="J183" i="11"/>
  <c r="P182" i="11"/>
  <c r="O182" i="11"/>
  <c r="N182" i="11"/>
  <c r="L182" i="11"/>
  <c r="K182" i="11"/>
  <c r="J182" i="11"/>
  <c r="P181" i="11"/>
  <c r="O181" i="11"/>
  <c r="N181" i="11"/>
  <c r="L181" i="11"/>
  <c r="K181" i="11"/>
  <c r="J181" i="11"/>
  <c r="P180" i="11"/>
  <c r="O180" i="11"/>
  <c r="N180" i="11"/>
  <c r="L180" i="11"/>
  <c r="K180" i="11"/>
  <c r="J180" i="11"/>
  <c r="P179" i="11"/>
  <c r="O179" i="11"/>
  <c r="N179" i="11"/>
  <c r="L179" i="11"/>
  <c r="K179" i="11"/>
  <c r="J179" i="11"/>
  <c r="P178" i="11"/>
  <c r="O178" i="11"/>
  <c r="N178" i="11"/>
  <c r="L178" i="11"/>
  <c r="K178" i="11"/>
  <c r="J178" i="11"/>
  <c r="P177" i="11"/>
  <c r="O177" i="11"/>
  <c r="N177" i="11"/>
  <c r="L177" i="11"/>
  <c r="K177" i="11"/>
  <c r="J177" i="11"/>
  <c r="P176" i="11"/>
  <c r="O176" i="11"/>
  <c r="N176" i="11"/>
  <c r="L176" i="11"/>
  <c r="K176" i="11"/>
  <c r="J176" i="11"/>
  <c r="P175" i="11"/>
  <c r="O175" i="11"/>
  <c r="N175" i="11"/>
  <c r="L175" i="11"/>
  <c r="K175" i="11"/>
  <c r="J175" i="11"/>
  <c r="P174" i="11"/>
  <c r="O174" i="11"/>
  <c r="N174" i="11"/>
  <c r="L174" i="11"/>
  <c r="K174" i="11"/>
  <c r="J174" i="11"/>
  <c r="P173" i="11"/>
  <c r="O173" i="11"/>
  <c r="N173" i="11"/>
  <c r="L173" i="11"/>
  <c r="K173" i="11"/>
  <c r="J173" i="11"/>
  <c r="P172" i="11"/>
  <c r="O172" i="11"/>
  <c r="N172" i="11"/>
  <c r="L172" i="11"/>
  <c r="K172" i="11"/>
  <c r="J172" i="11"/>
  <c r="P171" i="11"/>
  <c r="O171" i="11"/>
  <c r="N171" i="11"/>
  <c r="L171" i="11"/>
  <c r="K171" i="11"/>
  <c r="J171" i="11"/>
  <c r="P170" i="11"/>
  <c r="O170" i="11"/>
  <c r="N170" i="11"/>
  <c r="L170" i="11"/>
  <c r="K170" i="11"/>
  <c r="J170" i="11"/>
  <c r="P169" i="11"/>
  <c r="O169" i="11"/>
  <c r="N169" i="11"/>
  <c r="L169" i="11"/>
  <c r="K169" i="11"/>
  <c r="J169" i="11"/>
  <c r="P168" i="11"/>
  <c r="O168" i="11"/>
  <c r="N168" i="11"/>
  <c r="L168" i="11"/>
  <c r="K168" i="11"/>
  <c r="J168" i="11"/>
  <c r="P167" i="11"/>
  <c r="O167" i="11"/>
  <c r="N167" i="11"/>
  <c r="L167" i="11"/>
  <c r="K167" i="11"/>
  <c r="J167" i="11"/>
  <c r="P166" i="11"/>
  <c r="O166" i="11"/>
  <c r="N166" i="11"/>
  <c r="L166" i="11"/>
  <c r="K166" i="11"/>
  <c r="J166" i="11"/>
  <c r="P165" i="11"/>
  <c r="O165" i="11"/>
  <c r="N165" i="11"/>
  <c r="L165" i="11"/>
  <c r="K165" i="11"/>
  <c r="J165" i="11"/>
  <c r="P164" i="11"/>
  <c r="O164" i="11"/>
  <c r="N164" i="11"/>
  <c r="L164" i="11"/>
  <c r="K164" i="11"/>
  <c r="J164" i="11"/>
  <c r="P163" i="11"/>
  <c r="O163" i="11"/>
  <c r="N163" i="11"/>
  <c r="L163" i="11"/>
  <c r="K163" i="11"/>
  <c r="J163" i="11"/>
  <c r="P162" i="11"/>
  <c r="O162" i="11"/>
  <c r="N162" i="11"/>
  <c r="L162" i="11"/>
  <c r="K162" i="11"/>
  <c r="J162" i="11"/>
  <c r="P161" i="11"/>
  <c r="O161" i="11"/>
  <c r="N161" i="11"/>
  <c r="L161" i="11"/>
  <c r="K161" i="11"/>
  <c r="J161" i="11"/>
  <c r="P160" i="11"/>
  <c r="O160" i="11"/>
  <c r="N160" i="11"/>
  <c r="L160" i="11"/>
  <c r="K160" i="11"/>
  <c r="J160" i="11"/>
  <c r="P159" i="11"/>
  <c r="O159" i="11"/>
  <c r="N159" i="11"/>
  <c r="L159" i="11"/>
  <c r="K159" i="11"/>
  <c r="J159" i="11"/>
  <c r="P158" i="11"/>
  <c r="O158" i="11"/>
  <c r="N158" i="11"/>
  <c r="L158" i="11"/>
  <c r="K158" i="11"/>
  <c r="J158" i="11"/>
  <c r="P157" i="11"/>
  <c r="O157" i="11"/>
  <c r="N157" i="11"/>
  <c r="L157" i="11"/>
  <c r="K157" i="11"/>
  <c r="J157" i="11"/>
  <c r="P156" i="11"/>
  <c r="O156" i="11"/>
  <c r="N156" i="11"/>
  <c r="L156" i="11"/>
  <c r="K156" i="11"/>
  <c r="J156" i="11"/>
  <c r="P155" i="11"/>
  <c r="O155" i="11"/>
  <c r="N155" i="11"/>
  <c r="L155" i="11"/>
  <c r="K155" i="11"/>
  <c r="J155" i="11"/>
  <c r="P154" i="11"/>
  <c r="O154" i="11"/>
  <c r="N154" i="11"/>
  <c r="L154" i="11"/>
  <c r="K154" i="11"/>
  <c r="J154" i="11"/>
  <c r="P153" i="11"/>
  <c r="O153" i="11"/>
  <c r="N153" i="11"/>
  <c r="L153" i="11"/>
  <c r="K153" i="11"/>
  <c r="J153" i="11"/>
  <c r="P152" i="11"/>
  <c r="O152" i="11"/>
  <c r="N152" i="11"/>
  <c r="L152" i="11"/>
  <c r="K152" i="11"/>
  <c r="J152" i="11"/>
  <c r="P151" i="11"/>
  <c r="O151" i="11"/>
  <c r="N151" i="11"/>
  <c r="L151" i="11"/>
  <c r="K151" i="11"/>
  <c r="J151" i="11"/>
  <c r="P150" i="11"/>
  <c r="O150" i="11"/>
  <c r="N150" i="11"/>
  <c r="L150" i="11"/>
  <c r="K150" i="11"/>
  <c r="J150" i="11"/>
  <c r="P149" i="11"/>
  <c r="O149" i="11"/>
  <c r="N149" i="11"/>
  <c r="L149" i="11"/>
  <c r="K149" i="11"/>
  <c r="J149" i="11"/>
  <c r="P148" i="11"/>
  <c r="O148" i="11"/>
  <c r="N148" i="11"/>
  <c r="L148" i="11"/>
  <c r="K148" i="11"/>
  <c r="J148" i="11"/>
  <c r="P147" i="11"/>
  <c r="O147" i="11"/>
  <c r="N147" i="11"/>
  <c r="L147" i="11"/>
  <c r="K147" i="11"/>
  <c r="J147" i="11"/>
  <c r="P146" i="11"/>
  <c r="O146" i="11"/>
  <c r="N146" i="11"/>
  <c r="L146" i="11"/>
  <c r="K146" i="11"/>
  <c r="J146" i="11"/>
  <c r="P145" i="11"/>
  <c r="O145" i="11"/>
  <c r="N145" i="11"/>
  <c r="L145" i="11"/>
  <c r="K145" i="11"/>
  <c r="J145" i="11"/>
  <c r="P144" i="11"/>
  <c r="O144" i="11"/>
  <c r="N144" i="11"/>
  <c r="L144" i="11"/>
  <c r="K144" i="11"/>
  <c r="J144" i="11"/>
  <c r="P143" i="11"/>
  <c r="O143" i="11"/>
  <c r="N143" i="11"/>
  <c r="L143" i="11"/>
  <c r="K143" i="11"/>
  <c r="J143" i="11"/>
  <c r="P142" i="11"/>
  <c r="O142" i="11"/>
  <c r="N142" i="11"/>
  <c r="L142" i="11"/>
  <c r="K142" i="11"/>
  <c r="J142" i="11"/>
  <c r="P141" i="11"/>
  <c r="O141" i="11"/>
  <c r="N141" i="11"/>
  <c r="L141" i="11"/>
  <c r="K141" i="11"/>
  <c r="J141" i="11"/>
  <c r="P140" i="11"/>
  <c r="O140" i="11"/>
  <c r="N140" i="11"/>
  <c r="L140" i="11"/>
  <c r="K140" i="11"/>
  <c r="J140" i="11"/>
  <c r="P139" i="11"/>
  <c r="O139" i="11"/>
  <c r="N139" i="11"/>
  <c r="L139" i="11"/>
  <c r="K139" i="11"/>
  <c r="J139" i="11"/>
  <c r="P138" i="11"/>
  <c r="O138" i="11"/>
  <c r="N138" i="11"/>
  <c r="L138" i="11"/>
  <c r="K138" i="11"/>
  <c r="J138" i="11"/>
  <c r="P137" i="11"/>
  <c r="O137" i="11"/>
  <c r="N137" i="11"/>
  <c r="L137" i="11"/>
  <c r="K137" i="11"/>
  <c r="J137" i="11"/>
  <c r="P136" i="11"/>
  <c r="O136" i="11"/>
  <c r="N136" i="11"/>
  <c r="L136" i="11"/>
  <c r="K136" i="11"/>
  <c r="J136" i="11"/>
  <c r="P135" i="11"/>
  <c r="O135" i="11"/>
  <c r="N135" i="11"/>
  <c r="L135" i="11"/>
  <c r="K135" i="11"/>
  <c r="J135" i="11"/>
  <c r="P134" i="11"/>
  <c r="O134" i="11"/>
  <c r="N134" i="11"/>
  <c r="L134" i="11"/>
  <c r="K134" i="11"/>
  <c r="J134" i="11"/>
  <c r="P133" i="11"/>
  <c r="O133" i="11"/>
  <c r="N133" i="11"/>
  <c r="L133" i="11"/>
  <c r="K133" i="11"/>
  <c r="J133" i="11"/>
  <c r="P132" i="11"/>
  <c r="O132" i="11"/>
  <c r="N132" i="11"/>
  <c r="L132" i="11"/>
  <c r="K132" i="11"/>
  <c r="J132" i="11"/>
  <c r="P131" i="11"/>
  <c r="O131" i="11"/>
  <c r="N131" i="11"/>
  <c r="L131" i="11"/>
  <c r="K131" i="11"/>
  <c r="J131" i="11"/>
  <c r="P130" i="11"/>
  <c r="O130" i="11"/>
  <c r="N130" i="11"/>
  <c r="L130" i="11"/>
  <c r="K130" i="11"/>
  <c r="J130" i="11"/>
  <c r="P129" i="11"/>
  <c r="O129" i="11"/>
  <c r="N129" i="11"/>
  <c r="L129" i="11"/>
  <c r="K129" i="11"/>
  <c r="J129" i="11"/>
  <c r="P128" i="11"/>
  <c r="O128" i="11"/>
  <c r="N128" i="11"/>
  <c r="L128" i="11"/>
  <c r="K128" i="11"/>
  <c r="J128" i="11"/>
  <c r="P127" i="11"/>
  <c r="O127" i="11"/>
  <c r="N127" i="11"/>
  <c r="L127" i="11"/>
  <c r="K127" i="11"/>
  <c r="J127" i="11"/>
  <c r="P126" i="11"/>
  <c r="O126" i="11"/>
  <c r="N126" i="11"/>
  <c r="L126" i="11"/>
  <c r="K126" i="11"/>
  <c r="J126" i="11"/>
  <c r="P125" i="11"/>
  <c r="O125" i="11"/>
  <c r="N125" i="11"/>
  <c r="L125" i="11"/>
  <c r="K125" i="11"/>
  <c r="J125" i="11"/>
  <c r="P124" i="11"/>
  <c r="O124" i="11"/>
  <c r="N124" i="11"/>
  <c r="L124" i="11"/>
  <c r="K124" i="11"/>
  <c r="J124" i="11"/>
  <c r="P123" i="11"/>
  <c r="O123" i="11"/>
  <c r="N123" i="11"/>
  <c r="L123" i="11"/>
  <c r="K123" i="11"/>
  <c r="J123" i="11"/>
  <c r="P122" i="11"/>
  <c r="O122" i="11"/>
  <c r="N122" i="11"/>
  <c r="L122" i="11"/>
  <c r="K122" i="11"/>
  <c r="J122" i="11"/>
  <c r="P121" i="11"/>
  <c r="O121" i="11"/>
  <c r="N121" i="11"/>
  <c r="L121" i="11"/>
  <c r="K121" i="11"/>
  <c r="J121" i="11"/>
  <c r="P120" i="11"/>
  <c r="O120" i="11"/>
  <c r="N120" i="11"/>
  <c r="L120" i="11"/>
  <c r="K120" i="11"/>
  <c r="J120" i="11"/>
  <c r="P119" i="11"/>
  <c r="O119" i="11"/>
  <c r="N119" i="11"/>
  <c r="L119" i="11"/>
  <c r="K119" i="11"/>
  <c r="J119" i="11"/>
  <c r="P118" i="11"/>
  <c r="O118" i="11"/>
  <c r="N118" i="11"/>
  <c r="L118" i="11"/>
  <c r="K118" i="11"/>
  <c r="J118" i="11"/>
  <c r="P117" i="11"/>
  <c r="O117" i="11"/>
  <c r="N117" i="11"/>
  <c r="L117" i="11"/>
  <c r="K117" i="11"/>
  <c r="J117" i="11"/>
  <c r="P116" i="11"/>
  <c r="O116" i="11"/>
  <c r="N116" i="11"/>
  <c r="L116" i="11"/>
  <c r="K116" i="11"/>
  <c r="J116" i="11"/>
  <c r="P115" i="11"/>
  <c r="O115" i="11"/>
  <c r="N115" i="11"/>
  <c r="L115" i="11"/>
  <c r="K115" i="11"/>
  <c r="J115" i="11"/>
  <c r="P114" i="11"/>
  <c r="O114" i="11"/>
  <c r="N114" i="11"/>
  <c r="L114" i="11"/>
  <c r="K114" i="11"/>
  <c r="J114" i="11"/>
  <c r="P113" i="11"/>
  <c r="O113" i="11"/>
  <c r="N113" i="11"/>
  <c r="L113" i="11"/>
  <c r="K113" i="11"/>
  <c r="J113" i="11"/>
  <c r="P112" i="11"/>
  <c r="O112" i="11"/>
  <c r="N112" i="11"/>
  <c r="L112" i="11"/>
  <c r="K112" i="11"/>
  <c r="J112" i="11"/>
  <c r="P111" i="11"/>
  <c r="O111" i="11"/>
  <c r="N111" i="11"/>
  <c r="L111" i="11"/>
  <c r="K111" i="11"/>
  <c r="J111" i="11"/>
  <c r="P110" i="11"/>
  <c r="O110" i="11"/>
  <c r="N110" i="11"/>
  <c r="L110" i="11"/>
  <c r="K110" i="11"/>
  <c r="J110" i="11"/>
  <c r="P109" i="11"/>
  <c r="O109" i="11"/>
  <c r="N109" i="11"/>
  <c r="L109" i="11"/>
  <c r="K109" i="11"/>
  <c r="J109" i="11"/>
  <c r="P108" i="11"/>
  <c r="O108" i="11"/>
  <c r="N108" i="11"/>
  <c r="L108" i="11"/>
  <c r="K108" i="11"/>
  <c r="J108" i="11"/>
  <c r="P107" i="11"/>
  <c r="O107" i="11"/>
  <c r="N107" i="11"/>
  <c r="L107" i="11"/>
  <c r="K107" i="11"/>
  <c r="J107" i="11"/>
  <c r="P106" i="11"/>
  <c r="O106" i="11"/>
  <c r="N106" i="11"/>
  <c r="L106" i="11"/>
  <c r="K106" i="11"/>
  <c r="J106" i="11"/>
  <c r="P105" i="11"/>
  <c r="O105" i="11"/>
  <c r="N105" i="11"/>
  <c r="L105" i="11"/>
  <c r="K105" i="11"/>
  <c r="J105" i="11"/>
  <c r="P104" i="11"/>
  <c r="O104" i="11"/>
  <c r="N104" i="11"/>
  <c r="L104" i="11"/>
  <c r="K104" i="11"/>
  <c r="J104" i="11"/>
  <c r="P103" i="11"/>
  <c r="O103" i="11"/>
  <c r="N103" i="11"/>
  <c r="L103" i="11"/>
  <c r="K103" i="11"/>
  <c r="J103" i="11"/>
  <c r="P102" i="11"/>
  <c r="O102" i="11"/>
  <c r="N102" i="11"/>
  <c r="L102" i="11"/>
  <c r="K102" i="11"/>
  <c r="J102" i="11"/>
  <c r="P101" i="11"/>
  <c r="O101" i="11"/>
  <c r="N101" i="11"/>
  <c r="L101" i="11"/>
  <c r="K101" i="11"/>
  <c r="J101" i="11"/>
  <c r="P100" i="11"/>
  <c r="O100" i="11"/>
  <c r="N100" i="11"/>
  <c r="L100" i="11"/>
  <c r="K100" i="11"/>
  <c r="J100" i="11"/>
  <c r="P99" i="11"/>
  <c r="O99" i="11"/>
  <c r="N99" i="11"/>
  <c r="L99" i="11"/>
  <c r="K99" i="11"/>
  <c r="J99" i="11"/>
  <c r="P98" i="11"/>
  <c r="O98" i="11"/>
  <c r="N98" i="11"/>
  <c r="L98" i="11"/>
  <c r="K98" i="11"/>
  <c r="J98" i="11"/>
  <c r="P97" i="11"/>
  <c r="O97" i="11"/>
  <c r="N97" i="11"/>
  <c r="L97" i="11"/>
  <c r="K97" i="11"/>
  <c r="J97" i="11"/>
  <c r="P96" i="11"/>
  <c r="O96" i="11"/>
  <c r="N96" i="11"/>
  <c r="L96" i="11"/>
  <c r="K96" i="11"/>
  <c r="J96" i="11"/>
  <c r="P95" i="11"/>
  <c r="O95" i="11"/>
  <c r="N95" i="11"/>
  <c r="L95" i="11"/>
  <c r="K95" i="11"/>
  <c r="J95" i="11"/>
  <c r="P94" i="11"/>
  <c r="O94" i="11"/>
  <c r="N94" i="11"/>
  <c r="L94" i="11"/>
  <c r="K94" i="11"/>
  <c r="J94" i="11"/>
  <c r="P93" i="11"/>
  <c r="O93" i="11"/>
  <c r="N93" i="11"/>
  <c r="L93" i="11"/>
  <c r="K93" i="11"/>
  <c r="J93" i="11"/>
  <c r="P92" i="11"/>
  <c r="O92" i="11"/>
  <c r="N92" i="11"/>
  <c r="L92" i="11"/>
  <c r="K92" i="11"/>
  <c r="J92" i="11"/>
  <c r="P91" i="11"/>
  <c r="O91" i="11"/>
  <c r="N91" i="11"/>
  <c r="L91" i="11"/>
  <c r="K91" i="11"/>
  <c r="J91" i="11"/>
  <c r="P90" i="11"/>
  <c r="O90" i="11"/>
  <c r="N90" i="11"/>
  <c r="L90" i="11"/>
  <c r="K90" i="11"/>
  <c r="J90" i="11"/>
  <c r="P89" i="11"/>
  <c r="O89" i="11"/>
  <c r="N89" i="11"/>
  <c r="L89" i="11"/>
  <c r="K89" i="11"/>
  <c r="J89" i="11"/>
  <c r="P88" i="11"/>
  <c r="O88" i="11"/>
  <c r="N88" i="11"/>
  <c r="L88" i="11"/>
  <c r="K88" i="11"/>
  <c r="J88" i="11"/>
  <c r="P87" i="11"/>
  <c r="O87" i="11"/>
  <c r="N87" i="11"/>
  <c r="L87" i="11"/>
  <c r="K87" i="11"/>
  <c r="J87" i="11"/>
  <c r="P86" i="11"/>
  <c r="O86" i="11"/>
  <c r="N86" i="11"/>
  <c r="L86" i="11"/>
  <c r="K86" i="11"/>
  <c r="J86" i="11"/>
  <c r="P85" i="11"/>
  <c r="O85" i="11"/>
  <c r="N85" i="11"/>
  <c r="L85" i="11"/>
  <c r="K85" i="11"/>
  <c r="J85" i="11"/>
  <c r="P84" i="11"/>
  <c r="O84" i="11"/>
  <c r="N84" i="11"/>
  <c r="L84" i="11"/>
  <c r="K84" i="11"/>
  <c r="J84" i="11"/>
  <c r="P83" i="11"/>
  <c r="O83" i="11"/>
  <c r="N83" i="11"/>
  <c r="L83" i="11"/>
  <c r="K83" i="11"/>
  <c r="J83" i="11"/>
  <c r="P82" i="11"/>
  <c r="O82" i="11"/>
  <c r="N82" i="11"/>
  <c r="L82" i="11"/>
  <c r="K82" i="11"/>
  <c r="J82" i="11"/>
  <c r="P81" i="11"/>
  <c r="O81" i="11"/>
  <c r="N81" i="11"/>
  <c r="L81" i="11"/>
  <c r="K81" i="11"/>
  <c r="J81" i="11"/>
  <c r="P80" i="11"/>
  <c r="O80" i="11"/>
  <c r="N80" i="11"/>
  <c r="L80" i="11"/>
  <c r="K80" i="11"/>
  <c r="J80" i="11"/>
  <c r="P79" i="11"/>
  <c r="O79" i="11"/>
  <c r="N79" i="11"/>
  <c r="L79" i="11"/>
  <c r="K79" i="11"/>
  <c r="J79" i="11"/>
  <c r="P78" i="11"/>
  <c r="O78" i="11"/>
  <c r="N78" i="11"/>
  <c r="L78" i="11"/>
  <c r="K78" i="11"/>
  <c r="J78" i="11"/>
  <c r="P77" i="11"/>
  <c r="O77" i="11"/>
  <c r="N77" i="11"/>
  <c r="L77" i="11"/>
  <c r="K77" i="11"/>
  <c r="J77" i="11"/>
  <c r="P76" i="11"/>
  <c r="O76" i="11"/>
  <c r="N76" i="11"/>
  <c r="L76" i="11"/>
  <c r="K76" i="11"/>
  <c r="J76" i="11"/>
  <c r="P75" i="11"/>
  <c r="O75" i="11"/>
  <c r="N75" i="11"/>
  <c r="L75" i="11"/>
  <c r="K75" i="11"/>
  <c r="J75" i="11"/>
  <c r="P74" i="11"/>
  <c r="O74" i="11"/>
  <c r="N74" i="11"/>
  <c r="L74" i="11"/>
  <c r="K74" i="11"/>
  <c r="J74" i="11"/>
  <c r="P73" i="11"/>
  <c r="O73" i="11"/>
  <c r="N73" i="11"/>
  <c r="L73" i="11"/>
  <c r="K73" i="11"/>
  <c r="J73" i="11"/>
  <c r="P72" i="11"/>
  <c r="O72" i="11"/>
  <c r="N72" i="11"/>
  <c r="L72" i="11"/>
  <c r="K72" i="11"/>
  <c r="J72" i="11"/>
  <c r="P71" i="11"/>
  <c r="O71" i="11"/>
  <c r="N71" i="11"/>
  <c r="L71" i="11"/>
  <c r="K71" i="11"/>
  <c r="J71" i="11"/>
  <c r="P70" i="11"/>
  <c r="O70" i="11"/>
  <c r="N70" i="11"/>
  <c r="L70" i="11"/>
  <c r="K70" i="11"/>
  <c r="J70" i="11"/>
  <c r="P69" i="11"/>
  <c r="O69" i="11"/>
  <c r="N69" i="11"/>
  <c r="L69" i="11"/>
  <c r="K69" i="11"/>
  <c r="J69" i="11"/>
  <c r="P68" i="11"/>
  <c r="O68" i="11"/>
  <c r="N68" i="11"/>
  <c r="L68" i="11"/>
  <c r="K68" i="11"/>
  <c r="J68" i="11"/>
  <c r="P67" i="11"/>
  <c r="O67" i="11"/>
  <c r="N67" i="11"/>
  <c r="L67" i="11"/>
  <c r="K67" i="11"/>
  <c r="J67" i="11"/>
  <c r="P66" i="11"/>
  <c r="O66" i="11"/>
  <c r="N66" i="11"/>
  <c r="L66" i="11"/>
  <c r="K66" i="11"/>
  <c r="J66" i="11"/>
  <c r="P65" i="11"/>
  <c r="O65" i="11"/>
  <c r="N65" i="11"/>
  <c r="L65" i="11"/>
  <c r="K65" i="11"/>
  <c r="J65" i="11"/>
  <c r="P64" i="11"/>
  <c r="O64" i="11"/>
  <c r="N64" i="11"/>
  <c r="L64" i="11"/>
  <c r="K64" i="11"/>
  <c r="J64" i="11"/>
  <c r="P63" i="11"/>
  <c r="O63" i="11"/>
  <c r="N63" i="11"/>
  <c r="L63" i="11"/>
  <c r="K63" i="11"/>
  <c r="J63" i="11"/>
  <c r="P62" i="11"/>
  <c r="O62" i="11"/>
  <c r="N62" i="11"/>
  <c r="L62" i="11"/>
  <c r="K62" i="11"/>
  <c r="J62" i="11"/>
  <c r="P61" i="11"/>
  <c r="O61" i="11"/>
  <c r="N61" i="11"/>
  <c r="L61" i="11"/>
  <c r="K61" i="11"/>
  <c r="J61" i="11"/>
  <c r="P60" i="11"/>
  <c r="O60" i="11"/>
  <c r="N60" i="11"/>
  <c r="L60" i="11"/>
  <c r="K60" i="11"/>
  <c r="J60" i="11"/>
  <c r="P59" i="11"/>
  <c r="O59" i="11"/>
  <c r="N59" i="11"/>
  <c r="L59" i="11"/>
  <c r="K59" i="11"/>
  <c r="J59" i="11"/>
  <c r="P58" i="11"/>
  <c r="O58" i="11"/>
  <c r="N58" i="11"/>
  <c r="L58" i="11"/>
  <c r="K58" i="11"/>
  <c r="J58" i="11"/>
  <c r="P57" i="11"/>
  <c r="O57" i="11"/>
  <c r="N57" i="11"/>
  <c r="L57" i="11"/>
  <c r="K57" i="11"/>
  <c r="J57" i="11"/>
  <c r="P56" i="11"/>
  <c r="O56" i="11"/>
  <c r="N56" i="11"/>
  <c r="L56" i="11"/>
  <c r="K56" i="11"/>
  <c r="J56" i="11"/>
  <c r="P55" i="11"/>
  <c r="O55" i="11"/>
  <c r="N55" i="11"/>
  <c r="L55" i="11"/>
  <c r="K55" i="11"/>
  <c r="J55" i="11"/>
  <c r="P54" i="11"/>
  <c r="O54" i="11"/>
  <c r="N54" i="11"/>
  <c r="L54" i="11"/>
  <c r="K54" i="11"/>
  <c r="J54" i="11"/>
  <c r="P53" i="11"/>
  <c r="O53" i="11"/>
  <c r="N53" i="11"/>
  <c r="L53" i="11"/>
  <c r="K53" i="11"/>
  <c r="J53" i="11"/>
  <c r="P52" i="11"/>
  <c r="O52" i="11"/>
  <c r="N52" i="11"/>
  <c r="L52" i="11"/>
  <c r="K52" i="11"/>
  <c r="J52" i="11"/>
  <c r="P51" i="11"/>
  <c r="O51" i="11"/>
  <c r="N51" i="11"/>
  <c r="L51" i="11"/>
  <c r="K51" i="11"/>
  <c r="J51" i="11"/>
  <c r="P50" i="11"/>
  <c r="O50" i="11"/>
  <c r="N50" i="11"/>
  <c r="L50" i="11"/>
  <c r="K50" i="11"/>
  <c r="J50" i="11"/>
  <c r="P49" i="11"/>
  <c r="O49" i="11"/>
  <c r="N49" i="11"/>
  <c r="L49" i="11"/>
  <c r="K49" i="11"/>
  <c r="J49" i="11"/>
  <c r="P48" i="11"/>
  <c r="O48" i="11"/>
  <c r="N48" i="11"/>
  <c r="L48" i="11"/>
  <c r="K48" i="11"/>
  <c r="J48" i="11"/>
  <c r="P47" i="11"/>
  <c r="O47" i="11"/>
  <c r="N47" i="11"/>
  <c r="L47" i="11"/>
  <c r="K47" i="11"/>
  <c r="J47" i="11"/>
  <c r="P46" i="11"/>
  <c r="O46" i="11"/>
  <c r="N46" i="11"/>
  <c r="L46" i="11"/>
  <c r="K46" i="11"/>
  <c r="J46" i="11"/>
  <c r="P45" i="11"/>
  <c r="O45" i="11"/>
  <c r="N45" i="11"/>
  <c r="L45" i="11"/>
  <c r="K45" i="11"/>
  <c r="J45" i="11"/>
  <c r="P44" i="11"/>
  <c r="O44" i="11"/>
  <c r="N44" i="11"/>
  <c r="L44" i="11"/>
  <c r="K44" i="11"/>
  <c r="J44" i="11"/>
  <c r="P43" i="11"/>
  <c r="O43" i="11"/>
  <c r="N43" i="11"/>
  <c r="L43" i="11"/>
  <c r="K43" i="11"/>
  <c r="J43" i="11"/>
  <c r="P42" i="11"/>
  <c r="O42" i="11"/>
  <c r="N42" i="11"/>
  <c r="L42" i="11"/>
  <c r="K42" i="11"/>
  <c r="J42" i="11"/>
  <c r="P41" i="11"/>
  <c r="O41" i="11"/>
  <c r="N41" i="11"/>
  <c r="L41" i="11"/>
  <c r="K41" i="11"/>
  <c r="J41" i="11"/>
  <c r="P40" i="11"/>
  <c r="O40" i="11"/>
  <c r="N40" i="11"/>
  <c r="L40" i="11"/>
  <c r="K40" i="11"/>
  <c r="J40" i="11"/>
  <c r="P39" i="11"/>
  <c r="O39" i="11"/>
  <c r="N39" i="11"/>
  <c r="L39" i="11"/>
  <c r="K39" i="11"/>
  <c r="J39" i="11"/>
  <c r="P38" i="11"/>
  <c r="O38" i="11"/>
  <c r="N38" i="11"/>
  <c r="L38" i="11"/>
  <c r="K38" i="11"/>
  <c r="J38" i="11"/>
  <c r="P37" i="11"/>
  <c r="O37" i="11"/>
  <c r="N37" i="11"/>
  <c r="L37" i="11"/>
  <c r="K37" i="11"/>
  <c r="J37" i="11"/>
  <c r="P36" i="11"/>
  <c r="O36" i="11"/>
  <c r="N36" i="11"/>
  <c r="L36" i="11"/>
  <c r="K36" i="11"/>
  <c r="J36" i="11"/>
  <c r="P35" i="11"/>
  <c r="O35" i="11"/>
  <c r="N35" i="11"/>
  <c r="L35" i="11"/>
  <c r="K35" i="11"/>
  <c r="J35" i="11"/>
  <c r="P34" i="11"/>
  <c r="O34" i="11"/>
  <c r="N34" i="11"/>
  <c r="L34" i="11"/>
  <c r="K34" i="11"/>
  <c r="J34" i="11"/>
  <c r="P33" i="11"/>
  <c r="O33" i="11"/>
  <c r="N33" i="11"/>
  <c r="L33" i="11"/>
  <c r="K33" i="11"/>
  <c r="J33" i="11"/>
  <c r="P32" i="11"/>
  <c r="O32" i="11"/>
  <c r="N32" i="11"/>
  <c r="L32" i="11"/>
  <c r="K32" i="11"/>
  <c r="J32" i="11"/>
  <c r="P31" i="11"/>
  <c r="O31" i="11"/>
  <c r="N31" i="11"/>
  <c r="L31" i="11"/>
  <c r="K31" i="11"/>
  <c r="J31" i="11"/>
  <c r="P30" i="11"/>
  <c r="O30" i="11"/>
  <c r="N30" i="11"/>
  <c r="L30" i="11"/>
  <c r="K30" i="11"/>
  <c r="J30" i="11"/>
  <c r="P29" i="11"/>
  <c r="O29" i="11"/>
  <c r="N29" i="11"/>
  <c r="L29" i="11"/>
  <c r="K29" i="11"/>
  <c r="J29" i="11"/>
  <c r="P28" i="11"/>
  <c r="O28" i="11"/>
  <c r="N28" i="11"/>
  <c r="L28" i="11"/>
  <c r="K28" i="11"/>
  <c r="J28" i="11"/>
  <c r="P27" i="11"/>
  <c r="O27" i="11"/>
  <c r="N27" i="11"/>
  <c r="L27" i="11"/>
  <c r="K27" i="11"/>
  <c r="J27" i="11"/>
  <c r="P26" i="11"/>
  <c r="O26" i="11"/>
  <c r="N26" i="11"/>
  <c r="L26" i="11"/>
  <c r="K26" i="11"/>
  <c r="J26" i="11"/>
  <c r="P25" i="11"/>
  <c r="O25" i="11"/>
  <c r="N25" i="11"/>
  <c r="L25" i="11"/>
  <c r="K25" i="11"/>
  <c r="J25" i="11"/>
  <c r="P24" i="11"/>
  <c r="O24" i="11"/>
  <c r="N24" i="11"/>
  <c r="L24" i="11"/>
  <c r="K24" i="11"/>
  <c r="J24" i="11"/>
  <c r="P23" i="11"/>
  <c r="O23" i="11"/>
  <c r="N23" i="11"/>
  <c r="L23" i="11"/>
  <c r="K23" i="11"/>
  <c r="J23" i="11"/>
  <c r="P22" i="11"/>
  <c r="O22" i="11"/>
  <c r="N22" i="11"/>
  <c r="L22" i="11"/>
  <c r="K22" i="11"/>
  <c r="J22" i="11"/>
  <c r="P21" i="11"/>
  <c r="O21" i="11"/>
  <c r="N21" i="11"/>
  <c r="L21" i="11"/>
  <c r="K21" i="11"/>
  <c r="J21" i="11"/>
  <c r="P20" i="11"/>
  <c r="O20" i="11"/>
  <c r="N20" i="11"/>
  <c r="L20" i="11"/>
  <c r="K20" i="11"/>
  <c r="J20" i="11"/>
  <c r="P19" i="11"/>
  <c r="O19" i="11"/>
  <c r="N19" i="11"/>
  <c r="L19" i="11"/>
  <c r="K19" i="11"/>
  <c r="J19" i="11"/>
  <c r="P18" i="11"/>
  <c r="O18" i="11"/>
  <c r="N18" i="11"/>
  <c r="L18" i="11"/>
  <c r="K18" i="11"/>
  <c r="J18" i="11"/>
  <c r="P17" i="11"/>
  <c r="O17" i="11"/>
  <c r="N17" i="11"/>
  <c r="L17" i="11"/>
  <c r="K17" i="11"/>
  <c r="J17" i="11"/>
  <c r="P16" i="11"/>
  <c r="O16" i="11"/>
  <c r="N16" i="11"/>
  <c r="L16" i="11"/>
  <c r="K16" i="11"/>
  <c r="J16" i="11"/>
  <c r="P15" i="11"/>
  <c r="O15" i="11"/>
  <c r="N15" i="11"/>
  <c r="L15" i="11"/>
  <c r="K15" i="11"/>
  <c r="J15" i="11"/>
  <c r="P14" i="11"/>
  <c r="O14" i="11"/>
  <c r="N14" i="11"/>
  <c r="L14" i="11"/>
  <c r="K14" i="11"/>
  <c r="J14" i="11"/>
  <c r="P13" i="11"/>
  <c r="O13" i="11"/>
  <c r="N13" i="11"/>
  <c r="L13" i="11"/>
  <c r="K13" i="11"/>
  <c r="J13" i="11"/>
  <c r="P12" i="11"/>
  <c r="O12" i="11"/>
  <c r="N12" i="11"/>
  <c r="L12" i="11"/>
  <c r="K12" i="11"/>
  <c r="J12" i="11"/>
  <c r="P11" i="11"/>
  <c r="O11" i="11"/>
  <c r="N11" i="11"/>
  <c r="L11" i="11"/>
  <c r="K11" i="11"/>
  <c r="J11" i="11"/>
  <c r="P10" i="11"/>
  <c r="O10" i="11"/>
  <c r="N10" i="11"/>
  <c r="L10" i="11"/>
  <c r="K10" i="11"/>
  <c r="J10" i="11"/>
  <c r="P9" i="11"/>
  <c r="O9" i="11"/>
  <c r="N9" i="11"/>
  <c r="L9" i="11"/>
  <c r="K9" i="11"/>
  <c r="J9" i="11"/>
  <c r="P8" i="11"/>
  <c r="O8" i="11"/>
  <c r="N8" i="11"/>
  <c r="L8" i="11"/>
  <c r="K8" i="11"/>
  <c r="J8" i="11"/>
  <c r="P7" i="11"/>
  <c r="O7" i="11"/>
  <c r="N7" i="11"/>
  <c r="L7" i="11"/>
  <c r="K7" i="11"/>
  <c r="J7" i="11"/>
  <c r="P6" i="11"/>
  <c r="O6" i="11"/>
  <c r="N6" i="11"/>
  <c r="L6" i="11"/>
  <c r="K6" i="11"/>
  <c r="J6" i="11"/>
  <c r="P5" i="11"/>
  <c r="O5" i="11"/>
  <c r="N5" i="11"/>
  <c r="L5" i="11"/>
  <c r="K5" i="11"/>
  <c r="J5" i="11"/>
  <c r="P4" i="11"/>
  <c r="O4" i="11"/>
  <c r="O1" i="11" s="1"/>
  <c r="N4" i="11"/>
  <c r="N1" i="11" s="1"/>
  <c r="L4" i="11"/>
  <c r="L1" i="11" s="1"/>
  <c r="K4" i="11"/>
  <c r="K1" i="11" s="1"/>
  <c r="J4" i="11"/>
  <c r="J1" i="11" s="1"/>
  <c r="P1" i="11"/>
  <c r="P275" i="10"/>
  <c r="O275" i="10"/>
  <c r="N275" i="10"/>
  <c r="L275" i="10"/>
  <c r="K275" i="10"/>
  <c r="J275" i="10"/>
  <c r="P274" i="10"/>
  <c r="O274" i="10"/>
  <c r="N274" i="10"/>
  <c r="L274" i="10"/>
  <c r="K274" i="10"/>
  <c r="J274" i="10"/>
  <c r="P273" i="10"/>
  <c r="O273" i="10"/>
  <c r="N273" i="10"/>
  <c r="L273" i="10"/>
  <c r="K273" i="10"/>
  <c r="J273" i="10"/>
  <c r="P272" i="10"/>
  <c r="O272" i="10"/>
  <c r="N272" i="10"/>
  <c r="L272" i="10"/>
  <c r="K272" i="10"/>
  <c r="J272" i="10"/>
  <c r="P271" i="10"/>
  <c r="O271" i="10"/>
  <c r="N271" i="10"/>
  <c r="L271" i="10"/>
  <c r="K271" i="10"/>
  <c r="J271" i="10"/>
  <c r="P270" i="10"/>
  <c r="O270" i="10"/>
  <c r="N270" i="10"/>
  <c r="L270" i="10"/>
  <c r="K270" i="10"/>
  <c r="J270" i="10"/>
  <c r="P269" i="10"/>
  <c r="O269" i="10"/>
  <c r="N269" i="10"/>
  <c r="L269" i="10"/>
  <c r="K269" i="10"/>
  <c r="J269" i="10"/>
  <c r="P268" i="10"/>
  <c r="O268" i="10"/>
  <c r="N268" i="10"/>
  <c r="L268" i="10"/>
  <c r="K268" i="10"/>
  <c r="J268" i="10"/>
  <c r="P267" i="10"/>
  <c r="O267" i="10"/>
  <c r="N267" i="10"/>
  <c r="L267" i="10"/>
  <c r="K267" i="10"/>
  <c r="J267" i="10"/>
  <c r="P266" i="10"/>
  <c r="O266" i="10"/>
  <c r="N266" i="10"/>
  <c r="L266" i="10"/>
  <c r="K266" i="10"/>
  <c r="J266" i="10"/>
  <c r="P265" i="10"/>
  <c r="O265" i="10"/>
  <c r="N265" i="10"/>
  <c r="L265" i="10"/>
  <c r="K265" i="10"/>
  <c r="J265" i="10"/>
  <c r="P264" i="10"/>
  <c r="O264" i="10"/>
  <c r="N264" i="10"/>
  <c r="L264" i="10"/>
  <c r="K264" i="10"/>
  <c r="J264" i="10"/>
  <c r="P263" i="10"/>
  <c r="O263" i="10"/>
  <c r="N263" i="10"/>
  <c r="L263" i="10"/>
  <c r="K263" i="10"/>
  <c r="J263" i="10"/>
  <c r="P262" i="10"/>
  <c r="O262" i="10"/>
  <c r="N262" i="10"/>
  <c r="L262" i="10"/>
  <c r="K262" i="10"/>
  <c r="J262" i="10"/>
  <c r="P261" i="10"/>
  <c r="O261" i="10"/>
  <c r="N261" i="10"/>
  <c r="L261" i="10"/>
  <c r="K261" i="10"/>
  <c r="J261" i="10"/>
  <c r="P260" i="10"/>
  <c r="O260" i="10"/>
  <c r="N260" i="10"/>
  <c r="L260" i="10"/>
  <c r="K260" i="10"/>
  <c r="J260" i="10"/>
  <c r="P259" i="10"/>
  <c r="O259" i="10"/>
  <c r="N259" i="10"/>
  <c r="L259" i="10"/>
  <c r="K259" i="10"/>
  <c r="J259" i="10"/>
  <c r="P258" i="10"/>
  <c r="O258" i="10"/>
  <c r="N258" i="10"/>
  <c r="L258" i="10"/>
  <c r="K258" i="10"/>
  <c r="J258" i="10"/>
  <c r="P257" i="10"/>
  <c r="O257" i="10"/>
  <c r="N257" i="10"/>
  <c r="L257" i="10"/>
  <c r="K257" i="10"/>
  <c r="J257" i="10"/>
  <c r="P256" i="10"/>
  <c r="O256" i="10"/>
  <c r="N256" i="10"/>
  <c r="L256" i="10"/>
  <c r="K256" i="10"/>
  <c r="J256" i="10"/>
  <c r="P255" i="10"/>
  <c r="O255" i="10"/>
  <c r="N255" i="10"/>
  <c r="L255" i="10"/>
  <c r="K255" i="10"/>
  <c r="J255" i="10"/>
  <c r="P254" i="10"/>
  <c r="O254" i="10"/>
  <c r="N254" i="10"/>
  <c r="L254" i="10"/>
  <c r="K254" i="10"/>
  <c r="J254" i="10"/>
  <c r="P253" i="10"/>
  <c r="O253" i="10"/>
  <c r="N253" i="10"/>
  <c r="L253" i="10"/>
  <c r="K253" i="10"/>
  <c r="J253" i="10"/>
  <c r="P252" i="10"/>
  <c r="O252" i="10"/>
  <c r="N252" i="10"/>
  <c r="L252" i="10"/>
  <c r="K252" i="10"/>
  <c r="J252" i="10"/>
  <c r="P251" i="10"/>
  <c r="O251" i="10"/>
  <c r="N251" i="10"/>
  <c r="L251" i="10"/>
  <c r="K251" i="10"/>
  <c r="J251" i="10"/>
  <c r="P250" i="10"/>
  <c r="O250" i="10"/>
  <c r="N250" i="10"/>
  <c r="L250" i="10"/>
  <c r="K250" i="10"/>
  <c r="J250" i="10"/>
  <c r="P249" i="10"/>
  <c r="O249" i="10"/>
  <c r="N249" i="10"/>
  <c r="L249" i="10"/>
  <c r="K249" i="10"/>
  <c r="J249" i="10"/>
  <c r="P248" i="10"/>
  <c r="O248" i="10"/>
  <c r="N248" i="10"/>
  <c r="L248" i="10"/>
  <c r="K248" i="10"/>
  <c r="J248" i="10"/>
  <c r="P247" i="10"/>
  <c r="O247" i="10"/>
  <c r="N247" i="10"/>
  <c r="L247" i="10"/>
  <c r="K247" i="10"/>
  <c r="J247" i="10"/>
  <c r="P246" i="10"/>
  <c r="O246" i="10"/>
  <c r="N246" i="10"/>
  <c r="L246" i="10"/>
  <c r="K246" i="10"/>
  <c r="J246" i="10"/>
  <c r="P245" i="10"/>
  <c r="O245" i="10"/>
  <c r="N245" i="10"/>
  <c r="L245" i="10"/>
  <c r="K245" i="10"/>
  <c r="J245" i="10"/>
  <c r="P244" i="10"/>
  <c r="O244" i="10"/>
  <c r="N244" i="10"/>
  <c r="L244" i="10"/>
  <c r="K244" i="10"/>
  <c r="J244" i="10"/>
  <c r="P243" i="10"/>
  <c r="O243" i="10"/>
  <c r="N243" i="10"/>
  <c r="L243" i="10"/>
  <c r="K243" i="10"/>
  <c r="J243" i="10"/>
  <c r="P242" i="10"/>
  <c r="O242" i="10"/>
  <c r="N242" i="10"/>
  <c r="L242" i="10"/>
  <c r="K242" i="10"/>
  <c r="J242" i="10"/>
  <c r="P241" i="10"/>
  <c r="O241" i="10"/>
  <c r="N241" i="10"/>
  <c r="L241" i="10"/>
  <c r="K241" i="10"/>
  <c r="J241" i="10"/>
  <c r="P240" i="10"/>
  <c r="O240" i="10"/>
  <c r="N240" i="10"/>
  <c r="L240" i="10"/>
  <c r="K240" i="10"/>
  <c r="J240" i="10"/>
  <c r="P239" i="10"/>
  <c r="O239" i="10"/>
  <c r="N239" i="10"/>
  <c r="L239" i="10"/>
  <c r="K239" i="10"/>
  <c r="J239" i="10"/>
  <c r="P238" i="10"/>
  <c r="O238" i="10"/>
  <c r="N238" i="10"/>
  <c r="L238" i="10"/>
  <c r="K238" i="10"/>
  <c r="J238" i="10"/>
  <c r="P237" i="10"/>
  <c r="O237" i="10"/>
  <c r="N237" i="10"/>
  <c r="L237" i="10"/>
  <c r="K237" i="10"/>
  <c r="J237" i="10"/>
  <c r="P236" i="10"/>
  <c r="O236" i="10"/>
  <c r="N236" i="10"/>
  <c r="L236" i="10"/>
  <c r="K236" i="10"/>
  <c r="J236" i="10"/>
  <c r="P235" i="10"/>
  <c r="O235" i="10"/>
  <c r="N235" i="10"/>
  <c r="L235" i="10"/>
  <c r="K235" i="10"/>
  <c r="J235" i="10"/>
  <c r="P234" i="10"/>
  <c r="O234" i="10"/>
  <c r="N234" i="10"/>
  <c r="L234" i="10"/>
  <c r="K234" i="10"/>
  <c r="J234" i="10"/>
  <c r="P233" i="10"/>
  <c r="O233" i="10"/>
  <c r="N233" i="10"/>
  <c r="L233" i="10"/>
  <c r="K233" i="10"/>
  <c r="J233" i="10"/>
  <c r="P232" i="10"/>
  <c r="O232" i="10"/>
  <c r="N232" i="10"/>
  <c r="L232" i="10"/>
  <c r="K232" i="10"/>
  <c r="J232" i="10"/>
  <c r="P231" i="10"/>
  <c r="O231" i="10"/>
  <c r="N231" i="10"/>
  <c r="L231" i="10"/>
  <c r="K231" i="10"/>
  <c r="J231" i="10"/>
  <c r="P230" i="10"/>
  <c r="O230" i="10"/>
  <c r="N230" i="10"/>
  <c r="L230" i="10"/>
  <c r="K230" i="10"/>
  <c r="J230" i="10"/>
  <c r="P229" i="10"/>
  <c r="O229" i="10"/>
  <c r="N229" i="10"/>
  <c r="L229" i="10"/>
  <c r="K229" i="10"/>
  <c r="J229" i="10"/>
  <c r="P228" i="10"/>
  <c r="O228" i="10"/>
  <c r="N228" i="10"/>
  <c r="L228" i="10"/>
  <c r="K228" i="10"/>
  <c r="J228" i="10"/>
  <c r="P227" i="10"/>
  <c r="O227" i="10"/>
  <c r="N227" i="10"/>
  <c r="L227" i="10"/>
  <c r="K227" i="10"/>
  <c r="J227" i="10"/>
  <c r="P226" i="10"/>
  <c r="O226" i="10"/>
  <c r="N226" i="10"/>
  <c r="L226" i="10"/>
  <c r="K226" i="10"/>
  <c r="J226" i="10"/>
  <c r="P225" i="10"/>
  <c r="O225" i="10"/>
  <c r="N225" i="10"/>
  <c r="L225" i="10"/>
  <c r="K225" i="10"/>
  <c r="J225" i="10"/>
  <c r="P224" i="10"/>
  <c r="O224" i="10"/>
  <c r="N224" i="10"/>
  <c r="L224" i="10"/>
  <c r="K224" i="10"/>
  <c r="J224" i="10"/>
  <c r="P223" i="10"/>
  <c r="O223" i="10"/>
  <c r="N223" i="10"/>
  <c r="L223" i="10"/>
  <c r="K223" i="10"/>
  <c r="J223" i="10"/>
  <c r="P222" i="10"/>
  <c r="O222" i="10"/>
  <c r="N222" i="10"/>
  <c r="L222" i="10"/>
  <c r="K222" i="10"/>
  <c r="J222" i="10"/>
  <c r="P221" i="10"/>
  <c r="O221" i="10"/>
  <c r="N221" i="10"/>
  <c r="L221" i="10"/>
  <c r="K221" i="10"/>
  <c r="J221" i="10"/>
  <c r="P220" i="10"/>
  <c r="O220" i="10"/>
  <c r="N220" i="10"/>
  <c r="L220" i="10"/>
  <c r="K220" i="10"/>
  <c r="J220" i="10"/>
  <c r="P219" i="10"/>
  <c r="O219" i="10"/>
  <c r="N219" i="10"/>
  <c r="L219" i="10"/>
  <c r="K219" i="10"/>
  <c r="J219" i="10"/>
  <c r="P218" i="10"/>
  <c r="O218" i="10"/>
  <c r="N218" i="10"/>
  <c r="L218" i="10"/>
  <c r="K218" i="10"/>
  <c r="J218" i="10"/>
  <c r="P217" i="10"/>
  <c r="O217" i="10"/>
  <c r="N217" i="10"/>
  <c r="L217" i="10"/>
  <c r="K217" i="10"/>
  <c r="J217" i="10"/>
  <c r="P216" i="10"/>
  <c r="O216" i="10"/>
  <c r="N216" i="10"/>
  <c r="L216" i="10"/>
  <c r="K216" i="10"/>
  <c r="J216" i="10"/>
  <c r="P215" i="10"/>
  <c r="O215" i="10"/>
  <c r="N215" i="10"/>
  <c r="L215" i="10"/>
  <c r="K215" i="10"/>
  <c r="J215" i="10"/>
  <c r="P214" i="10"/>
  <c r="O214" i="10"/>
  <c r="N214" i="10"/>
  <c r="L214" i="10"/>
  <c r="K214" i="10"/>
  <c r="J214" i="10"/>
  <c r="P213" i="10"/>
  <c r="O213" i="10"/>
  <c r="N213" i="10"/>
  <c r="L213" i="10"/>
  <c r="K213" i="10"/>
  <c r="J213" i="10"/>
  <c r="P212" i="10"/>
  <c r="O212" i="10"/>
  <c r="N212" i="10"/>
  <c r="L212" i="10"/>
  <c r="K212" i="10"/>
  <c r="J212" i="10"/>
  <c r="P211" i="10"/>
  <c r="O211" i="10"/>
  <c r="N211" i="10"/>
  <c r="L211" i="10"/>
  <c r="K211" i="10"/>
  <c r="J211" i="10"/>
  <c r="P210" i="10"/>
  <c r="O210" i="10"/>
  <c r="N210" i="10"/>
  <c r="L210" i="10"/>
  <c r="K210" i="10"/>
  <c r="J210" i="10"/>
  <c r="P209" i="10"/>
  <c r="O209" i="10"/>
  <c r="N209" i="10"/>
  <c r="L209" i="10"/>
  <c r="K209" i="10"/>
  <c r="J209" i="10"/>
  <c r="P208" i="10"/>
  <c r="O208" i="10"/>
  <c r="N208" i="10"/>
  <c r="L208" i="10"/>
  <c r="K208" i="10"/>
  <c r="J208" i="10"/>
  <c r="P207" i="10"/>
  <c r="O207" i="10"/>
  <c r="N207" i="10"/>
  <c r="L207" i="10"/>
  <c r="K207" i="10"/>
  <c r="J207" i="10"/>
  <c r="P206" i="10"/>
  <c r="O206" i="10"/>
  <c r="N206" i="10"/>
  <c r="L206" i="10"/>
  <c r="K206" i="10"/>
  <c r="J206" i="10"/>
  <c r="P205" i="10"/>
  <c r="O205" i="10"/>
  <c r="N205" i="10"/>
  <c r="L205" i="10"/>
  <c r="K205" i="10"/>
  <c r="J205" i="10"/>
  <c r="P204" i="10"/>
  <c r="O204" i="10"/>
  <c r="N204" i="10"/>
  <c r="L204" i="10"/>
  <c r="K204" i="10"/>
  <c r="J204" i="10"/>
  <c r="P203" i="10"/>
  <c r="O203" i="10"/>
  <c r="N203" i="10"/>
  <c r="L203" i="10"/>
  <c r="K203" i="10"/>
  <c r="J203" i="10"/>
  <c r="P202" i="10"/>
  <c r="O202" i="10"/>
  <c r="N202" i="10"/>
  <c r="L202" i="10"/>
  <c r="K202" i="10"/>
  <c r="J202" i="10"/>
  <c r="P201" i="10"/>
  <c r="O201" i="10"/>
  <c r="N201" i="10"/>
  <c r="L201" i="10"/>
  <c r="K201" i="10"/>
  <c r="J201" i="10"/>
  <c r="P200" i="10"/>
  <c r="O200" i="10"/>
  <c r="N200" i="10"/>
  <c r="L200" i="10"/>
  <c r="K200" i="10"/>
  <c r="J200" i="10"/>
  <c r="P199" i="10"/>
  <c r="O199" i="10"/>
  <c r="N199" i="10"/>
  <c r="L199" i="10"/>
  <c r="K199" i="10"/>
  <c r="J199" i="10"/>
  <c r="P198" i="10"/>
  <c r="O198" i="10"/>
  <c r="N198" i="10"/>
  <c r="L198" i="10"/>
  <c r="K198" i="10"/>
  <c r="J198" i="10"/>
  <c r="P197" i="10"/>
  <c r="O197" i="10"/>
  <c r="N197" i="10"/>
  <c r="L197" i="10"/>
  <c r="K197" i="10"/>
  <c r="J197" i="10"/>
  <c r="P196" i="10"/>
  <c r="O196" i="10"/>
  <c r="N196" i="10"/>
  <c r="L196" i="10"/>
  <c r="K196" i="10"/>
  <c r="J196" i="10"/>
  <c r="P195" i="10"/>
  <c r="O195" i="10"/>
  <c r="N195" i="10"/>
  <c r="L195" i="10"/>
  <c r="K195" i="10"/>
  <c r="J195" i="10"/>
  <c r="P194" i="10"/>
  <c r="O194" i="10"/>
  <c r="N194" i="10"/>
  <c r="L194" i="10"/>
  <c r="K194" i="10"/>
  <c r="J194" i="10"/>
  <c r="P193" i="10"/>
  <c r="O193" i="10"/>
  <c r="N193" i="10"/>
  <c r="L193" i="10"/>
  <c r="K193" i="10"/>
  <c r="J193" i="10"/>
  <c r="P192" i="10"/>
  <c r="O192" i="10"/>
  <c r="N192" i="10"/>
  <c r="L192" i="10"/>
  <c r="K192" i="10"/>
  <c r="J192" i="10"/>
  <c r="P191" i="10"/>
  <c r="O191" i="10"/>
  <c r="N191" i="10"/>
  <c r="L191" i="10"/>
  <c r="K191" i="10"/>
  <c r="J191" i="10"/>
  <c r="P190" i="10"/>
  <c r="O190" i="10"/>
  <c r="N190" i="10"/>
  <c r="L190" i="10"/>
  <c r="K190" i="10"/>
  <c r="J190" i="10"/>
  <c r="P189" i="10"/>
  <c r="O189" i="10"/>
  <c r="N189" i="10"/>
  <c r="L189" i="10"/>
  <c r="K189" i="10"/>
  <c r="J189" i="10"/>
  <c r="P188" i="10"/>
  <c r="O188" i="10"/>
  <c r="N188" i="10"/>
  <c r="L188" i="10"/>
  <c r="K188" i="10"/>
  <c r="J188" i="10"/>
  <c r="P187" i="10"/>
  <c r="O187" i="10"/>
  <c r="N187" i="10"/>
  <c r="L187" i="10"/>
  <c r="K187" i="10"/>
  <c r="J187" i="10"/>
  <c r="P186" i="10"/>
  <c r="O186" i="10"/>
  <c r="N186" i="10"/>
  <c r="L186" i="10"/>
  <c r="K186" i="10"/>
  <c r="J186" i="10"/>
  <c r="P185" i="10"/>
  <c r="O185" i="10"/>
  <c r="N185" i="10"/>
  <c r="L185" i="10"/>
  <c r="K185" i="10"/>
  <c r="J185" i="10"/>
  <c r="P184" i="10"/>
  <c r="O184" i="10"/>
  <c r="N184" i="10"/>
  <c r="L184" i="10"/>
  <c r="K184" i="10"/>
  <c r="J184" i="10"/>
  <c r="P183" i="10"/>
  <c r="O183" i="10"/>
  <c r="N183" i="10"/>
  <c r="L183" i="10"/>
  <c r="K183" i="10"/>
  <c r="J183" i="10"/>
  <c r="P182" i="10"/>
  <c r="O182" i="10"/>
  <c r="N182" i="10"/>
  <c r="L182" i="10"/>
  <c r="K182" i="10"/>
  <c r="J182" i="10"/>
  <c r="P181" i="10"/>
  <c r="O181" i="10"/>
  <c r="N181" i="10"/>
  <c r="L181" i="10"/>
  <c r="K181" i="10"/>
  <c r="J181" i="10"/>
  <c r="P180" i="10"/>
  <c r="O180" i="10"/>
  <c r="N180" i="10"/>
  <c r="L180" i="10"/>
  <c r="K180" i="10"/>
  <c r="J180" i="10"/>
  <c r="P179" i="10"/>
  <c r="O179" i="10"/>
  <c r="N179" i="10"/>
  <c r="L179" i="10"/>
  <c r="K179" i="10"/>
  <c r="J179" i="10"/>
  <c r="P178" i="10"/>
  <c r="O178" i="10"/>
  <c r="N178" i="10"/>
  <c r="L178" i="10"/>
  <c r="K178" i="10"/>
  <c r="J178" i="10"/>
  <c r="P177" i="10"/>
  <c r="O177" i="10"/>
  <c r="N177" i="10"/>
  <c r="L177" i="10"/>
  <c r="K177" i="10"/>
  <c r="J177" i="10"/>
  <c r="P176" i="10"/>
  <c r="O176" i="10"/>
  <c r="N176" i="10"/>
  <c r="L176" i="10"/>
  <c r="K176" i="10"/>
  <c r="J176" i="10"/>
  <c r="P175" i="10"/>
  <c r="O175" i="10"/>
  <c r="N175" i="10"/>
  <c r="L175" i="10"/>
  <c r="K175" i="10"/>
  <c r="J175" i="10"/>
  <c r="P174" i="10"/>
  <c r="O174" i="10"/>
  <c r="N174" i="10"/>
  <c r="L174" i="10"/>
  <c r="K174" i="10"/>
  <c r="J174" i="10"/>
  <c r="P173" i="10"/>
  <c r="O173" i="10"/>
  <c r="N173" i="10"/>
  <c r="L173" i="10"/>
  <c r="K173" i="10"/>
  <c r="J173" i="10"/>
  <c r="P172" i="10"/>
  <c r="O172" i="10"/>
  <c r="N172" i="10"/>
  <c r="L172" i="10"/>
  <c r="K172" i="10"/>
  <c r="J172" i="10"/>
  <c r="P171" i="10"/>
  <c r="O171" i="10"/>
  <c r="N171" i="10"/>
  <c r="L171" i="10"/>
  <c r="K171" i="10"/>
  <c r="J171" i="10"/>
  <c r="P170" i="10"/>
  <c r="O170" i="10"/>
  <c r="N170" i="10"/>
  <c r="L170" i="10"/>
  <c r="K170" i="10"/>
  <c r="J170" i="10"/>
  <c r="P169" i="10"/>
  <c r="O169" i="10"/>
  <c r="N169" i="10"/>
  <c r="L169" i="10"/>
  <c r="K169" i="10"/>
  <c r="J169" i="10"/>
  <c r="P168" i="10"/>
  <c r="O168" i="10"/>
  <c r="N168" i="10"/>
  <c r="L168" i="10"/>
  <c r="K168" i="10"/>
  <c r="J168" i="10"/>
  <c r="P167" i="10"/>
  <c r="O167" i="10"/>
  <c r="N167" i="10"/>
  <c r="L167" i="10"/>
  <c r="K167" i="10"/>
  <c r="J167" i="10"/>
  <c r="P166" i="10"/>
  <c r="O166" i="10"/>
  <c r="N166" i="10"/>
  <c r="L166" i="10"/>
  <c r="K166" i="10"/>
  <c r="J166" i="10"/>
  <c r="P165" i="10"/>
  <c r="O165" i="10"/>
  <c r="N165" i="10"/>
  <c r="L165" i="10"/>
  <c r="K165" i="10"/>
  <c r="J165" i="10"/>
  <c r="P164" i="10"/>
  <c r="O164" i="10"/>
  <c r="N164" i="10"/>
  <c r="L164" i="10"/>
  <c r="K164" i="10"/>
  <c r="J164" i="10"/>
  <c r="P163" i="10"/>
  <c r="O163" i="10"/>
  <c r="N163" i="10"/>
  <c r="L163" i="10"/>
  <c r="K163" i="10"/>
  <c r="J163" i="10"/>
  <c r="P162" i="10"/>
  <c r="O162" i="10"/>
  <c r="N162" i="10"/>
  <c r="L162" i="10"/>
  <c r="K162" i="10"/>
  <c r="J162" i="10"/>
  <c r="P161" i="10"/>
  <c r="O161" i="10"/>
  <c r="N161" i="10"/>
  <c r="L161" i="10"/>
  <c r="K161" i="10"/>
  <c r="J161" i="10"/>
  <c r="P160" i="10"/>
  <c r="O160" i="10"/>
  <c r="N160" i="10"/>
  <c r="L160" i="10"/>
  <c r="K160" i="10"/>
  <c r="J160" i="10"/>
  <c r="P159" i="10"/>
  <c r="O159" i="10"/>
  <c r="N159" i="10"/>
  <c r="L159" i="10"/>
  <c r="K159" i="10"/>
  <c r="J159" i="10"/>
  <c r="P158" i="10"/>
  <c r="O158" i="10"/>
  <c r="N158" i="10"/>
  <c r="L158" i="10"/>
  <c r="K158" i="10"/>
  <c r="J158" i="10"/>
  <c r="P157" i="10"/>
  <c r="O157" i="10"/>
  <c r="N157" i="10"/>
  <c r="L157" i="10"/>
  <c r="K157" i="10"/>
  <c r="J157" i="10"/>
  <c r="P156" i="10"/>
  <c r="O156" i="10"/>
  <c r="N156" i="10"/>
  <c r="L156" i="10"/>
  <c r="K156" i="10"/>
  <c r="J156" i="10"/>
  <c r="P155" i="10"/>
  <c r="O155" i="10"/>
  <c r="N155" i="10"/>
  <c r="L155" i="10"/>
  <c r="K155" i="10"/>
  <c r="J155" i="10"/>
  <c r="P154" i="10"/>
  <c r="O154" i="10"/>
  <c r="N154" i="10"/>
  <c r="L154" i="10"/>
  <c r="K154" i="10"/>
  <c r="J154" i="10"/>
  <c r="P153" i="10"/>
  <c r="O153" i="10"/>
  <c r="N153" i="10"/>
  <c r="L153" i="10"/>
  <c r="K153" i="10"/>
  <c r="J153" i="10"/>
  <c r="P152" i="10"/>
  <c r="O152" i="10"/>
  <c r="N152" i="10"/>
  <c r="L152" i="10"/>
  <c r="K152" i="10"/>
  <c r="J152" i="10"/>
  <c r="P151" i="10"/>
  <c r="O151" i="10"/>
  <c r="N151" i="10"/>
  <c r="L151" i="10"/>
  <c r="K151" i="10"/>
  <c r="J151" i="10"/>
  <c r="P150" i="10"/>
  <c r="O150" i="10"/>
  <c r="N150" i="10"/>
  <c r="L150" i="10"/>
  <c r="K150" i="10"/>
  <c r="J150" i="10"/>
  <c r="P149" i="10"/>
  <c r="O149" i="10"/>
  <c r="N149" i="10"/>
  <c r="L149" i="10"/>
  <c r="K149" i="10"/>
  <c r="J149" i="10"/>
  <c r="P148" i="10"/>
  <c r="O148" i="10"/>
  <c r="N148" i="10"/>
  <c r="L148" i="10"/>
  <c r="K148" i="10"/>
  <c r="J148" i="10"/>
  <c r="P147" i="10"/>
  <c r="O147" i="10"/>
  <c r="N147" i="10"/>
  <c r="L147" i="10"/>
  <c r="K147" i="10"/>
  <c r="J147" i="10"/>
  <c r="P146" i="10"/>
  <c r="O146" i="10"/>
  <c r="N146" i="10"/>
  <c r="L146" i="10"/>
  <c r="K146" i="10"/>
  <c r="J146" i="10"/>
  <c r="P145" i="10"/>
  <c r="O145" i="10"/>
  <c r="N145" i="10"/>
  <c r="L145" i="10"/>
  <c r="K145" i="10"/>
  <c r="J145" i="10"/>
  <c r="P144" i="10"/>
  <c r="O144" i="10"/>
  <c r="N144" i="10"/>
  <c r="L144" i="10"/>
  <c r="K144" i="10"/>
  <c r="J144" i="10"/>
  <c r="P143" i="10"/>
  <c r="O143" i="10"/>
  <c r="N143" i="10"/>
  <c r="L143" i="10"/>
  <c r="K143" i="10"/>
  <c r="J143" i="10"/>
  <c r="P142" i="10"/>
  <c r="O142" i="10"/>
  <c r="N142" i="10"/>
  <c r="L142" i="10"/>
  <c r="K142" i="10"/>
  <c r="J142" i="10"/>
  <c r="P141" i="10"/>
  <c r="O141" i="10"/>
  <c r="N141" i="10"/>
  <c r="L141" i="10"/>
  <c r="K141" i="10"/>
  <c r="J141" i="10"/>
  <c r="P140" i="10"/>
  <c r="O140" i="10"/>
  <c r="N140" i="10"/>
  <c r="L140" i="10"/>
  <c r="K140" i="10"/>
  <c r="J140" i="10"/>
  <c r="P139" i="10"/>
  <c r="O139" i="10"/>
  <c r="N139" i="10"/>
  <c r="L139" i="10"/>
  <c r="K139" i="10"/>
  <c r="J139" i="10"/>
  <c r="P138" i="10"/>
  <c r="O138" i="10"/>
  <c r="N138" i="10"/>
  <c r="L138" i="10"/>
  <c r="K138" i="10"/>
  <c r="J138" i="10"/>
  <c r="P137" i="10"/>
  <c r="O137" i="10"/>
  <c r="N137" i="10"/>
  <c r="L137" i="10"/>
  <c r="K137" i="10"/>
  <c r="J137" i="10"/>
  <c r="P136" i="10"/>
  <c r="O136" i="10"/>
  <c r="N136" i="10"/>
  <c r="L136" i="10"/>
  <c r="K136" i="10"/>
  <c r="J136" i="10"/>
  <c r="P135" i="10"/>
  <c r="O135" i="10"/>
  <c r="N135" i="10"/>
  <c r="L135" i="10"/>
  <c r="K135" i="10"/>
  <c r="J135" i="10"/>
  <c r="P134" i="10"/>
  <c r="O134" i="10"/>
  <c r="N134" i="10"/>
  <c r="L134" i="10"/>
  <c r="K134" i="10"/>
  <c r="J134" i="10"/>
  <c r="P133" i="10"/>
  <c r="O133" i="10"/>
  <c r="N133" i="10"/>
  <c r="L133" i="10"/>
  <c r="K133" i="10"/>
  <c r="J133" i="10"/>
  <c r="P132" i="10"/>
  <c r="O132" i="10"/>
  <c r="N132" i="10"/>
  <c r="L132" i="10"/>
  <c r="K132" i="10"/>
  <c r="J132" i="10"/>
  <c r="P131" i="10"/>
  <c r="O131" i="10"/>
  <c r="N131" i="10"/>
  <c r="L131" i="10"/>
  <c r="K131" i="10"/>
  <c r="J131" i="10"/>
  <c r="P130" i="10"/>
  <c r="O130" i="10"/>
  <c r="N130" i="10"/>
  <c r="L130" i="10"/>
  <c r="K130" i="10"/>
  <c r="J130" i="10"/>
  <c r="P129" i="10"/>
  <c r="O129" i="10"/>
  <c r="N129" i="10"/>
  <c r="L129" i="10"/>
  <c r="K129" i="10"/>
  <c r="J129" i="10"/>
  <c r="P128" i="10"/>
  <c r="O128" i="10"/>
  <c r="N128" i="10"/>
  <c r="L128" i="10"/>
  <c r="K128" i="10"/>
  <c r="J128" i="10"/>
  <c r="P127" i="10"/>
  <c r="O127" i="10"/>
  <c r="N127" i="10"/>
  <c r="L127" i="10"/>
  <c r="K127" i="10"/>
  <c r="J127" i="10"/>
  <c r="P126" i="10"/>
  <c r="O126" i="10"/>
  <c r="N126" i="10"/>
  <c r="L126" i="10"/>
  <c r="K126" i="10"/>
  <c r="J126" i="10"/>
  <c r="P125" i="10"/>
  <c r="O125" i="10"/>
  <c r="N125" i="10"/>
  <c r="L125" i="10"/>
  <c r="K125" i="10"/>
  <c r="J125" i="10"/>
  <c r="P124" i="10"/>
  <c r="O124" i="10"/>
  <c r="N124" i="10"/>
  <c r="L124" i="10"/>
  <c r="K124" i="10"/>
  <c r="J124" i="10"/>
  <c r="P123" i="10"/>
  <c r="O123" i="10"/>
  <c r="N123" i="10"/>
  <c r="L123" i="10"/>
  <c r="K123" i="10"/>
  <c r="J123" i="10"/>
  <c r="P122" i="10"/>
  <c r="O122" i="10"/>
  <c r="N122" i="10"/>
  <c r="L122" i="10"/>
  <c r="K122" i="10"/>
  <c r="J122" i="10"/>
  <c r="P121" i="10"/>
  <c r="O121" i="10"/>
  <c r="N121" i="10"/>
  <c r="L121" i="10"/>
  <c r="K121" i="10"/>
  <c r="J121" i="10"/>
  <c r="P120" i="10"/>
  <c r="O120" i="10"/>
  <c r="N120" i="10"/>
  <c r="L120" i="10"/>
  <c r="K120" i="10"/>
  <c r="J120" i="10"/>
  <c r="P119" i="10"/>
  <c r="O119" i="10"/>
  <c r="N119" i="10"/>
  <c r="L119" i="10"/>
  <c r="K119" i="10"/>
  <c r="J119" i="10"/>
  <c r="P118" i="10"/>
  <c r="O118" i="10"/>
  <c r="N118" i="10"/>
  <c r="L118" i="10"/>
  <c r="K118" i="10"/>
  <c r="J118" i="10"/>
  <c r="P117" i="10"/>
  <c r="O117" i="10"/>
  <c r="N117" i="10"/>
  <c r="L117" i="10"/>
  <c r="K117" i="10"/>
  <c r="J117" i="10"/>
  <c r="P116" i="10"/>
  <c r="O116" i="10"/>
  <c r="N116" i="10"/>
  <c r="L116" i="10"/>
  <c r="K116" i="10"/>
  <c r="J116" i="10"/>
  <c r="P115" i="10"/>
  <c r="O115" i="10"/>
  <c r="N115" i="10"/>
  <c r="L115" i="10"/>
  <c r="K115" i="10"/>
  <c r="J115" i="10"/>
  <c r="P114" i="10"/>
  <c r="O114" i="10"/>
  <c r="N114" i="10"/>
  <c r="L114" i="10"/>
  <c r="K114" i="10"/>
  <c r="J114" i="10"/>
  <c r="P113" i="10"/>
  <c r="O113" i="10"/>
  <c r="N113" i="10"/>
  <c r="L113" i="10"/>
  <c r="K113" i="10"/>
  <c r="J113" i="10"/>
  <c r="P112" i="10"/>
  <c r="O112" i="10"/>
  <c r="N112" i="10"/>
  <c r="L112" i="10"/>
  <c r="K112" i="10"/>
  <c r="J112" i="10"/>
  <c r="P111" i="10"/>
  <c r="O111" i="10"/>
  <c r="N111" i="10"/>
  <c r="L111" i="10"/>
  <c r="K111" i="10"/>
  <c r="J111" i="10"/>
  <c r="P110" i="10"/>
  <c r="O110" i="10"/>
  <c r="N110" i="10"/>
  <c r="L110" i="10"/>
  <c r="K110" i="10"/>
  <c r="J110" i="10"/>
  <c r="P109" i="10"/>
  <c r="O109" i="10"/>
  <c r="N109" i="10"/>
  <c r="L109" i="10"/>
  <c r="K109" i="10"/>
  <c r="J109" i="10"/>
  <c r="P108" i="10"/>
  <c r="O108" i="10"/>
  <c r="N108" i="10"/>
  <c r="L108" i="10"/>
  <c r="K108" i="10"/>
  <c r="J108" i="10"/>
  <c r="P107" i="10"/>
  <c r="O107" i="10"/>
  <c r="N107" i="10"/>
  <c r="L107" i="10"/>
  <c r="K107" i="10"/>
  <c r="J107" i="10"/>
  <c r="P106" i="10"/>
  <c r="O106" i="10"/>
  <c r="N106" i="10"/>
  <c r="L106" i="10"/>
  <c r="K106" i="10"/>
  <c r="J106" i="10"/>
  <c r="P105" i="10"/>
  <c r="O105" i="10"/>
  <c r="N105" i="10"/>
  <c r="L105" i="10"/>
  <c r="K105" i="10"/>
  <c r="J105" i="10"/>
  <c r="P104" i="10"/>
  <c r="O104" i="10"/>
  <c r="N104" i="10"/>
  <c r="L104" i="10"/>
  <c r="K104" i="10"/>
  <c r="J104" i="10"/>
  <c r="P103" i="10"/>
  <c r="O103" i="10"/>
  <c r="N103" i="10"/>
  <c r="L103" i="10"/>
  <c r="K103" i="10"/>
  <c r="J103" i="10"/>
  <c r="P102" i="10"/>
  <c r="O102" i="10"/>
  <c r="N102" i="10"/>
  <c r="L102" i="10"/>
  <c r="K102" i="10"/>
  <c r="J102" i="10"/>
  <c r="P101" i="10"/>
  <c r="O101" i="10"/>
  <c r="N101" i="10"/>
  <c r="L101" i="10"/>
  <c r="K101" i="10"/>
  <c r="J101" i="10"/>
  <c r="P100" i="10"/>
  <c r="O100" i="10"/>
  <c r="N100" i="10"/>
  <c r="L100" i="10"/>
  <c r="K100" i="10"/>
  <c r="J100" i="10"/>
  <c r="P99" i="10"/>
  <c r="O99" i="10"/>
  <c r="N99" i="10"/>
  <c r="L99" i="10"/>
  <c r="K99" i="10"/>
  <c r="J99" i="10"/>
  <c r="P98" i="10"/>
  <c r="O98" i="10"/>
  <c r="N98" i="10"/>
  <c r="L98" i="10"/>
  <c r="K98" i="10"/>
  <c r="J98" i="10"/>
  <c r="P97" i="10"/>
  <c r="O97" i="10"/>
  <c r="N97" i="10"/>
  <c r="L97" i="10"/>
  <c r="K97" i="10"/>
  <c r="J97" i="10"/>
  <c r="P96" i="10"/>
  <c r="O96" i="10"/>
  <c r="N96" i="10"/>
  <c r="L96" i="10"/>
  <c r="K96" i="10"/>
  <c r="J96" i="10"/>
  <c r="P95" i="10"/>
  <c r="O95" i="10"/>
  <c r="N95" i="10"/>
  <c r="L95" i="10"/>
  <c r="K95" i="10"/>
  <c r="J95" i="10"/>
  <c r="P94" i="10"/>
  <c r="O94" i="10"/>
  <c r="N94" i="10"/>
  <c r="L94" i="10"/>
  <c r="K94" i="10"/>
  <c r="J94" i="10"/>
  <c r="P93" i="10"/>
  <c r="O93" i="10"/>
  <c r="N93" i="10"/>
  <c r="L93" i="10"/>
  <c r="K93" i="10"/>
  <c r="J93" i="10"/>
  <c r="P92" i="10"/>
  <c r="O92" i="10"/>
  <c r="N92" i="10"/>
  <c r="L92" i="10"/>
  <c r="K92" i="10"/>
  <c r="J92" i="10"/>
  <c r="P91" i="10"/>
  <c r="O91" i="10"/>
  <c r="N91" i="10"/>
  <c r="L91" i="10"/>
  <c r="K91" i="10"/>
  <c r="J91" i="10"/>
  <c r="P90" i="10"/>
  <c r="O90" i="10"/>
  <c r="N90" i="10"/>
  <c r="L90" i="10"/>
  <c r="K90" i="10"/>
  <c r="J90" i="10"/>
  <c r="P89" i="10"/>
  <c r="O89" i="10"/>
  <c r="N89" i="10"/>
  <c r="L89" i="10"/>
  <c r="K89" i="10"/>
  <c r="J89" i="10"/>
  <c r="P88" i="10"/>
  <c r="O88" i="10"/>
  <c r="N88" i="10"/>
  <c r="L88" i="10"/>
  <c r="K88" i="10"/>
  <c r="J88" i="10"/>
  <c r="P87" i="10"/>
  <c r="O87" i="10"/>
  <c r="N87" i="10"/>
  <c r="L87" i="10"/>
  <c r="K87" i="10"/>
  <c r="J87" i="10"/>
  <c r="P86" i="10"/>
  <c r="O86" i="10"/>
  <c r="N86" i="10"/>
  <c r="L86" i="10"/>
  <c r="K86" i="10"/>
  <c r="J86" i="10"/>
  <c r="P85" i="10"/>
  <c r="O85" i="10"/>
  <c r="N85" i="10"/>
  <c r="L85" i="10"/>
  <c r="K85" i="10"/>
  <c r="J85" i="10"/>
  <c r="P84" i="10"/>
  <c r="O84" i="10"/>
  <c r="N84" i="10"/>
  <c r="L84" i="10"/>
  <c r="K84" i="10"/>
  <c r="J84" i="10"/>
  <c r="P83" i="10"/>
  <c r="O83" i="10"/>
  <c r="N83" i="10"/>
  <c r="L83" i="10"/>
  <c r="K83" i="10"/>
  <c r="J83" i="10"/>
  <c r="P82" i="10"/>
  <c r="O82" i="10"/>
  <c r="N82" i="10"/>
  <c r="L82" i="10"/>
  <c r="K82" i="10"/>
  <c r="J82" i="10"/>
  <c r="P81" i="10"/>
  <c r="O81" i="10"/>
  <c r="N81" i="10"/>
  <c r="L81" i="10"/>
  <c r="K81" i="10"/>
  <c r="J81" i="10"/>
  <c r="P80" i="10"/>
  <c r="O80" i="10"/>
  <c r="N80" i="10"/>
  <c r="L80" i="10"/>
  <c r="K80" i="10"/>
  <c r="J80" i="10"/>
  <c r="P79" i="10"/>
  <c r="O79" i="10"/>
  <c r="N79" i="10"/>
  <c r="L79" i="10"/>
  <c r="K79" i="10"/>
  <c r="J79" i="10"/>
  <c r="P78" i="10"/>
  <c r="O78" i="10"/>
  <c r="N78" i="10"/>
  <c r="L78" i="10"/>
  <c r="K78" i="10"/>
  <c r="J78" i="10"/>
  <c r="P77" i="10"/>
  <c r="O77" i="10"/>
  <c r="N77" i="10"/>
  <c r="L77" i="10"/>
  <c r="K77" i="10"/>
  <c r="J77" i="10"/>
  <c r="P76" i="10"/>
  <c r="O76" i="10"/>
  <c r="N76" i="10"/>
  <c r="L76" i="10"/>
  <c r="K76" i="10"/>
  <c r="J76" i="10"/>
  <c r="P75" i="10"/>
  <c r="O75" i="10"/>
  <c r="N75" i="10"/>
  <c r="L75" i="10"/>
  <c r="K75" i="10"/>
  <c r="J75" i="10"/>
  <c r="P74" i="10"/>
  <c r="O74" i="10"/>
  <c r="N74" i="10"/>
  <c r="L74" i="10"/>
  <c r="K74" i="10"/>
  <c r="J74" i="10"/>
  <c r="P73" i="10"/>
  <c r="O73" i="10"/>
  <c r="N73" i="10"/>
  <c r="L73" i="10"/>
  <c r="K73" i="10"/>
  <c r="J73" i="10"/>
  <c r="P72" i="10"/>
  <c r="O72" i="10"/>
  <c r="N72" i="10"/>
  <c r="L72" i="10"/>
  <c r="K72" i="10"/>
  <c r="J72" i="10"/>
  <c r="P71" i="10"/>
  <c r="O71" i="10"/>
  <c r="N71" i="10"/>
  <c r="L71" i="10"/>
  <c r="K71" i="10"/>
  <c r="J71" i="10"/>
  <c r="P70" i="10"/>
  <c r="O70" i="10"/>
  <c r="N70" i="10"/>
  <c r="L70" i="10"/>
  <c r="K70" i="10"/>
  <c r="J70" i="10"/>
  <c r="P69" i="10"/>
  <c r="O69" i="10"/>
  <c r="N69" i="10"/>
  <c r="L69" i="10"/>
  <c r="K69" i="10"/>
  <c r="J69" i="10"/>
  <c r="P68" i="10"/>
  <c r="O68" i="10"/>
  <c r="N68" i="10"/>
  <c r="L68" i="10"/>
  <c r="K68" i="10"/>
  <c r="J68" i="10"/>
  <c r="P67" i="10"/>
  <c r="O67" i="10"/>
  <c r="N67" i="10"/>
  <c r="L67" i="10"/>
  <c r="K67" i="10"/>
  <c r="J67" i="10"/>
  <c r="P66" i="10"/>
  <c r="O66" i="10"/>
  <c r="N66" i="10"/>
  <c r="L66" i="10"/>
  <c r="K66" i="10"/>
  <c r="J66" i="10"/>
  <c r="P65" i="10"/>
  <c r="O65" i="10"/>
  <c r="N65" i="10"/>
  <c r="L65" i="10"/>
  <c r="K65" i="10"/>
  <c r="J65" i="10"/>
  <c r="P64" i="10"/>
  <c r="O64" i="10"/>
  <c r="N64" i="10"/>
  <c r="L64" i="10"/>
  <c r="K64" i="10"/>
  <c r="J64" i="10"/>
  <c r="P63" i="10"/>
  <c r="O63" i="10"/>
  <c r="N63" i="10"/>
  <c r="L63" i="10"/>
  <c r="K63" i="10"/>
  <c r="J63" i="10"/>
  <c r="P62" i="10"/>
  <c r="O62" i="10"/>
  <c r="N62" i="10"/>
  <c r="L62" i="10"/>
  <c r="K62" i="10"/>
  <c r="J62" i="10"/>
  <c r="P61" i="10"/>
  <c r="O61" i="10"/>
  <c r="N61" i="10"/>
  <c r="L61" i="10"/>
  <c r="K61" i="10"/>
  <c r="J61" i="10"/>
  <c r="P60" i="10"/>
  <c r="O60" i="10"/>
  <c r="N60" i="10"/>
  <c r="L60" i="10"/>
  <c r="K60" i="10"/>
  <c r="J60" i="10"/>
  <c r="P59" i="10"/>
  <c r="O59" i="10"/>
  <c r="N59" i="10"/>
  <c r="L59" i="10"/>
  <c r="K59" i="10"/>
  <c r="J59" i="10"/>
  <c r="P58" i="10"/>
  <c r="O58" i="10"/>
  <c r="N58" i="10"/>
  <c r="L58" i="10"/>
  <c r="K58" i="10"/>
  <c r="J58" i="10"/>
  <c r="P57" i="10"/>
  <c r="O57" i="10"/>
  <c r="N57" i="10"/>
  <c r="L57" i="10"/>
  <c r="K57" i="10"/>
  <c r="J57" i="10"/>
  <c r="P56" i="10"/>
  <c r="O56" i="10"/>
  <c r="N56" i="10"/>
  <c r="L56" i="10"/>
  <c r="K56" i="10"/>
  <c r="J56" i="10"/>
  <c r="P55" i="10"/>
  <c r="O55" i="10"/>
  <c r="N55" i="10"/>
  <c r="L55" i="10"/>
  <c r="K55" i="10"/>
  <c r="J55" i="10"/>
  <c r="P54" i="10"/>
  <c r="O54" i="10"/>
  <c r="N54" i="10"/>
  <c r="L54" i="10"/>
  <c r="K54" i="10"/>
  <c r="J54" i="10"/>
  <c r="P53" i="10"/>
  <c r="O53" i="10"/>
  <c r="N53" i="10"/>
  <c r="L53" i="10"/>
  <c r="K53" i="10"/>
  <c r="J53" i="10"/>
  <c r="P52" i="10"/>
  <c r="O52" i="10"/>
  <c r="N52" i="10"/>
  <c r="L52" i="10"/>
  <c r="K52" i="10"/>
  <c r="J52" i="10"/>
  <c r="P51" i="10"/>
  <c r="O51" i="10"/>
  <c r="N51" i="10"/>
  <c r="L51" i="10"/>
  <c r="K51" i="10"/>
  <c r="J51" i="10"/>
  <c r="P50" i="10"/>
  <c r="O50" i="10"/>
  <c r="N50" i="10"/>
  <c r="L50" i="10"/>
  <c r="K50" i="10"/>
  <c r="J50" i="10"/>
  <c r="P49" i="10"/>
  <c r="O49" i="10"/>
  <c r="N49" i="10"/>
  <c r="L49" i="10"/>
  <c r="K49" i="10"/>
  <c r="J49" i="10"/>
  <c r="P48" i="10"/>
  <c r="O48" i="10"/>
  <c r="N48" i="10"/>
  <c r="L48" i="10"/>
  <c r="K48" i="10"/>
  <c r="J48" i="10"/>
  <c r="P47" i="10"/>
  <c r="O47" i="10"/>
  <c r="N47" i="10"/>
  <c r="L47" i="10"/>
  <c r="K47" i="10"/>
  <c r="J47" i="10"/>
  <c r="P46" i="10"/>
  <c r="O46" i="10"/>
  <c r="N46" i="10"/>
  <c r="L46" i="10"/>
  <c r="K46" i="10"/>
  <c r="J46" i="10"/>
  <c r="P45" i="10"/>
  <c r="O45" i="10"/>
  <c r="N45" i="10"/>
  <c r="L45" i="10"/>
  <c r="K45" i="10"/>
  <c r="J45" i="10"/>
  <c r="P44" i="10"/>
  <c r="O44" i="10"/>
  <c r="N44" i="10"/>
  <c r="L44" i="10"/>
  <c r="K44" i="10"/>
  <c r="J44" i="10"/>
  <c r="P43" i="10"/>
  <c r="O43" i="10"/>
  <c r="N43" i="10"/>
  <c r="L43" i="10"/>
  <c r="K43" i="10"/>
  <c r="J43" i="10"/>
  <c r="P42" i="10"/>
  <c r="O42" i="10"/>
  <c r="N42" i="10"/>
  <c r="L42" i="10"/>
  <c r="K42" i="10"/>
  <c r="J42" i="10"/>
  <c r="P41" i="10"/>
  <c r="O41" i="10"/>
  <c r="N41" i="10"/>
  <c r="L41" i="10"/>
  <c r="K41" i="10"/>
  <c r="J41" i="10"/>
  <c r="P40" i="10"/>
  <c r="O40" i="10"/>
  <c r="N40" i="10"/>
  <c r="L40" i="10"/>
  <c r="K40" i="10"/>
  <c r="J40" i="10"/>
  <c r="P39" i="10"/>
  <c r="O39" i="10"/>
  <c r="N39" i="10"/>
  <c r="L39" i="10"/>
  <c r="K39" i="10"/>
  <c r="J39" i="10"/>
  <c r="P38" i="10"/>
  <c r="O38" i="10"/>
  <c r="N38" i="10"/>
  <c r="L38" i="10"/>
  <c r="K38" i="10"/>
  <c r="J38" i="10"/>
  <c r="P37" i="10"/>
  <c r="O37" i="10"/>
  <c r="N37" i="10"/>
  <c r="L37" i="10"/>
  <c r="K37" i="10"/>
  <c r="J37" i="10"/>
  <c r="P36" i="10"/>
  <c r="O36" i="10"/>
  <c r="N36" i="10"/>
  <c r="L36" i="10"/>
  <c r="K36" i="10"/>
  <c r="J36" i="10"/>
  <c r="P35" i="10"/>
  <c r="O35" i="10"/>
  <c r="N35" i="10"/>
  <c r="L35" i="10"/>
  <c r="K35" i="10"/>
  <c r="J35" i="10"/>
  <c r="P34" i="10"/>
  <c r="O34" i="10"/>
  <c r="N34" i="10"/>
  <c r="L34" i="10"/>
  <c r="K34" i="10"/>
  <c r="J34" i="10"/>
  <c r="P33" i="10"/>
  <c r="O33" i="10"/>
  <c r="N33" i="10"/>
  <c r="L33" i="10"/>
  <c r="K33" i="10"/>
  <c r="J33" i="10"/>
  <c r="P32" i="10"/>
  <c r="O32" i="10"/>
  <c r="N32" i="10"/>
  <c r="L32" i="10"/>
  <c r="K32" i="10"/>
  <c r="J32" i="10"/>
  <c r="P31" i="10"/>
  <c r="O31" i="10"/>
  <c r="N31" i="10"/>
  <c r="L31" i="10"/>
  <c r="K31" i="10"/>
  <c r="J31" i="10"/>
  <c r="P30" i="10"/>
  <c r="O30" i="10"/>
  <c r="N30" i="10"/>
  <c r="L30" i="10"/>
  <c r="K30" i="10"/>
  <c r="J30" i="10"/>
  <c r="P29" i="10"/>
  <c r="O29" i="10"/>
  <c r="N29" i="10"/>
  <c r="L29" i="10"/>
  <c r="K29" i="10"/>
  <c r="J29" i="10"/>
  <c r="P28" i="10"/>
  <c r="O28" i="10"/>
  <c r="N28" i="10"/>
  <c r="L28" i="10"/>
  <c r="K28" i="10"/>
  <c r="J28" i="10"/>
  <c r="P27" i="10"/>
  <c r="O27" i="10"/>
  <c r="N27" i="10"/>
  <c r="L27" i="10"/>
  <c r="K27" i="10"/>
  <c r="J27" i="10"/>
  <c r="P26" i="10"/>
  <c r="O26" i="10"/>
  <c r="N26" i="10"/>
  <c r="L26" i="10"/>
  <c r="K26" i="10"/>
  <c r="J26" i="10"/>
  <c r="P25" i="10"/>
  <c r="O25" i="10"/>
  <c r="N25" i="10"/>
  <c r="L25" i="10"/>
  <c r="K25" i="10"/>
  <c r="J25" i="10"/>
  <c r="P24" i="10"/>
  <c r="O24" i="10"/>
  <c r="N24" i="10"/>
  <c r="L24" i="10"/>
  <c r="K24" i="10"/>
  <c r="J24" i="10"/>
  <c r="P23" i="10"/>
  <c r="O23" i="10"/>
  <c r="N23" i="10"/>
  <c r="L23" i="10"/>
  <c r="K23" i="10"/>
  <c r="J23" i="10"/>
  <c r="P22" i="10"/>
  <c r="O22" i="10"/>
  <c r="N22" i="10"/>
  <c r="L22" i="10"/>
  <c r="K22" i="10"/>
  <c r="J22" i="10"/>
  <c r="P21" i="10"/>
  <c r="O21" i="10"/>
  <c r="N21" i="10"/>
  <c r="L21" i="10"/>
  <c r="K21" i="10"/>
  <c r="J21" i="10"/>
  <c r="P20" i="10"/>
  <c r="O20" i="10"/>
  <c r="N20" i="10"/>
  <c r="L20" i="10"/>
  <c r="K20" i="10"/>
  <c r="J20" i="10"/>
  <c r="P19" i="10"/>
  <c r="O19" i="10"/>
  <c r="N19" i="10"/>
  <c r="L19" i="10"/>
  <c r="K19" i="10"/>
  <c r="J19" i="10"/>
  <c r="P18" i="10"/>
  <c r="O18" i="10"/>
  <c r="N18" i="10"/>
  <c r="L18" i="10"/>
  <c r="K18" i="10"/>
  <c r="J18" i="10"/>
  <c r="P17" i="10"/>
  <c r="O17" i="10"/>
  <c r="N17" i="10"/>
  <c r="L17" i="10"/>
  <c r="K17" i="10"/>
  <c r="J17" i="10"/>
  <c r="P16" i="10"/>
  <c r="O16" i="10"/>
  <c r="N16" i="10"/>
  <c r="L16" i="10"/>
  <c r="K16" i="10"/>
  <c r="J16" i="10"/>
  <c r="P15" i="10"/>
  <c r="O15" i="10"/>
  <c r="N15" i="10"/>
  <c r="L15" i="10"/>
  <c r="K15" i="10"/>
  <c r="J15" i="10"/>
  <c r="P14" i="10"/>
  <c r="O14" i="10"/>
  <c r="N14" i="10"/>
  <c r="L14" i="10"/>
  <c r="K14" i="10"/>
  <c r="J14" i="10"/>
  <c r="P13" i="10"/>
  <c r="O13" i="10"/>
  <c r="N13" i="10"/>
  <c r="L13" i="10"/>
  <c r="K13" i="10"/>
  <c r="J13" i="10"/>
  <c r="P12" i="10"/>
  <c r="O12" i="10"/>
  <c r="N12" i="10"/>
  <c r="L12" i="10"/>
  <c r="K12" i="10"/>
  <c r="J12" i="10"/>
  <c r="P11" i="10"/>
  <c r="O11" i="10"/>
  <c r="N11" i="10"/>
  <c r="L11" i="10"/>
  <c r="K11" i="10"/>
  <c r="J11" i="10"/>
  <c r="P10" i="10"/>
  <c r="O10" i="10"/>
  <c r="N10" i="10"/>
  <c r="L10" i="10"/>
  <c r="K10" i="10"/>
  <c r="J10" i="10"/>
  <c r="P9" i="10"/>
  <c r="O9" i="10"/>
  <c r="N9" i="10"/>
  <c r="L9" i="10"/>
  <c r="K9" i="10"/>
  <c r="J9" i="10"/>
  <c r="P8" i="10"/>
  <c r="O8" i="10"/>
  <c r="N8" i="10"/>
  <c r="L8" i="10"/>
  <c r="K8" i="10"/>
  <c r="J8" i="10"/>
  <c r="P7" i="10"/>
  <c r="O7" i="10"/>
  <c r="N7" i="10"/>
  <c r="L7" i="10"/>
  <c r="K7" i="10"/>
  <c r="J7" i="10"/>
  <c r="P6" i="10"/>
  <c r="O6" i="10"/>
  <c r="N6" i="10"/>
  <c r="L6" i="10"/>
  <c r="K6" i="10"/>
  <c r="J6" i="10"/>
  <c r="P5" i="10"/>
  <c r="O5" i="10"/>
  <c r="N5" i="10"/>
  <c r="L5" i="10"/>
  <c r="K5" i="10"/>
  <c r="J5" i="10"/>
  <c r="P4" i="10"/>
  <c r="P1" i="10" s="1"/>
  <c r="O4" i="10"/>
  <c r="O1" i="10" s="1"/>
  <c r="N4" i="10"/>
  <c r="N1" i="10" s="1"/>
  <c r="L4" i="10"/>
  <c r="L1" i="10" s="1"/>
  <c r="K4" i="10"/>
  <c r="K1" i="10" s="1"/>
  <c r="J4" i="10"/>
  <c r="J1" i="10" s="1"/>
  <c r="P275" i="9"/>
  <c r="O275" i="9"/>
  <c r="N275" i="9"/>
  <c r="L275" i="9"/>
  <c r="K275" i="9"/>
  <c r="J275" i="9"/>
  <c r="P274" i="9"/>
  <c r="O274" i="9"/>
  <c r="N274" i="9"/>
  <c r="L274" i="9"/>
  <c r="K274" i="9"/>
  <c r="J274" i="9"/>
  <c r="P273" i="9"/>
  <c r="O273" i="9"/>
  <c r="N273" i="9"/>
  <c r="L273" i="9"/>
  <c r="K273" i="9"/>
  <c r="J273" i="9"/>
  <c r="P272" i="9"/>
  <c r="O272" i="9"/>
  <c r="N272" i="9"/>
  <c r="L272" i="9"/>
  <c r="K272" i="9"/>
  <c r="J272" i="9"/>
  <c r="P271" i="9"/>
  <c r="O271" i="9"/>
  <c r="N271" i="9"/>
  <c r="L271" i="9"/>
  <c r="K271" i="9"/>
  <c r="J271" i="9"/>
  <c r="P270" i="9"/>
  <c r="O270" i="9"/>
  <c r="N270" i="9"/>
  <c r="L270" i="9"/>
  <c r="K270" i="9"/>
  <c r="J270" i="9"/>
  <c r="P269" i="9"/>
  <c r="O269" i="9"/>
  <c r="N269" i="9"/>
  <c r="L269" i="9"/>
  <c r="K269" i="9"/>
  <c r="J269" i="9"/>
  <c r="P268" i="9"/>
  <c r="O268" i="9"/>
  <c r="N268" i="9"/>
  <c r="L268" i="9"/>
  <c r="K268" i="9"/>
  <c r="J268" i="9"/>
  <c r="P267" i="9"/>
  <c r="O267" i="9"/>
  <c r="N267" i="9"/>
  <c r="L267" i="9"/>
  <c r="K267" i="9"/>
  <c r="J267" i="9"/>
  <c r="P266" i="9"/>
  <c r="O266" i="9"/>
  <c r="N266" i="9"/>
  <c r="L266" i="9"/>
  <c r="K266" i="9"/>
  <c r="J266" i="9"/>
  <c r="P265" i="9"/>
  <c r="O265" i="9"/>
  <c r="N265" i="9"/>
  <c r="L265" i="9"/>
  <c r="K265" i="9"/>
  <c r="J265" i="9"/>
  <c r="P264" i="9"/>
  <c r="O264" i="9"/>
  <c r="N264" i="9"/>
  <c r="L264" i="9"/>
  <c r="K264" i="9"/>
  <c r="J264" i="9"/>
  <c r="P263" i="9"/>
  <c r="O263" i="9"/>
  <c r="N263" i="9"/>
  <c r="L263" i="9"/>
  <c r="K263" i="9"/>
  <c r="J263" i="9"/>
  <c r="P262" i="9"/>
  <c r="O262" i="9"/>
  <c r="N262" i="9"/>
  <c r="L262" i="9"/>
  <c r="K262" i="9"/>
  <c r="J262" i="9"/>
  <c r="P261" i="9"/>
  <c r="O261" i="9"/>
  <c r="N261" i="9"/>
  <c r="L261" i="9"/>
  <c r="K261" i="9"/>
  <c r="J261" i="9"/>
  <c r="P260" i="9"/>
  <c r="O260" i="9"/>
  <c r="N260" i="9"/>
  <c r="L260" i="9"/>
  <c r="K260" i="9"/>
  <c r="J260" i="9"/>
  <c r="P259" i="9"/>
  <c r="O259" i="9"/>
  <c r="N259" i="9"/>
  <c r="L259" i="9"/>
  <c r="K259" i="9"/>
  <c r="J259" i="9"/>
  <c r="P258" i="9"/>
  <c r="O258" i="9"/>
  <c r="N258" i="9"/>
  <c r="L258" i="9"/>
  <c r="K258" i="9"/>
  <c r="J258" i="9"/>
  <c r="P257" i="9"/>
  <c r="O257" i="9"/>
  <c r="N257" i="9"/>
  <c r="L257" i="9"/>
  <c r="K257" i="9"/>
  <c r="J257" i="9"/>
  <c r="P256" i="9"/>
  <c r="O256" i="9"/>
  <c r="N256" i="9"/>
  <c r="L256" i="9"/>
  <c r="K256" i="9"/>
  <c r="J256" i="9"/>
  <c r="P255" i="9"/>
  <c r="O255" i="9"/>
  <c r="N255" i="9"/>
  <c r="L255" i="9"/>
  <c r="K255" i="9"/>
  <c r="J255" i="9"/>
  <c r="P254" i="9"/>
  <c r="O254" i="9"/>
  <c r="N254" i="9"/>
  <c r="L254" i="9"/>
  <c r="K254" i="9"/>
  <c r="J254" i="9"/>
  <c r="P253" i="9"/>
  <c r="O253" i="9"/>
  <c r="N253" i="9"/>
  <c r="L253" i="9"/>
  <c r="K253" i="9"/>
  <c r="J253" i="9"/>
  <c r="P252" i="9"/>
  <c r="O252" i="9"/>
  <c r="N252" i="9"/>
  <c r="L252" i="9"/>
  <c r="K252" i="9"/>
  <c r="J252" i="9"/>
  <c r="P251" i="9"/>
  <c r="O251" i="9"/>
  <c r="N251" i="9"/>
  <c r="L251" i="9"/>
  <c r="K251" i="9"/>
  <c r="J251" i="9"/>
  <c r="P250" i="9"/>
  <c r="O250" i="9"/>
  <c r="N250" i="9"/>
  <c r="L250" i="9"/>
  <c r="K250" i="9"/>
  <c r="J250" i="9"/>
  <c r="P249" i="9"/>
  <c r="O249" i="9"/>
  <c r="N249" i="9"/>
  <c r="L249" i="9"/>
  <c r="K249" i="9"/>
  <c r="J249" i="9"/>
  <c r="P248" i="9"/>
  <c r="O248" i="9"/>
  <c r="N248" i="9"/>
  <c r="L248" i="9"/>
  <c r="K248" i="9"/>
  <c r="J248" i="9"/>
  <c r="P247" i="9"/>
  <c r="O247" i="9"/>
  <c r="N247" i="9"/>
  <c r="L247" i="9"/>
  <c r="K247" i="9"/>
  <c r="J247" i="9"/>
  <c r="P246" i="9"/>
  <c r="O246" i="9"/>
  <c r="N246" i="9"/>
  <c r="L246" i="9"/>
  <c r="K246" i="9"/>
  <c r="J246" i="9"/>
  <c r="P245" i="9"/>
  <c r="O245" i="9"/>
  <c r="N245" i="9"/>
  <c r="L245" i="9"/>
  <c r="K245" i="9"/>
  <c r="J245" i="9"/>
  <c r="P244" i="9"/>
  <c r="O244" i="9"/>
  <c r="N244" i="9"/>
  <c r="L244" i="9"/>
  <c r="K244" i="9"/>
  <c r="J244" i="9"/>
  <c r="P243" i="9"/>
  <c r="O243" i="9"/>
  <c r="N243" i="9"/>
  <c r="L243" i="9"/>
  <c r="K243" i="9"/>
  <c r="J243" i="9"/>
  <c r="P242" i="9"/>
  <c r="O242" i="9"/>
  <c r="N242" i="9"/>
  <c r="L242" i="9"/>
  <c r="K242" i="9"/>
  <c r="J242" i="9"/>
  <c r="P241" i="9"/>
  <c r="O241" i="9"/>
  <c r="N241" i="9"/>
  <c r="L241" i="9"/>
  <c r="K241" i="9"/>
  <c r="J241" i="9"/>
  <c r="P240" i="9"/>
  <c r="O240" i="9"/>
  <c r="N240" i="9"/>
  <c r="L240" i="9"/>
  <c r="K240" i="9"/>
  <c r="J240" i="9"/>
  <c r="P239" i="9"/>
  <c r="O239" i="9"/>
  <c r="N239" i="9"/>
  <c r="L239" i="9"/>
  <c r="K239" i="9"/>
  <c r="J239" i="9"/>
  <c r="P238" i="9"/>
  <c r="O238" i="9"/>
  <c r="N238" i="9"/>
  <c r="L238" i="9"/>
  <c r="K238" i="9"/>
  <c r="J238" i="9"/>
  <c r="P237" i="9"/>
  <c r="O237" i="9"/>
  <c r="N237" i="9"/>
  <c r="L237" i="9"/>
  <c r="K237" i="9"/>
  <c r="J237" i="9"/>
  <c r="P236" i="9"/>
  <c r="O236" i="9"/>
  <c r="N236" i="9"/>
  <c r="L236" i="9"/>
  <c r="K236" i="9"/>
  <c r="J236" i="9"/>
  <c r="P235" i="9"/>
  <c r="O235" i="9"/>
  <c r="N235" i="9"/>
  <c r="L235" i="9"/>
  <c r="K235" i="9"/>
  <c r="J235" i="9"/>
  <c r="P234" i="9"/>
  <c r="O234" i="9"/>
  <c r="N234" i="9"/>
  <c r="L234" i="9"/>
  <c r="K234" i="9"/>
  <c r="J234" i="9"/>
  <c r="P233" i="9"/>
  <c r="O233" i="9"/>
  <c r="N233" i="9"/>
  <c r="L233" i="9"/>
  <c r="K233" i="9"/>
  <c r="J233" i="9"/>
  <c r="P232" i="9"/>
  <c r="O232" i="9"/>
  <c r="N232" i="9"/>
  <c r="L232" i="9"/>
  <c r="K232" i="9"/>
  <c r="J232" i="9"/>
  <c r="P231" i="9"/>
  <c r="O231" i="9"/>
  <c r="N231" i="9"/>
  <c r="L231" i="9"/>
  <c r="K231" i="9"/>
  <c r="J231" i="9"/>
  <c r="P230" i="9"/>
  <c r="O230" i="9"/>
  <c r="N230" i="9"/>
  <c r="L230" i="9"/>
  <c r="K230" i="9"/>
  <c r="J230" i="9"/>
  <c r="P229" i="9"/>
  <c r="O229" i="9"/>
  <c r="N229" i="9"/>
  <c r="L229" i="9"/>
  <c r="K229" i="9"/>
  <c r="J229" i="9"/>
  <c r="P228" i="9"/>
  <c r="O228" i="9"/>
  <c r="N228" i="9"/>
  <c r="L228" i="9"/>
  <c r="K228" i="9"/>
  <c r="J228" i="9"/>
  <c r="P227" i="9"/>
  <c r="O227" i="9"/>
  <c r="N227" i="9"/>
  <c r="L227" i="9"/>
  <c r="K227" i="9"/>
  <c r="J227" i="9"/>
  <c r="P226" i="9"/>
  <c r="O226" i="9"/>
  <c r="N226" i="9"/>
  <c r="L226" i="9"/>
  <c r="K226" i="9"/>
  <c r="J226" i="9"/>
  <c r="P225" i="9"/>
  <c r="O225" i="9"/>
  <c r="N225" i="9"/>
  <c r="L225" i="9"/>
  <c r="K225" i="9"/>
  <c r="J225" i="9"/>
  <c r="P224" i="9"/>
  <c r="O224" i="9"/>
  <c r="N224" i="9"/>
  <c r="L224" i="9"/>
  <c r="K224" i="9"/>
  <c r="J224" i="9"/>
  <c r="P223" i="9"/>
  <c r="O223" i="9"/>
  <c r="N223" i="9"/>
  <c r="L223" i="9"/>
  <c r="K223" i="9"/>
  <c r="J223" i="9"/>
  <c r="P222" i="9"/>
  <c r="O222" i="9"/>
  <c r="N222" i="9"/>
  <c r="L222" i="9"/>
  <c r="K222" i="9"/>
  <c r="J222" i="9"/>
  <c r="P221" i="9"/>
  <c r="O221" i="9"/>
  <c r="N221" i="9"/>
  <c r="L221" i="9"/>
  <c r="K221" i="9"/>
  <c r="J221" i="9"/>
  <c r="P220" i="9"/>
  <c r="O220" i="9"/>
  <c r="N220" i="9"/>
  <c r="L220" i="9"/>
  <c r="K220" i="9"/>
  <c r="J220" i="9"/>
  <c r="P219" i="9"/>
  <c r="O219" i="9"/>
  <c r="N219" i="9"/>
  <c r="L219" i="9"/>
  <c r="K219" i="9"/>
  <c r="J219" i="9"/>
  <c r="P218" i="9"/>
  <c r="O218" i="9"/>
  <c r="N218" i="9"/>
  <c r="L218" i="9"/>
  <c r="K218" i="9"/>
  <c r="J218" i="9"/>
  <c r="P217" i="9"/>
  <c r="O217" i="9"/>
  <c r="N217" i="9"/>
  <c r="L217" i="9"/>
  <c r="K217" i="9"/>
  <c r="J217" i="9"/>
  <c r="P216" i="9"/>
  <c r="O216" i="9"/>
  <c r="N216" i="9"/>
  <c r="L216" i="9"/>
  <c r="K216" i="9"/>
  <c r="J216" i="9"/>
  <c r="P215" i="9"/>
  <c r="O215" i="9"/>
  <c r="N215" i="9"/>
  <c r="L215" i="9"/>
  <c r="K215" i="9"/>
  <c r="J215" i="9"/>
  <c r="P214" i="9"/>
  <c r="O214" i="9"/>
  <c r="N214" i="9"/>
  <c r="L214" i="9"/>
  <c r="K214" i="9"/>
  <c r="J214" i="9"/>
  <c r="P213" i="9"/>
  <c r="O213" i="9"/>
  <c r="N213" i="9"/>
  <c r="L213" i="9"/>
  <c r="K213" i="9"/>
  <c r="J213" i="9"/>
  <c r="P212" i="9"/>
  <c r="O212" i="9"/>
  <c r="N212" i="9"/>
  <c r="L212" i="9"/>
  <c r="K212" i="9"/>
  <c r="J212" i="9"/>
  <c r="P211" i="9"/>
  <c r="O211" i="9"/>
  <c r="N211" i="9"/>
  <c r="L211" i="9"/>
  <c r="K211" i="9"/>
  <c r="J211" i="9"/>
  <c r="P210" i="9"/>
  <c r="O210" i="9"/>
  <c r="N210" i="9"/>
  <c r="L210" i="9"/>
  <c r="K210" i="9"/>
  <c r="J210" i="9"/>
  <c r="P209" i="9"/>
  <c r="O209" i="9"/>
  <c r="N209" i="9"/>
  <c r="L209" i="9"/>
  <c r="K209" i="9"/>
  <c r="J209" i="9"/>
  <c r="P208" i="9"/>
  <c r="O208" i="9"/>
  <c r="N208" i="9"/>
  <c r="L208" i="9"/>
  <c r="K208" i="9"/>
  <c r="J208" i="9"/>
  <c r="P207" i="9"/>
  <c r="O207" i="9"/>
  <c r="N207" i="9"/>
  <c r="L207" i="9"/>
  <c r="K207" i="9"/>
  <c r="J207" i="9"/>
  <c r="P206" i="9"/>
  <c r="O206" i="9"/>
  <c r="N206" i="9"/>
  <c r="L206" i="9"/>
  <c r="K206" i="9"/>
  <c r="J206" i="9"/>
  <c r="P205" i="9"/>
  <c r="O205" i="9"/>
  <c r="N205" i="9"/>
  <c r="L205" i="9"/>
  <c r="K205" i="9"/>
  <c r="J205" i="9"/>
  <c r="P204" i="9"/>
  <c r="O204" i="9"/>
  <c r="N204" i="9"/>
  <c r="L204" i="9"/>
  <c r="K204" i="9"/>
  <c r="J204" i="9"/>
  <c r="P203" i="9"/>
  <c r="O203" i="9"/>
  <c r="N203" i="9"/>
  <c r="L203" i="9"/>
  <c r="K203" i="9"/>
  <c r="J203" i="9"/>
  <c r="P202" i="9"/>
  <c r="O202" i="9"/>
  <c r="N202" i="9"/>
  <c r="L202" i="9"/>
  <c r="K202" i="9"/>
  <c r="J202" i="9"/>
  <c r="P201" i="9"/>
  <c r="O201" i="9"/>
  <c r="N201" i="9"/>
  <c r="L201" i="9"/>
  <c r="K201" i="9"/>
  <c r="J201" i="9"/>
  <c r="P200" i="9"/>
  <c r="O200" i="9"/>
  <c r="N200" i="9"/>
  <c r="L200" i="9"/>
  <c r="K200" i="9"/>
  <c r="J200" i="9"/>
  <c r="P199" i="9"/>
  <c r="O199" i="9"/>
  <c r="N199" i="9"/>
  <c r="L199" i="9"/>
  <c r="K199" i="9"/>
  <c r="J199" i="9"/>
  <c r="P198" i="9"/>
  <c r="O198" i="9"/>
  <c r="N198" i="9"/>
  <c r="L198" i="9"/>
  <c r="K198" i="9"/>
  <c r="J198" i="9"/>
  <c r="P197" i="9"/>
  <c r="O197" i="9"/>
  <c r="N197" i="9"/>
  <c r="L197" i="9"/>
  <c r="K197" i="9"/>
  <c r="J197" i="9"/>
  <c r="P196" i="9"/>
  <c r="O196" i="9"/>
  <c r="N196" i="9"/>
  <c r="L196" i="9"/>
  <c r="K196" i="9"/>
  <c r="J196" i="9"/>
  <c r="P195" i="9"/>
  <c r="O195" i="9"/>
  <c r="N195" i="9"/>
  <c r="L195" i="9"/>
  <c r="K195" i="9"/>
  <c r="J195" i="9"/>
  <c r="P194" i="9"/>
  <c r="O194" i="9"/>
  <c r="N194" i="9"/>
  <c r="L194" i="9"/>
  <c r="K194" i="9"/>
  <c r="J194" i="9"/>
  <c r="P193" i="9"/>
  <c r="O193" i="9"/>
  <c r="N193" i="9"/>
  <c r="L193" i="9"/>
  <c r="K193" i="9"/>
  <c r="J193" i="9"/>
  <c r="P192" i="9"/>
  <c r="O192" i="9"/>
  <c r="N192" i="9"/>
  <c r="L192" i="9"/>
  <c r="K192" i="9"/>
  <c r="J192" i="9"/>
  <c r="P191" i="9"/>
  <c r="O191" i="9"/>
  <c r="N191" i="9"/>
  <c r="L191" i="9"/>
  <c r="K191" i="9"/>
  <c r="J191" i="9"/>
  <c r="P190" i="9"/>
  <c r="O190" i="9"/>
  <c r="N190" i="9"/>
  <c r="L190" i="9"/>
  <c r="K190" i="9"/>
  <c r="J190" i="9"/>
  <c r="P189" i="9"/>
  <c r="O189" i="9"/>
  <c r="N189" i="9"/>
  <c r="L189" i="9"/>
  <c r="K189" i="9"/>
  <c r="J189" i="9"/>
  <c r="P188" i="9"/>
  <c r="O188" i="9"/>
  <c r="N188" i="9"/>
  <c r="L188" i="9"/>
  <c r="K188" i="9"/>
  <c r="J188" i="9"/>
  <c r="P187" i="9"/>
  <c r="O187" i="9"/>
  <c r="N187" i="9"/>
  <c r="L187" i="9"/>
  <c r="K187" i="9"/>
  <c r="J187" i="9"/>
  <c r="P186" i="9"/>
  <c r="O186" i="9"/>
  <c r="N186" i="9"/>
  <c r="L186" i="9"/>
  <c r="K186" i="9"/>
  <c r="J186" i="9"/>
  <c r="P185" i="9"/>
  <c r="O185" i="9"/>
  <c r="N185" i="9"/>
  <c r="L185" i="9"/>
  <c r="K185" i="9"/>
  <c r="J185" i="9"/>
  <c r="P184" i="9"/>
  <c r="O184" i="9"/>
  <c r="N184" i="9"/>
  <c r="L184" i="9"/>
  <c r="K184" i="9"/>
  <c r="J184" i="9"/>
  <c r="P183" i="9"/>
  <c r="O183" i="9"/>
  <c r="N183" i="9"/>
  <c r="L183" i="9"/>
  <c r="K183" i="9"/>
  <c r="J183" i="9"/>
  <c r="P182" i="9"/>
  <c r="O182" i="9"/>
  <c r="N182" i="9"/>
  <c r="L182" i="9"/>
  <c r="K182" i="9"/>
  <c r="J182" i="9"/>
  <c r="P181" i="9"/>
  <c r="O181" i="9"/>
  <c r="N181" i="9"/>
  <c r="L181" i="9"/>
  <c r="K181" i="9"/>
  <c r="J181" i="9"/>
  <c r="P180" i="9"/>
  <c r="O180" i="9"/>
  <c r="N180" i="9"/>
  <c r="L180" i="9"/>
  <c r="K180" i="9"/>
  <c r="J180" i="9"/>
  <c r="P179" i="9"/>
  <c r="O179" i="9"/>
  <c r="N179" i="9"/>
  <c r="L179" i="9"/>
  <c r="K179" i="9"/>
  <c r="J179" i="9"/>
  <c r="P178" i="9"/>
  <c r="O178" i="9"/>
  <c r="N178" i="9"/>
  <c r="L178" i="9"/>
  <c r="K178" i="9"/>
  <c r="J178" i="9"/>
  <c r="P177" i="9"/>
  <c r="O177" i="9"/>
  <c r="N177" i="9"/>
  <c r="L177" i="9"/>
  <c r="K177" i="9"/>
  <c r="J177" i="9"/>
  <c r="P176" i="9"/>
  <c r="O176" i="9"/>
  <c r="N176" i="9"/>
  <c r="L176" i="9"/>
  <c r="K176" i="9"/>
  <c r="J176" i="9"/>
  <c r="P175" i="9"/>
  <c r="O175" i="9"/>
  <c r="N175" i="9"/>
  <c r="L175" i="9"/>
  <c r="K175" i="9"/>
  <c r="J175" i="9"/>
  <c r="P174" i="9"/>
  <c r="O174" i="9"/>
  <c r="N174" i="9"/>
  <c r="L174" i="9"/>
  <c r="K174" i="9"/>
  <c r="J174" i="9"/>
  <c r="P173" i="9"/>
  <c r="O173" i="9"/>
  <c r="N173" i="9"/>
  <c r="L173" i="9"/>
  <c r="K173" i="9"/>
  <c r="J173" i="9"/>
  <c r="P172" i="9"/>
  <c r="O172" i="9"/>
  <c r="N172" i="9"/>
  <c r="L172" i="9"/>
  <c r="K172" i="9"/>
  <c r="J172" i="9"/>
  <c r="P171" i="9"/>
  <c r="O171" i="9"/>
  <c r="N171" i="9"/>
  <c r="L171" i="9"/>
  <c r="K171" i="9"/>
  <c r="J171" i="9"/>
  <c r="P170" i="9"/>
  <c r="O170" i="9"/>
  <c r="N170" i="9"/>
  <c r="L170" i="9"/>
  <c r="K170" i="9"/>
  <c r="J170" i="9"/>
  <c r="P169" i="9"/>
  <c r="O169" i="9"/>
  <c r="N169" i="9"/>
  <c r="L169" i="9"/>
  <c r="K169" i="9"/>
  <c r="J169" i="9"/>
  <c r="P168" i="9"/>
  <c r="O168" i="9"/>
  <c r="N168" i="9"/>
  <c r="L168" i="9"/>
  <c r="K168" i="9"/>
  <c r="J168" i="9"/>
  <c r="P167" i="9"/>
  <c r="O167" i="9"/>
  <c r="N167" i="9"/>
  <c r="L167" i="9"/>
  <c r="K167" i="9"/>
  <c r="J167" i="9"/>
  <c r="P166" i="9"/>
  <c r="O166" i="9"/>
  <c r="N166" i="9"/>
  <c r="L166" i="9"/>
  <c r="K166" i="9"/>
  <c r="J166" i="9"/>
  <c r="P165" i="9"/>
  <c r="O165" i="9"/>
  <c r="N165" i="9"/>
  <c r="L165" i="9"/>
  <c r="K165" i="9"/>
  <c r="J165" i="9"/>
  <c r="P164" i="9"/>
  <c r="O164" i="9"/>
  <c r="N164" i="9"/>
  <c r="L164" i="9"/>
  <c r="K164" i="9"/>
  <c r="J164" i="9"/>
  <c r="P163" i="9"/>
  <c r="O163" i="9"/>
  <c r="N163" i="9"/>
  <c r="L163" i="9"/>
  <c r="K163" i="9"/>
  <c r="J163" i="9"/>
  <c r="P162" i="9"/>
  <c r="O162" i="9"/>
  <c r="N162" i="9"/>
  <c r="L162" i="9"/>
  <c r="K162" i="9"/>
  <c r="J162" i="9"/>
  <c r="P161" i="9"/>
  <c r="O161" i="9"/>
  <c r="N161" i="9"/>
  <c r="L161" i="9"/>
  <c r="K161" i="9"/>
  <c r="J161" i="9"/>
  <c r="P160" i="9"/>
  <c r="O160" i="9"/>
  <c r="N160" i="9"/>
  <c r="L160" i="9"/>
  <c r="K160" i="9"/>
  <c r="J160" i="9"/>
  <c r="P159" i="9"/>
  <c r="O159" i="9"/>
  <c r="N159" i="9"/>
  <c r="L159" i="9"/>
  <c r="K159" i="9"/>
  <c r="J159" i="9"/>
  <c r="P158" i="9"/>
  <c r="O158" i="9"/>
  <c r="N158" i="9"/>
  <c r="L158" i="9"/>
  <c r="K158" i="9"/>
  <c r="J158" i="9"/>
  <c r="P157" i="9"/>
  <c r="O157" i="9"/>
  <c r="N157" i="9"/>
  <c r="L157" i="9"/>
  <c r="K157" i="9"/>
  <c r="J157" i="9"/>
  <c r="P156" i="9"/>
  <c r="O156" i="9"/>
  <c r="N156" i="9"/>
  <c r="L156" i="9"/>
  <c r="K156" i="9"/>
  <c r="J156" i="9"/>
  <c r="P155" i="9"/>
  <c r="O155" i="9"/>
  <c r="N155" i="9"/>
  <c r="L155" i="9"/>
  <c r="K155" i="9"/>
  <c r="J155" i="9"/>
  <c r="P154" i="9"/>
  <c r="O154" i="9"/>
  <c r="N154" i="9"/>
  <c r="L154" i="9"/>
  <c r="K154" i="9"/>
  <c r="J154" i="9"/>
  <c r="P153" i="9"/>
  <c r="O153" i="9"/>
  <c r="N153" i="9"/>
  <c r="L153" i="9"/>
  <c r="K153" i="9"/>
  <c r="J153" i="9"/>
  <c r="P152" i="9"/>
  <c r="O152" i="9"/>
  <c r="N152" i="9"/>
  <c r="L152" i="9"/>
  <c r="K152" i="9"/>
  <c r="J152" i="9"/>
  <c r="P151" i="9"/>
  <c r="O151" i="9"/>
  <c r="N151" i="9"/>
  <c r="L151" i="9"/>
  <c r="K151" i="9"/>
  <c r="J151" i="9"/>
  <c r="P150" i="9"/>
  <c r="O150" i="9"/>
  <c r="N150" i="9"/>
  <c r="L150" i="9"/>
  <c r="K150" i="9"/>
  <c r="J150" i="9"/>
  <c r="P149" i="9"/>
  <c r="O149" i="9"/>
  <c r="N149" i="9"/>
  <c r="L149" i="9"/>
  <c r="K149" i="9"/>
  <c r="J149" i="9"/>
  <c r="P148" i="9"/>
  <c r="O148" i="9"/>
  <c r="N148" i="9"/>
  <c r="L148" i="9"/>
  <c r="K148" i="9"/>
  <c r="J148" i="9"/>
  <c r="P147" i="9"/>
  <c r="O147" i="9"/>
  <c r="N147" i="9"/>
  <c r="L147" i="9"/>
  <c r="K147" i="9"/>
  <c r="J147" i="9"/>
  <c r="P146" i="9"/>
  <c r="O146" i="9"/>
  <c r="N146" i="9"/>
  <c r="L146" i="9"/>
  <c r="K146" i="9"/>
  <c r="J146" i="9"/>
  <c r="P145" i="9"/>
  <c r="O145" i="9"/>
  <c r="N145" i="9"/>
  <c r="L145" i="9"/>
  <c r="K145" i="9"/>
  <c r="J145" i="9"/>
  <c r="P144" i="9"/>
  <c r="O144" i="9"/>
  <c r="N144" i="9"/>
  <c r="L144" i="9"/>
  <c r="K144" i="9"/>
  <c r="J144" i="9"/>
  <c r="P143" i="9"/>
  <c r="O143" i="9"/>
  <c r="N143" i="9"/>
  <c r="L143" i="9"/>
  <c r="K143" i="9"/>
  <c r="J143" i="9"/>
  <c r="P142" i="9"/>
  <c r="O142" i="9"/>
  <c r="N142" i="9"/>
  <c r="L142" i="9"/>
  <c r="K142" i="9"/>
  <c r="J142" i="9"/>
  <c r="P141" i="9"/>
  <c r="O141" i="9"/>
  <c r="N141" i="9"/>
  <c r="L141" i="9"/>
  <c r="K141" i="9"/>
  <c r="J141" i="9"/>
  <c r="P140" i="9"/>
  <c r="O140" i="9"/>
  <c r="N140" i="9"/>
  <c r="L140" i="9"/>
  <c r="K140" i="9"/>
  <c r="J140" i="9"/>
  <c r="P139" i="9"/>
  <c r="O139" i="9"/>
  <c r="N139" i="9"/>
  <c r="L139" i="9"/>
  <c r="K139" i="9"/>
  <c r="J139" i="9"/>
  <c r="P138" i="9"/>
  <c r="O138" i="9"/>
  <c r="N138" i="9"/>
  <c r="L138" i="9"/>
  <c r="K138" i="9"/>
  <c r="J138" i="9"/>
  <c r="P137" i="9"/>
  <c r="O137" i="9"/>
  <c r="N137" i="9"/>
  <c r="L137" i="9"/>
  <c r="K137" i="9"/>
  <c r="J137" i="9"/>
  <c r="P136" i="9"/>
  <c r="O136" i="9"/>
  <c r="N136" i="9"/>
  <c r="L136" i="9"/>
  <c r="K136" i="9"/>
  <c r="J136" i="9"/>
  <c r="P135" i="9"/>
  <c r="O135" i="9"/>
  <c r="N135" i="9"/>
  <c r="L135" i="9"/>
  <c r="K135" i="9"/>
  <c r="J135" i="9"/>
  <c r="P134" i="9"/>
  <c r="O134" i="9"/>
  <c r="N134" i="9"/>
  <c r="L134" i="9"/>
  <c r="K134" i="9"/>
  <c r="J134" i="9"/>
  <c r="P133" i="9"/>
  <c r="O133" i="9"/>
  <c r="N133" i="9"/>
  <c r="L133" i="9"/>
  <c r="K133" i="9"/>
  <c r="J133" i="9"/>
  <c r="P132" i="9"/>
  <c r="O132" i="9"/>
  <c r="N132" i="9"/>
  <c r="L132" i="9"/>
  <c r="K132" i="9"/>
  <c r="J132" i="9"/>
  <c r="P131" i="9"/>
  <c r="O131" i="9"/>
  <c r="N131" i="9"/>
  <c r="L131" i="9"/>
  <c r="K131" i="9"/>
  <c r="J131" i="9"/>
  <c r="P130" i="9"/>
  <c r="O130" i="9"/>
  <c r="N130" i="9"/>
  <c r="L130" i="9"/>
  <c r="K130" i="9"/>
  <c r="J130" i="9"/>
  <c r="P129" i="9"/>
  <c r="O129" i="9"/>
  <c r="N129" i="9"/>
  <c r="L129" i="9"/>
  <c r="K129" i="9"/>
  <c r="J129" i="9"/>
  <c r="P128" i="9"/>
  <c r="O128" i="9"/>
  <c r="N128" i="9"/>
  <c r="L128" i="9"/>
  <c r="K128" i="9"/>
  <c r="J128" i="9"/>
  <c r="P127" i="9"/>
  <c r="O127" i="9"/>
  <c r="N127" i="9"/>
  <c r="L127" i="9"/>
  <c r="K127" i="9"/>
  <c r="J127" i="9"/>
  <c r="P126" i="9"/>
  <c r="O126" i="9"/>
  <c r="N126" i="9"/>
  <c r="L126" i="9"/>
  <c r="K126" i="9"/>
  <c r="J126" i="9"/>
  <c r="P125" i="9"/>
  <c r="O125" i="9"/>
  <c r="N125" i="9"/>
  <c r="L125" i="9"/>
  <c r="K125" i="9"/>
  <c r="J125" i="9"/>
  <c r="P124" i="9"/>
  <c r="O124" i="9"/>
  <c r="N124" i="9"/>
  <c r="L124" i="9"/>
  <c r="K124" i="9"/>
  <c r="J124" i="9"/>
  <c r="P123" i="9"/>
  <c r="O123" i="9"/>
  <c r="N123" i="9"/>
  <c r="L123" i="9"/>
  <c r="K123" i="9"/>
  <c r="J123" i="9"/>
  <c r="P122" i="9"/>
  <c r="O122" i="9"/>
  <c r="N122" i="9"/>
  <c r="L122" i="9"/>
  <c r="K122" i="9"/>
  <c r="J122" i="9"/>
  <c r="P121" i="9"/>
  <c r="O121" i="9"/>
  <c r="N121" i="9"/>
  <c r="L121" i="9"/>
  <c r="K121" i="9"/>
  <c r="J121" i="9"/>
  <c r="P120" i="9"/>
  <c r="O120" i="9"/>
  <c r="N120" i="9"/>
  <c r="L120" i="9"/>
  <c r="K120" i="9"/>
  <c r="J120" i="9"/>
  <c r="P119" i="9"/>
  <c r="O119" i="9"/>
  <c r="N119" i="9"/>
  <c r="L119" i="9"/>
  <c r="K119" i="9"/>
  <c r="J119" i="9"/>
  <c r="P118" i="9"/>
  <c r="O118" i="9"/>
  <c r="N118" i="9"/>
  <c r="L118" i="9"/>
  <c r="K118" i="9"/>
  <c r="J118" i="9"/>
  <c r="P117" i="9"/>
  <c r="O117" i="9"/>
  <c r="N117" i="9"/>
  <c r="L117" i="9"/>
  <c r="K117" i="9"/>
  <c r="J117" i="9"/>
  <c r="P116" i="9"/>
  <c r="O116" i="9"/>
  <c r="N116" i="9"/>
  <c r="L116" i="9"/>
  <c r="K116" i="9"/>
  <c r="J116" i="9"/>
  <c r="P115" i="9"/>
  <c r="O115" i="9"/>
  <c r="N115" i="9"/>
  <c r="L115" i="9"/>
  <c r="K115" i="9"/>
  <c r="J115" i="9"/>
  <c r="P114" i="9"/>
  <c r="O114" i="9"/>
  <c r="N114" i="9"/>
  <c r="L114" i="9"/>
  <c r="K114" i="9"/>
  <c r="J114" i="9"/>
  <c r="P113" i="9"/>
  <c r="O113" i="9"/>
  <c r="N113" i="9"/>
  <c r="L113" i="9"/>
  <c r="K113" i="9"/>
  <c r="J113" i="9"/>
  <c r="P112" i="9"/>
  <c r="O112" i="9"/>
  <c r="N112" i="9"/>
  <c r="L112" i="9"/>
  <c r="K112" i="9"/>
  <c r="J112" i="9"/>
  <c r="P111" i="9"/>
  <c r="O111" i="9"/>
  <c r="N111" i="9"/>
  <c r="L111" i="9"/>
  <c r="K111" i="9"/>
  <c r="J111" i="9"/>
  <c r="P110" i="9"/>
  <c r="O110" i="9"/>
  <c r="N110" i="9"/>
  <c r="L110" i="9"/>
  <c r="K110" i="9"/>
  <c r="J110" i="9"/>
  <c r="P109" i="9"/>
  <c r="O109" i="9"/>
  <c r="N109" i="9"/>
  <c r="L109" i="9"/>
  <c r="K109" i="9"/>
  <c r="J109" i="9"/>
  <c r="P108" i="9"/>
  <c r="O108" i="9"/>
  <c r="N108" i="9"/>
  <c r="L108" i="9"/>
  <c r="K108" i="9"/>
  <c r="J108" i="9"/>
  <c r="P107" i="9"/>
  <c r="O107" i="9"/>
  <c r="N107" i="9"/>
  <c r="L107" i="9"/>
  <c r="K107" i="9"/>
  <c r="J107" i="9"/>
  <c r="P106" i="9"/>
  <c r="O106" i="9"/>
  <c r="N106" i="9"/>
  <c r="L106" i="9"/>
  <c r="K106" i="9"/>
  <c r="J106" i="9"/>
  <c r="P105" i="9"/>
  <c r="O105" i="9"/>
  <c r="N105" i="9"/>
  <c r="L105" i="9"/>
  <c r="K105" i="9"/>
  <c r="J105" i="9"/>
  <c r="P104" i="9"/>
  <c r="O104" i="9"/>
  <c r="N104" i="9"/>
  <c r="L104" i="9"/>
  <c r="K104" i="9"/>
  <c r="J104" i="9"/>
  <c r="P103" i="9"/>
  <c r="O103" i="9"/>
  <c r="N103" i="9"/>
  <c r="L103" i="9"/>
  <c r="K103" i="9"/>
  <c r="J103" i="9"/>
  <c r="P102" i="9"/>
  <c r="O102" i="9"/>
  <c r="N102" i="9"/>
  <c r="L102" i="9"/>
  <c r="K102" i="9"/>
  <c r="J102" i="9"/>
  <c r="P101" i="9"/>
  <c r="O101" i="9"/>
  <c r="N101" i="9"/>
  <c r="L101" i="9"/>
  <c r="K101" i="9"/>
  <c r="J101" i="9"/>
  <c r="P100" i="9"/>
  <c r="O100" i="9"/>
  <c r="N100" i="9"/>
  <c r="L100" i="9"/>
  <c r="K100" i="9"/>
  <c r="J100" i="9"/>
  <c r="P99" i="9"/>
  <c r="O99" i="9"/>
  <c r="N99" i="9"/>
  <c r="L99" i="9"/>
  <c r="K99" i="9"/>
  <c r="J99" i="9"/>
  <c r="P98" i="9"/>
  <c r="O98" i="9"/>
  <c r="N98" i="9"/>
  <c r="L98" i="9"/>
  <c r="K98" i="9"/>
  <c r="J98" i="9"/>
  <c r="P97" i="9"/>
  <c r="O97" i="9"/>
  <c r="N97" i="9"/>
  <c r="L97" i="9"/>
  <c r="K97" i="9"/>
  <c r="J97" i="9"/>
  <c r="P96" i="9"/>
  <c r="O96" i="9"/>
  <c r="N96" i="9"/>
  <c r="L96" i="9"/>
  <c r="K96" i="9"/>
  <c r="J96" i="9"/>
  <c r="P95" i="9"/>
  <c r="O95" i="9"/>
  <c r="N95" i="9"/>
  <c r="L95" i="9"/>
  <c r="K95" i="9"/>
  <c r="J95" i="9"/>
  <c r="P94" i="9"/>
  <c r="O94" i="9"/>
  <c r="N94" i="9"/>
  <c r="L94" i="9"/>
  <c r="K94" i="9"/>
  <c r="J94" i="9"/>
  <c r="P93" i="9"/>
  <c r="O93" i="9"/>
  <c r="N93" i="9"/>
  <c r="L93" i="9"/>
  <c r="K93" i="9"/>
  <c r="J93" i="9"/>
  <c r="P92" i="9"/>
  <c r="O92" i="9"/>
  <c r="N92" i="9"/>
  <c r="L92" i="9"/>
  <c r="K92" i="9"/>
  <c r="J92" i="9"/>
  <c r="P91" i="9"/>
  <c r="O91" i="9"/>
  <c r="N91" i="9"/>
  <c r="L91" i="9"/>
  <c r="K91" i="9"/>
  <c r="J91" i="9"/>
  <c r="P90" i="9"/>
  <c r="O90" i="9"/>
  <c r="N90" i="9"/>
  <c r="L90" i="9"/>
  <c r="K90" i="9"/>
  <c r="J90" i="9"/>
  <c r="P89" i="9"/>
  <c r="O89" i="9"/>
  <c r="N89" i="9"/>
  <c r="L89" i="9"/>
  <c r="K89" i="9"/>
  <c r="J89" i="9"/>
  <c r="P88" i="9"/>
  <c r="O88" i="9"/>
  <c r="N88" i="9"/>
  <c r="L88" i="9"/>
  <c r="K88" i="9"/>
  <c r="J88" i="9"/>
  <c r="P87" i="9"/>
  <c r="O87" i="9"/>
  <c r="N87" i="9"/>
  <c r="L87" i="9"/>
  <c r="K87" i="9"/>
  <c r="J87" i="9"/>
  <c r="P86" i="9"/>
  <c r="O86" i="9"/>
  <c r="N86" i="9"/>
  <c r="L86" i="9"/>
  <c r="K86" i="9"/>
  <c r="J86" i="9"/>
  <c r="P85" i="9"/>
  <c r="O85" i="9"/>
  <c r="N85" i="9"/>
  <c r="L85" i="9"/>
  <c r="K85" i="9"/>
  <c r="J85" i="9"/>
  <c r="P84" i="9"/>
  <c r="O84" i="9"/>
  <c r="N84" i="9"/>
  <c r="L84" i="9"/>
  <c r="K84" i="9"/>
  <c r="J84" i="9"/>
  <c r="P83" i="9"/>
  <c r="O83" i="9"/>
  <c r="N83" i="9"/>
  <c r="L83" i="9"/>
  <c r="K83" i="9"/>
  <c r="J83" i="9"/>
  <c r="P82" i="9"/>
  <c r="O82" i="9"/>
  <c r="N82" i="9"/>
  <c r="L82" i="9"/>
  <c r="K82" i="9"/>
  <c r="J82" i="9"/>
  <c r="P81" i="9"/>
  <c r="O81" i="9"/>
  <c r="N81" i="9"/>
  <c r="L81" i="9"/>
  <c r="K81" i="9"/>
  <c r="J81" i="9"/>
  <c r="P80" i="9"/>
  <c r="O80" i="9"/>
  <c r="N80" i="9"/>
  <c r="L80" i="9"/>
  <c r="K80" i="9"/>
  <c r="J80" i="9"/>
  <c r="P79" i="9"/>
  <c r="O79" i="9"/>
  <c r="N79" i="9"/>
  <c r="L79" i="9"/>
  <c r="K79" i="9"/>
  <c r="J79" i="9"/>
  <c r="P78" i="9"/>
  <c r="O78" i="9"/>
  <c r="N78" i="9"/>
  <c r="L78" i="9"/>
  <c r="K78" i="9"/>
  <c r="J78" i="9"/>
  <c r="P77" i="9"/>
  <c r="O77" i="9"/>
  <c r="N77" i="9"/>
  <c r="L77" i="9"/>
  <c r="K77" i="9"/>
  <c r="J77" i="9"/>
  <c r="P76" i="9"/>
  <c r="O76" i="9"/>
  <c r="N76" i="9"/>
  <c r="L76" i="9"/>
  <c r="K76" i="9"/>
  <c r="J76" i="9"/>
  <c r="P75" i="9"/>
  <c r="O75" i="9"/>
  <c r="N75" i="9"/>
  <c r="L75" i="9"/>
  <c r="K75" i="9"/>
  <c r="J75" i="9"/>
  <c r="P74" i="9"/>
  <c r="O74" i="9"/>
  <c r="N74" i="9"/>
  <c r="L74" i="9"/>
  <c r="K74" i="9"/>
  <c r="J74" i="9"/>
  <c r="P73" i="9"/>
  <c r="O73" i="9"/>
  <c r="N73" i="9"/>
  <c r="L73" i="9"/>
  <c r="K73" i="9"/>
  <c r="J73" i="9"/>
  <c r="P72" i="9"/>
  <c r="O72" i="9"/>
  <c r="N72" i="9"/>
  <c r="L72" i="9"/>
  <c r="K72" i="9"/>
  <c r="J72" i="9"/>
  <c r="P71" i="9"/>
  <c r="O71" i="9"/>
  <c r="N71" i="9"/>
  <c r="L71" i="9"/>
  <c r="K71" i="9"/>
  <c r="J71" i="9"/>
  <c r="P70" i="9"/>
  <c r="O70" i="9"/>
  <c r="N70" i="9"/>
  <c r="L70" i="9"/>
  <c r="K70" i="9"/>
  <c r="J70" i="9"/>
  <c r="P69" i="9"/>
  <c r="O69" i="9"/>
  <c r="N69" i="9"/>
  <c r="L69" i="9"/>
  <c r="K69" i="9"/>
  <c r="J69" i="9"/>
  <c r="P68" i="9"/>
  <c r="O68" i="9"/>
  <c r="N68" i="9"/>
  <c r="L68" i="9"/>
  <c r="K68" i="9"/>
  <c r="J68" i="9"/>
  <c r="P67" i="9"/>
  <c r="O67" i="9"/>
  <c r="N67" i="9"/>
  <c r="L67" i="9"/>
  <c r="K67" i="9"/>
  <c r="J67" i="9"/>
  <c r="P66" i="9"/>
  <c r="O66" i="9"/>
  <c r="N66" i="9"/>
  <c r="L66" i="9"/>
  <c r="K66" i="9"/>
  <c r="J66" i="9"/>
  <c r="P65" i="9"/>
  <c r="O65" i="9"/>
  <c r="N65" i="9"/>
  <c r="L65" i="9"/>
  <c r="K65" i="9"/>
  <c r="J65" i="9"/>
  <c r="P64" i="9"/>
  <c r="O64" i="9"/>
  <c r="N64" i="9"/>
  <c r="L64" i="9"/>
  <c r="K64" i="9"/>
  <c r="J64" i="9"/>
  <c r="P63" i="9"/>
  <c r="O63" i="9"/>
  <c r="N63" i="9"/>
  <c r="L63" i="9"/>
  <c r="K63" i="9"/>
  <c r="J63" i="9"/>
  <c r="P62" i="9"/>
  <c r="O62" i="9"/>
  <c r="N62" i="9"/>
  <c r="L62" i="9"/>
  <c r="K62" i="9"/>
  <c r="J62" i="9"/>
  <c r="P61" i="9"/>
  <c r="O61" i="9"/>
  <c r="N61" i="9"/>
  <c r="L61" i="9"/>
  <c r="K61" i="9"/>
  <c r="J61" i="9"/>
  <c r="P60" i="9"/>
  <c r="O60" i="9"/>
  <c r="N60" i="9"/>
  <c r="L60" i="9"/>
  <c r="K60" i="9"/>
  <c r="J60" i="9"/>
  <c r="P59" i="9"/>
  <c r="O59" i="9"/>
  <c r="N59" i="9"/>
  <c r="L59" i="9"/>
  <c r="K59" i="9"/>
  <c r="J59" i="9"/>
  <c r="P58" i="9"/>
  <c r="O58" i="9"/>
  <c r="N58" i="9"/>
  <c r="L58" i="9"/>
  <c r="K58" i="9"/>
  <c r="J58" i="9"/>
  <c r="P57" i="9"/>
  <c r="O57" i="9"/>
  <c r="N57" i="9"/>
  <c r="L57" i="9"/>
  <c r="K57" i="9"/>
  <c r="J57" i="9"/>
  <c r="P56" i="9"/>
  <c r="O56" i="9"/>
  <c r="N56" i="9"/>
  <c r="L56" i="9"/>
  <c r="K56" i="9"/>
  <c r="J56" i="9"/>
  <c r="P55" i="9"/>
  <c r="O55" i="9"/>
  <c r="N55" i="9"/>
  <c r="L55" i="9"/>
  <c r="K55" i="9"/>
  <c r="J55" i="9"/>
  <c r="P54" i="9"/>
  <c r="O54" i="9"/>
  <c r="N54" i="9"/>
  <c r="L54" i="9"/>
  <c r="K54" i="9"/>
  <c r="J54" i="9"/>
  <c r="P53" i="9"/>
  <c r="O53" i="9"/>
  <c r="N53" i="9"/>
  <c r="L53" i="9"/>
  <c r="K53" i="9"/>
  <c r="J53" i="9"/>
  <c r="P52" i="9"/>
  <c r="O52" i="9"/>
  <c r="N52" i="9"/>
  <c r="L52" i="9"/>
  <c r="K52" i="9"/>
  <c r="J52" i="9"/>
  <c r="P51" i="9"/>
  <c r="O51" i="9"/>
  <c r="N51" i="9"/>
  <c r="L51" i="9"/>
  <c r="K51" i="9"/>
  <c r="J51" i="9"/>
  <c r="P50" i="9"/>
  <c r="O50" i="9"/>
  <c r="N50" i="9"/>
  <c r="L50" i="9"/>
  <c r="K50" i="9"/>
  <c r="J50" i="9"/>
  <c r="P49" i="9"/>
  <c r="O49" i="9"/>
  <c r="N49" i="9"/>
  <c r="L49" i="9"/>
  <c r="K49" i="9"/>
  <c r="J49" i="9"/>
  <c r="P48" i="9"/>
  <c r="O48" i="9"/>
  <c r="N48" i="9"/>
  <c r="L48" i="9"/>
  <c r="K48" i="9"/>
  <c r="J48" i="9"/>
  <c r="P47" i="9"/>
  <c r="O47" i="9"/>
  <c r="N47" i="9"/>
  <c r="L47" i="9"/>
  <c r="K47" i="9"/>
  <c r="J47" i="9"/>
  <c r="P46" i="9"/>
  <c r="O46" i="9"/>
  <c r="N46" i="9"/>
  <c r="L46" i="9"/>
  <c r="K46" i="9"/>
  <c r="J46" i="9"/>
  <c r="P45" i="9"/>
  <c r="O45" i="9"/>
  <c r="N45" i="9"/>
  <c r="L45" i="9"/>
  <c r="K45" i="9"/>
  <c r="J45" i="9"/>
  <c r="P44" i="9"/>
  <c r="O44" i="9"/>
  <c r="N44" i="9"/>
  <c r="L44" i="9"/>
  <c r="K44" i="9"/>
  <c r="J44" i="9"/>
  <c r="P43" i="9"/>
  <c r="O43" i="9"/>
  <c r="N43" i="9"/>
  <c r="L43" i="9"/>
  <c r="K43" i="9"/>
  <c r="J43" i="9"/>
  <c r="P42" i="9"/>
  <c r="O42" i="9"/>
  <c r="N42" i="9"/>
  <c r="L42" i="9"/>
  <c r="K42" i="9"/>
  <c r="J42" i="9"/>
  <c r="P41" i="9"/>
  <c r="O41" i="9"/>
  <c r="N41" i="9"/>
  <c r="L41" i="9"/>
  <c r="K41" i="9"/>
  <c r="J41" i="9"/>
  <c r="P40" i="9"/>
  <c r="O40" i="9"/>
  <c r="N40" i="9"/>
  <c r="L40" i="9"/>
  <c r="K40" i="9"/>
  <c r="J40" i="9"/>
  <c r="P39" i="9"/>
  <c r="O39" i="9"/>
  <c r="N39" i="9"/>
  <c r="L39" i="9"/>
  <c r="K39" i="9"/>
  <c r="J39" i="9"/>
  <c r="P38" i="9"/>
  <c r="O38" i="9"/>
  <c r="N38" i="9"/>
  <c r="L38" i="9"/>
  <c r="K38" i="9"/>
  <c r="J38" i="9"/>
  <c r="P37" i="9"/>
  <c r="O37" i="9"/>
  <c r="N37" i="9"/>
  <c r="L37" i="9"/>
  <c r="K37" i="9"/>
  <c r="J37" i="9"/>
  <c r="P36" i="9"/>
  <c r="O36" i="9"/>
  <c r="N36" i="9"/>
  <c r="L36" i="9"/>
  <c r="K36" i="9"/>
  <c r="J36" i="9"/>
  <c r="P35" i="9"/>
  <c r="O35" i="9"/>
  <c r="N35" i="9"/>
  <c r="L35" i="9"/>
  <c r="K35" i="9"/>
  <c r="J35" i="9"/>
  <c r="P34" i="9"/>
  <c r="O34" i="9"/>
  <c r="N34" i="9"/>
  <c r="L34" i="9"/>
  <c r="K34" i="9"/>
  <c r="J34" i="9"/>
  <c r="P33" i="9"/>
  <c r="O33" i="9"/>
  <c r="N33" i="9"/>
  <c r="L33" i="9"/>
  <c r="K33" i="9"/>
  <c r="J33" i="9"/>
  <c r="P32" i="9"/>
  <c r="O32" i="9"/>
  <c r="N32" i="9"/>
  <c r="L32" i="9"/>
  <c r="K32" i="9"/>
  <c r="J32" i="9"/>
  <c r="P31" i="9"/>
  <c r="O31" i="9"/>
  <c r="N31" i="9"/>
  <c r="L31" i="9"/>
  <c r="K31" i="9"/>
  <c r="J31" i="9"/>
  <c r="P30" i="9"/>
  <c r="O30" i="9"/>
  <c r="N30" i="9"/>
  <c r="L30" i="9"/>
  <c r="K30" i="9"/>
  <c r="J30" i="9"/>
  <c r="P29" i="9"/>
  <c r="O29" i="9"/>
  <c r="N29" i="9"/>
  <c r="L29" i="9"/>
  <c r="K29" i="9"/>
  <c r="J29" i="9"/>
  <c r="P28" i="9"/>
  <c r="O28" i="9"/>
  <c r="N28" i="9"/>
  <c r="L28" i="9"/>
  <c r="K28" i="9"/>
  <c r="J28" i="9"/>
  <c r="P27" i="9"/>
  <c r="O27" i="9"/>
  <c r="N27" i="9"/>
  <c r="L27" i="9"/>
  <c r="K27" i="9"/>
  <c r="J27" i="9"/>
  <c r="P26" i="9"/>
  <c r="O26" i="9"/>
  <c r="N26" i="9"/>
  <c r="L26" i="9"/>
  <c r="K26" i="9"/>
  <c r="J26" i="9"/>
  <c r="P25" i="9"/>
  <c r="O25" i="9"/>
  <c r="N25" i="9"/>
  <c r="L25" i="9"/>
  <c r="K25" i="9"/>
  <c r="J25" i="9"/>
  <c r="P24" i="9"/>
  <c r="O24" i="9"/>
  <c r="N24" i="9"/>
  <c r="L24" i="9"/>
  <c r="K24" i="9"/>
  <c r="J24" i="9"/>
  <c r="P23" i="9"/>
  <c r="O23" i="9"/>
  <c r="N23" i="9"/>
  <c r="L23" i="9"/>
  <c r="K23" i="9"/>
  <c r="J23" i="9"/>
  <c r="P22" i="9"/>
  <c r="O22" i="9"/>
  <c r="N22" i="9"/>
  <c r="L22" i="9"/>
  <c r="K22" i="9"/>
  <c r="J22" i="9"/>
  <c r="P21" i="9"/>
  <c r="O21" i="9"/>
  <c r="N21" i="9"/>
  <c r="L21" i="9"/>
  <c r="K21" i="9"/>
  <c r="J21" i="9"/>
  <c r="P20" i="9"/>
  <c r="O20" i="9"/>
  <c r="N20" i="9"/>
  <c r="L20" i="9"/>
  <c r="K20" i="9"/>
  <c r="J20" i="9"/>
  <c r="P19" i="9"/>
  <c r="O19" i="9"/>
  <c r="N19" i="9"/>
  <c r="L19" i="9"/>
  <c r="K19" i="9"/>
  <c r="J19" i="9"/>
  <c r="P18" i="9"/>
  <c r="O18" i="9"/>
  <c r="N18" i="9"/>
  <c r="L18" i="9"/>
  <c r="K18" i="9"/>
  <c r="J18" i="9"/>
  <c r="P17" i="9"/>
  <c r="O17" i="9"/>
  <c r="N17" i="9"/>
  <c r="L17" i="9"/>
  <c r="K17" i="9"/>
  <c r="J17" i="9"/>
  <c r="P16" i="9"/>
  <c r="O16" i="9"/>
  <c r="N16" i="9"/>
  <c r="L16" i="9"/>
  <c r="K16" i="9"/>
  <c r="J16" i="9"/>
  <c r="P15" i="9"/>
  <c r="O15" i="9"/>
  <c r="N15" i="9"/>
  <c r="L15" i="9"/>
  <c r="K15" i="9"/>
  <c r="J15" i="9"/>
  <c r="P14" i="9"/>
  <c r="O14" i="9"/>
  <c r="N14" i="9"/>
  <c r="L14" i="9"/>
  <c r="K14" i="9"/>
  <c r="J14" i="9"/>
  <c r="P13" i="9"/>
  <c r="O13" i="9"/>
  <c r="N13" i="9"/>
  <c r="L13" i="9"/>
  <c r="K13" i="9"/>
  <c r="J13" i="9"/>
  <c r="P12" i="9"/>
  <c r="O12" i="9"/>
  <c r="N12" i="9"/>
  <c r="L12" i="9"/>
  <c r="K12" i="9"/>
  <c r="J12" i="9"/>
  <c r="P11" i="9"/>
  <c r="O11" i="9"/>
  <c r="N11" i="9"/>
  <c r="L11" i="9"/>
  <c r="K11" i="9"/>
  <c r="J11" i="9"/>
  <c r="P10" i="9"/>
  <c r="O10" i="9"/>
  <c r="N10" i="9"/>
  <c r="L10" i="9"/>
  <c r="K10" i="9"/>
  <c r="J10" i="9"/>
  <c r="P9" i="9"/>
  <c r="O9" i="9"/>
  <c r="N9" i="9"/>
  <c r="L9" i="9"/>
  <c r="K9" i="9"/>
  <c r="J9" i="9"/>
  <c r="P8" i="9"/>
  <c r="O8" i="9"/>
  <c r="N8" i="9"/>
  <c r="L8" i="9"/>
  <c r="K8" i="9"/>
  <c r="J8" i="9"/>
  <c r="P7" i="9"/>
  <c r="O7" i="9"/>
  <c r="N7" i="9"/>
  <c r="L7" i="9"/>
  <c r="K7" i="9"/>
  <c r="J7" i="9"/>
  <c r="P6" i="9"/>
  <c r="O6" i="9"/>
  <c r="N6" i="9"/>
  <c r="L6" i="9"/>
  <c r="K6" i="9"/>
  <c r="J6" i="9"/>
  <c r="P5" i="9"/>
  <c r="O5" i="9"/>
  <c r="N5" i="9"/>
  <c r="L5" i="9"/>
  <c r="K5" i="9"/>
  <c r="J5" i="9"/>
  <c r="P4" i="9"/>
  <c r="O4" i="9"/>
  <c r="O1" i="9" s="1"/>
  <c r="N4" i="9"/>
  <c r="N1" i="9" s="1"/>
  <c r="L4" i="9"/>
  <c r="L1" i="9" s="1"/>
  <c r="K4" i="9"/>
  <c r="K1" i="9" s="1"/>
  <c r="J4" i="9"/>
  <c r="J1" i="9" s="1"/>
  <c r="P1" i="9"/>
  <c r="P275" i="8"/>
  <c r="O275" i="8"/>
  <c r="N275" i="8"/>
  <c r="L275" i="8"/>
  <c r="K275" i="8"/>
  <c r="J275" i="8"/>
  <c r="P274" i="8"/>
  <c r="O274" i="8"/>
  <c r="N274" i="8"/>
  <c r="L274" i="8"/>
  <c r="K274" i="8"/>
  <c r="J274" i="8"/>
  <c r="P273" i="8"/>
  <c r="O273" i="8"/>
  <c r="N273" i="8"/>
  <c r="L273" i="8"/>
  <c r="K273" i="8"/>
  <c r="J273" i="8"/>
  <c r="P272" i="8"/>
  <c r="O272" i="8"/>
  <c r="N272" i="8"/>
  <c r="L272" i="8"/>
  <c r="K272" i="8"/>
  <c r="J272" i="8"/>
  <c r="P271" i="8"/>
  <c r="O271" i="8"/>
  <c r="N271" i="8"/>
  <c r="L271" i="8"/>
  <c r="K271" i="8"/>
  <c r="J271" i="8"/>
  <c r="P270" i="8"/>
  <c r="O270" i="8"/>
  <c r="N270" i="8"/>
  <c r="L270" i="8"/>
  <c r="K270" i="8"/>
  <c r="J270" i="8"/>
  <c r="P269" i="8"/>
  <c r="O269" i="8"/>
  <c r="N269" i="8"/>
  <c r="L269" i="8"/>
  <c r="K269" i="8"/>
  <c r="J269" i="8"/>
  <c r="P268" i="8"/>
  <c r="O268" i="8"/>
  <c r="N268" i="8"/>
  <c r="L268" i="8"/>
  <c r="K268" i="8"/>
  <c r="J268" i="8"/>
  <c r="P267" i="8"/>
  <c r="O267" i="8"/>
  <c r="N267" i="8"/>
  <c r="L267" i="8"/>
  <c r="K267" i="8"/>
  <c r="J267" i="8"/>
  <c r="P266" i="8"/>
  <c r="O266" i="8"/>
  <c r="N266" i="8"/>
  <c r="L266" i="8"/>
  <c r="K266" i="8"/>
  <c r="J266" i="8"/>
  <c r="P265" i="8"/>
  <c r="O265" i="8"/>
  <c r="N265" i="8"/>
  <c r="L265" i="8"/>
  <c r="K265" i="8"/>
  <c r="J265" i="8"/>
  <c r="P264" i="8"/>
  <c r="O264" i="8"/>
  <c r="N264" i="8"/>
  <c r="L264" i="8"/>
  <c r="K264" i="8"/>
  <c r="J264" i="8"/>
  <c r="P263" i="8"/>
  <c r="O263" i="8"/>
  <c r="N263" i="8"/>
  <c r="L263" i="8"/>
  <c r="K263" i="8"/>
  <c r="J263" i="8"/>
  <c r="P262" i="8"/>
  <c r="O262" i="8"/>
  <c r="N262" i="8"/>
  <c r="L262" i="8"/>
  <c r="K262" i="8"/>
  <c r="J262" i="8"/>
  <c r="P261" i="8"/>
  <c r="O261" i="8"/>
  <c r="N261" i="8"/>
  <c r="L261" i="8"/>
  <c r="K261" i="8"/>
  <c r="J261" i="8"/>
  <c r="P260" i="8"/>
  <c r="O260" i="8"/>
  <c r="N260" i="8"/>
  <c r="L260" i="8"/>
  <c r="K260" i="8"/>
  <c r="J260" i="8"/>
  <c r="P259" i="8"/>
  <c r="O259" i="8"/>
  <c r="N259" i="8"/>
  <c r="L259" i="8"/>
  <c r="K259" i="8"/>
  <c r="J259" i="8"/>
  <c r="P258" i="8"/>
  <c r="O258" i="8"/>
  <c r="N258" i="8"/>
  <c r="L258" i="8"/>
  <c r="K258" i="8"/>
  <c r="J258" i="8"/>
  <c r="P257" i="8"/>
  <c r="O257" i="8"/>
  <c r="N257" i="8"/>
  <c r="L257" i="8"/>
  <c r="K257" i="8"/>
  <c r="J257" i="8"/>
  <c r="P256" i="8"/>
  <c r="O256" i="8"/>
  <c r="N256" i="8"/>
  <c r="L256" i="8"/>
  <c r="K256" i="8"/>
  <c r="J256" i="8"/>
  <c r="P255" i="8"/>
  <c r="O255" i="8"/>
  <c r="N255" i="8"/>
  <c r="L255" i="8"/>
  <c r="K255" i="8"/>
  <c r="J255" i="8"/>
  <c r="P254" i="8"/>
  <c r="O254" i="8"/>
  <c r="N254" i="8"/>
  <c r="L254" i="8"/>
  <c r="K254" i="8"/>
  <c r="J254" i="8"/>
  <c r="P253" i="8"/>
  <c r="O253" i="8"/>
  <c r="N253" i="8"/>
  <c r="L253" i="8"/>
  <c r="K253" i="8"/>
  <c r="J253" i="8"/>
  <c r="P252" i="8"/>
  <c r="O252" i="8"/>
  <c r="N252" i="8"/>
  <c r="L252" i="8"/>
  <c r="K252" i="8"/>
  <c r="J252" i="8"/>
  <c r="P251" i="8"/>
  <c r="O251" i="8"/>
  <c r="N251" i="8"/>
  <c r="L251" i="8"/>
  <c r="K251" i="8"/>
  <c r="J251" i="8"/>
  <c r="P250" i="8"/>
  <c r="O250" i="8"/>
  <c r="N250" i="8"/>
  <c r="L250" i="8"/>
  <c r="K250" i="8"/>
  <c r="J250" i="8"/>
  <c r="P249" i="8"/>
  <c r="O249" i="8"/>
  <c r="N249" i="8"/>
  <c r="L249" i="8"/>
  <c r="K249" i="8"/>
  <c r="J249" i="8"/>
  <c r="P248" i="8"/>
  <c r="O248" i="8"/>
  <c r="N248" i="8"/>
  <c r="L248" i="8"/>
  <c r="K248" i="8"/>
  <c r="J248" i="8"/>
  <c r="P247" i="8"/>
  <c r="O247" i="8"/>
  <c r="N247" i="8"/>
  <c r="L247" i="8"/>
  <c r="K247" i="8"/>
  <c r="J247" i="8"/>
  <c r="P246" i="8"/>
  <c r="O246" i="8"/>
  <c r="N246" i="8"/>
  <c r="L246" i="8"/>
  <c r="K246" i="8"/>
  <c r="J246" i="8"/>
  <c r="P245" i="8"/>
  <c r="O245" i="8"/>
  <c r="N245" i="8"/>
  <c r="L245" i="8"/>
  <c r="K245" i="8"/>
  <c r="J245" i="8"/>
  <c r="P244" i="8"/>
  <c r="O244" i="8"/>
  <c r="N244" i="8"/>
  <c r="L244" i="8"/>
  <c r="K244" i="8"/>
  <c r="J244" i="8"/>
  <c r="P243" i="8"/>
  <c r="O243" i="8"/>
  <c r="N243" i="8"/>
  <c r="L243" i="8"/>
  <c r="K243" i="8"/>
  <c r="J243" i="8"/>
  <c r="P242" i="8"/>
  <c r="O242" i="8"/>
  <c r="N242" i="8"/>
  <c r="L242" i="8"/>
  <c r="K242" i="8"/>
  <c r="J242" i="8"/>
  <c r="P241" i="8"/>
  <c r="O241" i="8"/>
  <c r="N241" i="8"/>
  <c r="L241" i="8"/>
  <c r="K241" i="8"/>
  <c r="J241" i="8"/>
  <c r="P240" i="8"/>
  <c r="O240" i="8"/>
  <c r="N240" i="8"/>
  <c r="L240" i="8"/>
  <c r="K240" i="8"/>
  <c r="J240" i="8"/>
  <c r="P239" i="8"/>
  <c r="O239" i="8"/>
  <c r="N239" i="8"/>
  <c r="L239" i="8"/>
  <c r="K239" i="8"/>
  <c r="J239" i="8"/>
  <c r="P238" i="8"/>
  <c r="O238" i="8"/>
  <c r="N238" i="8"/>
  <c r="L238" i="8"/>
  <c r="K238" i="8"/>
  <c r="J238" i="8"/>
  <c r="P237" i="8"/>
  <c r="O237" i="8"/>
  <c r="N237" i="8"/>
  <c r="L237" i="8"/>
  <c r="K237" i="8"/>
  <c r="J237" i="8"/>
  <c r="P236" i="8"/>
  <c r="O236" i="8"/>
  <c r="N236" i="8"/>
  <c r="L236" i="8"/>
  <c r="K236" i="8"/>
  <c r="J236" i="8"/>
  <c r="P235" i="8"/>
  <c r="O235" i="8"/>
  <c r="N235" i="8"/>
  <c r="L235" i="8"/>
  <c r="K235" i="8"/>
  <c r="J235" i="8"/>
  <c r="P234" i="8"/>
  <c r="O234" i="8"/>
  <c r="N234" i="8"/>
  <c r="L234" i="8"/>
  <c r="K234" i="8"/>
  <c r="J234" i="8"/>
  <c r="P233" i="8"/>
  <c r="O233" i="8"/>
  <c r="N233" i="8"/>
  <c r="L233" i="8"/>
  <c r="K233" i="8"/>
  <c r="J233" i="8"/>
  <c r="P232" i="8"/>
  <c r="O232" i="8"/>
  <c r="N232" i="8"/>
  <c r="L232" i="8"/>
  <c r="K232" i="8"/>
  <c r="J232" i="8"/>
  <c r="P231" i="8"/>
  <c r="O231" i="8"/>
  <c r="N231" i="8"/>
  <c r="L231" i="8"/>
  <c r="K231" i="8"/>
  <c r="J231" i="8"/>
  <c r="P230" i="8"/>
  <c r="O230" i="8"/>
  <c r="N230" i="8"/>
  <c r="L230" i="8"/>
  <c r="K230" i="8"/>
  <c r="J230" i="8"/>
  <c r="P229" i="8"/>
  <c r="O229" i="8"/>
  <c r="N229" i="8"/>
  <c r="L229" i="8"/>
  <c r="K229" i="8"/>
  <c r="J229" i="8"/>
  <c r="P228" i="8"/>
  <c r="O228" i="8"/>
  <c r="N228" i="8"/>
  <c r="L228" i="8"/>
  <c r="K228" i="8"/>
  <c r="J228" i="8"/>
  <c r="P227" i="8"/>
  <c r="O227" i="8"/>
  <c r="N227" i="8"/>
  <c r="L227" i="8"/>
  <c r="K227" i="8"/>
  <c r="J227" i="8"/>
  <c r="P226" i="8"/>
  <c r="O226" i="8"/>
  <c r="N226" i="8"/>
  <c r="L226" i="8"/>
  <c r="K226" i="8"/>
  <c r="J226" i="8"/>
  <c r="P225" i="8"/>
  <c r="O225" i="8"/>
  <c r="N225" i="8"/>
  <c r="L225" i="8"/>
  <c r="K225" i="8"/>
  <c r="J225" i="8"/>
  <c r="P224" i="8"/>
  <c r="O224" i="8"/>
  <c r="N224" i="8"/>
  <c r="L224" i="8"/>
  <c r="K224" i="8"/>
  <c r="J224" i="8"/>
  <c r="P223" i="8"/>
  <c r="O223" i="8"/>
  <c r="N223" i="8"/>
  <c r="L223" i="8"/>
  <c r="K223" i="8"/>
  <c r="J223" i="8"/>
  <c r="P222" i="8"/>
  <c r="O222" i="8"/>
  <c r="N222" i="8"/>
  <c r="L222" i="8"/>
  <c r="K222" i="8"/>
  <c r="J222" i="8"/>
  <c r="P221" i="8"/>
  <c r="O221" i="8"/>
  <c r="N221" i="8"/>
  <c r="L221" i="8"/>
  <c r="K221" i="8"/>
  <c r="J221" i="8"/>
  <c r="P220" i="8"/>
  <c r="O220" i="8"/>
  <c r="N220" i="8"/>
  <c r="L220" i="8"/>
  <c r="K220" i="8"/>
  <c r="J220" i="8"/>
  <c r="P219" i="8"/>
  <c r="O219" i="8"/>
  <c r="N219" i="8"/>
  <c r="L219" i="8"/>
  <c r="K219" i="8"/>
  <c r="J219" i="8"/>
  <c r="P218" i="8"/>
  <c r="O218" i="8"/>
  <c r="N218" i="8"/>
  <c r="L218" i="8"/>
  <c r="K218" i="8"/>
  <c r="J218" i="8"/>
  <c r="P217" i="8"/>
  <c r="O217" i="8"/>
  <c r="N217" i="8"/>
  <c r="L217" i="8"/>
  <c r="K217" i="8"/>
  <c r="J217" i="8"/>
  <c r="P216" i="8"/>
  <c r="O216" i="8"/>
  <c r="N216" i="8"/>
  <c r="L216" i="8"/>
  <c r="K216" i="8"/>
  <c r="J216" i="8"/>
  <c r="P215" i="8"/>
  <c r="O215" i="8"/>
  <c r="N215" i="8"/>
  <c r="L215" i="8"/>
  <c r="K215" i="8"/>
  <c r="J215" i="8"/>
  <c r="P214" i="8"/>
  <c r="O214" i="8"/>
  <c r="N214" i="8"/>
  <c r="L214" i="8"/>
  <c r="K214" i="8"/>
  <c r="J214" i="8"/>
  <c r="P213" i="8"/>
  <c r="O213" i="8"/>
  <c r="N213" i="8"/>
  <c r="L213" i="8"/>
  <c r="K213" i="8"/>
  <c r="J213" i="8"/>
  <c r="P212" i="8"/>
  <c r="O212" i="8"/>
  <c r="N212" i="8"/>
  <c r="L212" i="8"/>
  <c r="K212" i="8"/>
  <c r="J212" i="8"/>
  <c r="P211" i="8"/>
  <c r="O211" i="8"/>
  <c r="N211" i="8"/>
  <c r="L211" i="8"/>
  <c r="K211" i="8"/>
  <c r="J211" i="8"/>
  <c r="P210" i="8"/>
  <c r="O210" i="8"/>
  <c r="N210" i="8"/>
  <c r="L210" i="8"/>
  <c r="K210" i="8"/>
  <c r="J210" i="8"/>
  <c r="P209" i="8"/>
  <c r="O209" i="8"/>
  <c r="N209" i="8"/>
  <c r="L209" i="8"/>
  <c r="K209" i="8"/>
  <c r="J209" i="8"/>
  <c r="P208" i="8"/>
  <c r="O208" i="8"/>
  <c r="N208" i="8"/>
  <c r="L208" i="8"/>
  <c r="K208" i="8"/>
  <c r="J208" i="8"/>
  <c r="P207" i="8"/>
  <c r="O207" i="8"/>
  <c r="N207" i="8"/>
  <c r="L207" i="8"/>
  <c r="K207" i="8"/>
  <c r="J207" i="8"/>
  <c r="P206" i="8"/>
  <c r="O206" i="8"/>
  <c r="N206" i="8"/>
  <c r="L206" i="8"/>
  <c r="K206" i="8"/>
  <c r="J206" i="8"/>
  <c r="P205" i="8"/>
  <c r="O205" i="8"/>
  <c r="N205" i="8"/>
  <c r="L205" i="8"/>
  <c r="K205" i="8"/>
  <c r="J205" i="8"/>
  <c r="P204" i="8"/>
  <c r="O204" i="8"/>
  <c r="N204" i="8"/>
  <c r="L204" i="8"/>
  <c r="K204" i="8"/>
  <c r="J204" i="8"/>
  <c r="P203" i="8"/>
  <c r="O203" i="8"/>
  <c r="N203" i="8"/>
  <c r="L203" i="8"/>
  <c r="K203" i="8"/>
  <c r="J203" i="8"/>
  <c r="P202" i="8"/>
  <c r="O202" i="8"/>
  <c r="N202" i="8"/>
  <c r="L202" i="8"/>
  <c r="K202" i="8"/>
  <c r="J202" i="8"/>
  <c r="P201" i="8"/>
  <c r="O201" i="8"/>
  <c r="N201" i="8"/>
  <c r="L201" i="8"/>
  <c r="K201" i="8"/>
  <c r="J201" i="8"/>
  <c r="P200" i="8"/>
  <c r="O200" i="8"/>
  <c r="N200" i="8"/>
  <c r="L200" i="8"/>
  <c r="K200" i="8"/>
  <c r="J200" i="8"/>
  <c r="P199" i="8"/>
  <c r="O199" i="8"/>
  <c r="N199" i="8"/>
  <c r="L199" i="8"/>
  <c r="K199" i="8"/>
  <c r="J199" i="8"/>
  <c r="P198" i="8"/>
  <c r="O198" i="8"/>
  <c r="N198" i="8"/>
  <c r="L198" i="8"/>
  <c r="K198" i="8"/>
  <c r="J198" i="8"/>
  <c r="P197" i="8"/>
  <c r="O197" i="8"/>
  <c r="N197" i="8"/>
  <c r="L197" i="8"/>
  <c r="K197" i="8"/>
  <c r="J197" i="8"/>
  <c r="P196" i="8"/>
  <c r="O196" i="8"/>
  <c r="N196" i="8"/>
  <c r="L196" i="8"/>
  <c r="K196" i="8"/>
  <c r="J196" i="8"/>
  <c r="P195" i="8"/>
  <c r="O195" i="8"/>
  <c r="N195" i="8"/>
  <c r="L195" i="8"/>
  <c r="K195" i="8"/>
  <c r="J195" i="8"/>
  <c r="P194" i="8"/>
  <c r="O194" i="8"/>
  <c r="N194" i="8"/>
  <c r="L194" i="8"/>
  <c r="K194" i="8"/>
  <c r="J194" i="8"/>
  <c r="P193" i="8"/>
  <c r="O193" i="8"/>
  <c r="N193" i="8"/>
  <c r="L193" i="8"/>
  <c r="K193" i="8"/>
  <c r="J193" i="8"/>
  <c r="P192" i="8"/>
  <c r="O192" i="8"/>
  <c r="N192" i="8"/>
  <c r="L192" i="8"/>
  <c r="K192" i="8"/>
  <c r="J192" i="8"/>
  <c r="P191" i="8"/>
  <c r="O191" i="8"/>
  <c r="N191" i="8"/>
  <c r="L191" i="8"/>
  <c r="K191" i="8"/>
  <c r="J191" i="8"/>
  <c r="P190" i="8"/>
  <c r="O190" i="8"/>
  <c r="N190" i="8"/>
  <c r="L190" i="8"/>
  <c r="K190" i="8"/>
  <c r="J190" i="8"/>
  <c r="P189" i="8"/>
  <c r="O189" i="8"/>
  <c r="N189" i="8"/>
  <c r="L189" i="8"/>
  <c r="K189" i="8"/>
  <c r="J189" i="8"/>
  <c r="P188" i="8"/>
  <c r="O188" i="8"/>
  <c r="N188" i="8"/>
  <c r="L188" i="8"/>
  <c r="K188" i="8"/>
  <c r="J188" i="8"/>
  <c r="P187" i="8"/>
  <c r="O187" i="8"/>
  <c r="N187" i="8"/>
  <c r="L187" i="8"/>
  <c r="K187" i="8"/>
  <c r="J187" i="8"/>
  <c r="P186" i="8"/>
  <c r="O186" i="8"/>
  <c r="N186" i="8"/>
  <c r="L186" i="8"/>
  <c r="K186" i="8"/>
  <c r="J186" i="8"/>
  <c r="P185" i="8"/>
  <c r="O185" i="8"/>
  <c r="N185" i="8"/>
  <c r="L185" i="8"/>
  <c r="K185" i="8"/>
  <c r="J185" i="8"/>
  <c r="P184" i="8"/>
  <c r="O184" i="8"/>
  <c r="N184" i="8"/>
  <c r="L184" i="8"/>
  <c r="K184" i="8"/>
  <c r="J184" i="8"/>
  <c r="P183" i="8"/>
  <c r="O183" i="8"/>
  <c r="N183" i="8"/>
  <c r="L183" i="8"/>
  <c r="K183" i="8"/>
  <c r="J183" i="8"/>
  <c r="P182" i="8"/>
  <c r="O182" i="8"/>
  <c r="N182" i="8"/>
  <c r="L182" i="8"/>
  <c r="K182" i="8"/>
  <c r="J182" i="8"/>
  <c r="P181" i="8"/>
  <c r="O181" i="8"/>
  <c r="N181" i="8"/>
  <c r="L181" i="8"/>
  <c r="K181" i="8"/>
  <c r="J181" i="8"/>
  <c r="P180" i="8"/>
  <c r="O180" i="8"/>
  <c r="N180" i="8"/>
  <c r="L180" i="8"/>
  <c r="K180" i="8"/>
  <c r="J180" i="8"/>
  <c r="P179" i="8"/>
  <c r="O179" i="8"/>
  <c r="N179" i="8"/>
  <c r="L179" i="8"/>
  <c r="K179" i="8"/>
  <c r="J179" i="8"/>
  <c r="P178" i="8"/>
  <c r="O178" i="8"/>
  <c r="N178" i="8"/>
  <c r="L178" i="8"/>
  <c r="K178" i="8"/>
  <c r="J178" i="8"/>
  <c r="P177" i="8"/>
  <c r="O177" i="8"/>
  <c r="N177" i="8"/>
  <c r="L177" i="8"/>
  <c r="K177" i="8"/>
  <c r="J177" i="8"/>
  <c r="P176" i="8"/>
  <c r="O176" i="8"/>
  <c r="N176" i="8"/>
  <c r="L176" i="8"/>
  <c r="K176" i="8"/>
  <c r="J176" i="8"/>
  <c r="P175" i="8"/>
  <c r="O175" i="8"/>
  <c r="N175" i="8"/>
  <c r="L175" i="8"/>
  <c r="K175" i="8"/>
  <c r="J175" i="8"/>
  <c r="P174" i="8"/>
  <c r="O174" i="8"/>
  <c r="N174" i="8"/>
  <c r="L174" i="8"/>
  <c r="K174" i="8"/>
  <c r="J174" i="8"/>
  <c r="P173" i="8"/>
  <c r="O173" i="8"/>
  <c r="N173" i="8"/>
  <c r="L173" i="8"/>
  <c r="K173" i="8"/>
  <c r="J173" i="8"/>
  <c r="P172" i="8"/>
  <c r="O172" i="8"/>
  <c r="N172" i="8"/>
  <c r="L172" i="8"/>
  <c r="K172" i="8"/>
  <c r="J172" i="8"/>
  <c r="P171" i="8"/>
  <c r="O171" i="8"/>
  <c r="N171" i="8"/>
  <c r="L171" i="8"/>
  <c r="K171" i="8"/>
  <c r="J171" i="8"/>
  <c r="P170" i="8"/>
  <c r="O170" i="8"/>
  <c r="N170" i="8"/>
  <c r="L170" i="8"/>
  <c r="K170" i="8"/>
  <c r="J170" i="8"/>
  <c r="P169" i="8"/>
  <c r="O169" i="8"/>
  <c r="N169" i="8"/>
  <c r="L169" i="8"/>
  <c r="K169" i="8"/>
  <c r="J169" i="8"/>
  <c r="P168" i="8"/>
  <c r="O168" i="8"/>
  <c r="N168" i="8"/>
  <c r="L168" i="8"/>
  <c r="K168" i="8"/>
  <c r="J168" i="8"/>
  <c r="P167" i="8"/>
  <c r="O167" i="8"/>
  <c r="N167" i="8"/>
  <c r="L167" i="8"/>
  <c r="K167" i="8"/>
  <c r="J167" i="8"/>
  <c r="P166" i="8"/>
  <c r="O166" i="8"/>
  <c r="N166" i="8"/>
  <c r="L166" i="8"/>
  <c r="K166" i="8"/>
  <c r="J166" i="8"/>
  <c r="P165" i="8"/>
  <c r="O165" i="8"/>
  <c r="N165" i="8"/>
  <c r="L165" i="8"/>
  <c r="K165" i="8"/>
  <c r="J165" i="8"/>
  <c r="P164" i="8"/>
  <c r="O164" i="8"/>
  <c r="N164" i="8"/>
  <c r="L164" i="8"/>
  <c r="K164" i="8"/>
  <c r="J164" i="8"/>
  <c r="P163" i="8"/>
  <c r="O163" i="8"/>
  <c r="N163" i="8"/>
  <c r="L163" i="8"/>
  <c r="K163" i="8"/>
  <c r="J163" i="8"/>
  <c r="P162" i="8"/>
  <c r="O162" i="8"/>
  <c r="N162" i="8"/>
  <c r="L162" i="8"/>
  <c r="K162" i="8"/>
  <c r="J162" i="8"/>
  <c r="P161" i="8"/>
  <c r="O161" i="8"/>
  <c r="N161" i="8"/>
  <c r="L161" i="8"/>
  <c r="K161" i="8"/>
  <c r="J161" i="8"/>
  <c r="P160" i="8"/>
  <c r="O160" i="8"/>
  <c r="N160" i="8"/>
  <c r="L160" i="8"/>
  <c r="K160" i="8"/>
  <c r="J160" i="8"/>
  <c r="P159" i="8"/>
  <c r="O159" i="8"/>
  <c r="N159" i="8"/>
  <c r="L159" i="8"/>
  <c r="K159" i="8"/>
  <c r="J159" i="8"/>
  <c r="P158" i="8"/>
  <c r="O158" i="8"/>
  <c r="N158" i="8"/>
  <c r="L158" i="8"/>
  <c r="K158" i="8"/>
  <c r="J158" i="8"/>
  <c r="P157" i="8"/>
  <c r="O157" i="8"/>
  <c r="N157" i="8"/>
  <c r="L157" i="8"/>
  <c r="K157" i="8"/>
  <c r="J157" i="8"/>
  <c r="P156" i="8"/>
  <c r="O156" i="8"/>
  <c r="N156" i="8"/>
  <c r="L156" i="8"/>
  <c r="K156" i="8"/>
  <c r="J156" i="8"/>
  <c r="P155" i="8"/>
  <c r="O155" i="8"/>
  <c r="N155" i="8"/>
  <c r="L155" i="8"/>
  <c r="K155" i="8"/>
  <c r="J155" i="8"/>
  <c r="P154" i="8"/>
  <c r="O154" i="8"/>
  <c r="N154" i="8"/>
  <c r="L154" i="8"/>
  <c r="K154" i="8"/>
  <c r="J154" i="8"/>
  <c r="P153" i="8"/>
  <c r="O153" i="8"/>
  <c r="N153" i="8"/>
  <c r="L153" i="8"/>
  <c r="K153" i="8"/>
  <c r="J153" i="8"/>
  <c r="P152" i="8"/>
  <c r="O152" i="8"/>
  <c r="N152" i="8"/>
  <c r="L152" i="8"/>
  <c r="K152" i="8"/>
  <c r="J152" i="8"/>
  <c r="P151" i="8"/>
  <c r="O151" i="8"/>
  <c r="N151" i="8"/>
  <c r="L151" i="8"/>
  <c r="K151" i="8"/>
  <c r="J151" i="8"/>
  <c r="P150" i="8"/>
  <c r="O150" i="8"/>
  <c r="N150" i="8"/>
  <c r="L150" i="8"/>
  <c r="K150" i="8"/>
  <c r="J150" i="8"/>
  <c r="P149" i="8"/>
  <c r="O149" i="8"/>
  <c r="N149" i="8"/>
  <c r="L149" i="8"/>
  <c r="K149" i="8"/>
  <c r="J149" i="8"/>
  <c r="P148" i="8"/>
  <c r="O148" i="8"/>
  <c r="N148" i="8"/>
  <c r="L148" i="8"/>
  <c r="K148" i="8"/>
  <c r="J148" i="8"/>
  <c r="P147" i="8"/>
  <c r="O147" i="8"/>
  <c r="N147" i="8"/>
  <c r="L147" i="8"/>
  <c r="K147" i="8"/>
  <c r="J147" i="8"/>
  <c r="P146" i="8"/>
  <c r="O146" i="8"/>
  <c r="N146" i="8"/>
  <c r="L146" i="8"/>
  <c r="K146" i="8"/>
  <c r="J146" i="8"/>
  <c r="P145" i="8"/>
  <c r="O145" i="8"/>
  <c r="N145" i="8"/>
  <c r="L145" i="8"/>
  <c r="K145" i="8"/>
  <c r="J145" i="8"/>
  <c r="P144" i="8"/>
  <c r="O144" i="8"/>
  <c r="N144" i="8"/>
  <c r="L144" i="8"/>
  <c r="K144" i="8"/>
  <c r="J144" i="8"/>
  <c r="P143" i="8"/>
  <c r="O143" i="8"/>
  <c r="N143" i="8"/>
  <c r="L143" i="8"/>
  <c r="K143" i="8"/>
  <c r="J143" i="8"/>
  <c r="P142" i="8"/>
  <c r="O142" i="8"/>
  <c r="N142" i="8"/>
  <c r="L142" i="8"/>
  <c r="K142" i="8"/>
  <c r="J142" i="8"/>
  <c r="P141" i="8"/>
  <c r="O141" i="8"/>
  <c r="N141" i="8"/>
  <c r="L141" i="8"/>
  <c r="K141" i="8"/>
  <c r="J141" i="8"/>
  <c r="P140" i="8"/>
  <c r="O140" i="8"/>
  <c r="N140" i="8"/>
  <c r="L140" i="8"/>
  <c r="K140" i="8"/>
  <c r="J140" i="8"/>
  <c r="P139" i="8"/>
  <c r="O139" i="8"/>
  <c r="N139" i="8"/>
  <c r="L139" i="8"/>
  <c r="K139" i="8"/>
  <c r="J139" i="8"/>
  <c r="P138" i="8"/>
  <c r="O138" i="8"/>
  <c r="N138" i="8"/>
  <c r="L138" i="8"/>
  <c r="K138" i="8"/>
  <c r="J138" i="8"/>
  <c r="P137" i="8"/>
  <c r="O137" i="8"/>
  <c r="N137" i="8"/>
  <c r="L137" i="8"/>
  <c r="K137" i="8"/>
  <c r="J137" i="8"/>
  <c r="P136" i="8"/>
  <c r="O136" i="8"/>
  <c r="N136" i="8"/>
  <c r="L136" i="8"/>
  <c r="K136" i="8"/>
  <c r="J136" i="8"/>
  <c r="P135" i="8"/>
  <c r="O135" i="8"/>
  <c r="N135" i="8"/>
  <c r="L135" i="8"/>
  <c r="K135" i="8"/>
  <c r="J135" i="8"/>
  <c r="P134" i="8"/>
  <c r="O134" i="8"/>
  <c r="N134" i="8"/>
  <c r="L134" i="8"/>
  <c r="K134" i="8"/>
  <c r="J134" i="8"/>
  <c r="P133" i="8"/>
  <c r="O133" i="8"/>
  <c r="N133" i="8"/>
  <c r="L133" i="8"/>
  <c r="K133" i="8"/>
  <c r="J133" i="8"/>
  <c r="P132" i="8"/>
  <c r="O132" i="8"/>
  <c r="N132" i="8"/>
  <c r="L132" i="8"/>
  <c r="K132" i="8"/>
  <c r="J132" i="8"/>
  <c r="P131" i="8"/>
  <c r="O131" i="8"/>
  <c r="N131" i="8"/>
  <c r="L131" i="8"/>
  <c r="K131" i="8"/>
  <c r="J131" i="8"/>
  <c r="P130" i="8"/>
  <c r="O130" i="8"/>
  <c r="N130" i="8"/>
  <c r="L130" i="8"/>
  <c r="K130" i="8"/>
  <c r="J130" i="8"/>
  <c r="P129" i="8"/>
  <c r="O129" i="8"/>
  <c r="N129" i="8"/>
  <c r="L129" i="8"/>
  <c r="K129" i="8"/>
  <c r="J129" i="8"/>
  <c r="P128" i="8"/>
  <c r="O128" i="8"/>
  <c r="N128" i="8"/>
  <c r="L128" i="8"/>
  <c r="K128" i="8"/>
  <c r="J128" i="8"/>
  <c r="P127" i="8"/>
  <c r="O127" i="8"/>
  <c r="N127" i="8"/>
  <c r="L127" i="8"/>
  <c r="K127" i="8"/>
  <c r="J127" i="8"/>
  <c r="P126" i="8"/>
  <c r="O126" i="8"/>
  <c r="N126" i="8"/>
  <c r="L126" i="8"/>
  <c r="K126" i="8"/>
  <c r="J126" i="8"/>
  <c r="P125" i="8"/>
  <c r="O125" i="8"/>
  <c r="N125" i="8"/>
  <c r="L125" i="8"/>
  <c r="K125" i="8"/>
  <c r="J125" i="8"/>
  <c r="P124" i="8"/>
  <c r="O124" i="8"/>
  <c r="N124" i="8"/>
  <c r="L124" i="8"/>
  <c r="K124" i="8"/>
  <c r="J124" i="8"/>
  <c r="P123" i="8"/>
  <c r="O123" i="8"/>
  <c r="N123" i="8"/>
  <c r="L123" i="8"/>
  <c r="K123" i="8"/>
  <c r="J123" i="8"/>
  <c r="P122" i="8"/>
  <c r="O122" i="8"/>
  <c r="N122" i="8"/>
  <c r="L122" i="8"/>
  <c r="K122" i="8"/>
  <c r="J122" i="8"/>
  <c r="P121" i="8"/>
  <c r="O121" i="8"/>
  <c r="N121" i="8"/>
  <c r="L121" i="8"/>
  <c r="K121" i="8"/>
  <c r="J121" i="8"/>
  <c r="P120" i="8"/>
  <c r="O120" i="8"/>
  <c r="N120" i="8"/>
  <c r="L120" i="8"/>
  <c r="K120" i="8"/>
  <c r="J120" i="8"/>
  <c r="P119" i="8"/>
  <c r="O119" i="8"/>
  <c r="N119" i="8"/>
  <c r="L119" i="8"/>
  <c r="K119" i="8"/>
  <c r="J119" i="8"/>
  <c r="P118" i="8"/>
  <c r="O118" i="8"/>
  <c r="N118" i="8"/>
  <c r="L118" i="8"/>
  <c r="K118" i="8"/>
  <c r="J118" i="8"/>
  <c r="P117" i="8"/>
  <c r="O117" i="8"/>
  <c r="N117" i="8"/>
  <c r="L117" i="8"/>
  <c r="K117" i="8"/>
  <c r="J117" i="8"/>
  <c r="P116" i="8"/>
  <c r="O116" i="8"/>
  <c r="N116" i="8"/>
  <c r="L116" i="8"/>
  <c r="K116" i="8"/>
  <c r="J116" i="8"/>
  <c r="P115" i="8"/>
  <c r="O115" i="8"/>
  <c r="N115" i="8"/>
  <c r="L115" i="8"/>
  <c r="K115" i="8"/>
  <c r="J115" i="8"/>
  <c r="P114" i="8"/>
  <c r="O114" i="8"/>
  <c r="N114" i="8"/>
  <c r="L114" i="8"/>
  <c r="K114" i="8"/>
  <c r="J114" i="8"/>
  <c r="P113" i="8"/>
  <c r="O113" i="8"/>
  <c r="N113" i="8"/>
  <c r="L113" i="8"/>
  <c r="K113" i="8"/>
  <c r="J113" i="8"/>
  <c r="P112" i="8"/>
  <c r="O112" i="8"/>
  <c r="N112" i="8"/>
  <c r="L112" i="8"/>
  <c r="K112" i="8"/>
  <c r="J112" i="8"/>
  <c r="P111" i="8"/>
  <c r="O111" i="8"/>
  <c r="N111" i="8"/>
  <c r="L111" i="8"/>
  <c r="K111" i="8"/>
  <c r="J111" i="8"/>
  <c r="P110" i="8"/>
  <c r="O110" i="8"/>
  <c r="N110" i="8"/>
  <c r="L110" i="8"/>
  <c r="K110" i="8"/>
  <c r="J110" i="8"/>
  <c r="P109" i="8"/>
  <c r="O109" i="8"/>
  <c r="N109" i="8"/>
  <c r="L109" i="8"/>
  <c r="K109" i="8"/>
  <c r="J109" i="8"/>
  <c r="P108" i="8"/>
  <c r="O108" i="8"/>
  <c r="N108" i="8"/>
  <c r="L108" i="8"/>
  <c r="K108" i="8"/>
  <c r="J108" i="8"/>
  <c r="P107" i="8"/>
  <c r="O107" i="8"/>
  <c r="N107" i="8"/>
  <c r="L107" i="8"/>
  <c r="K107" i="8"/>
  <c r="J107" i="8"/>
  <c r="P106" i="8"/>
  <c r="O106" i="8"/>
  <c r="N106" i="8"/>
  <c r="L106" i="8"/>
  <c r="K106" i="8"/>
  <c r="J106" i="8"/>
  <c r="P105" i="8"/>
  <c r="O105" i="8"/>
  <c r="N105" i="8"/>
  <c r="L105" i="8"/>
  <c r="K105" i="8"/>
  <c r="J105" i="8"/>
  <c r="P104" i="8"/>
  <c r="O104" i="8"/>
  <c r="N104" i="8"/>
  <c r="L104" i="8"/>
  <c r="K104" i="8"/>
  <c r="J104" i="8"/>
  <c r="P103" i="8"/>
  <c r="O103" i="8"/>
  <c r="N103" i="8"/>
  <c r="L103" i="8"/>
  <c r="K103" i="8"/>
  <c r="J103" i="8"/>
  <c r="P102" i="8"/>
  <c r="O102" i="8"/>
  <c r="N102" i="8"/>
  <c r="L102" i="8"/>
  <c r="K102" i="8"/>
  <c r="J102" i="8"/>
  <c r="P101" i="8"/>
  <c r="O101" i="8"/>
  <c r="N101" i="8"/>
  <c r="L101" i="8"/>
  <c r="K101" i="8"/>
  <c r="J101" i="8"/>
  <c r="P100" i="8"/>
  <c r="O100" i="8"/>
  <c r="N100" i="8"/>
  <c r="L100" i="8"/>
  <c r="K100" i="8"/>
  <c r="J100" i="8"/>
  <c r="P99" i="8"/>
  <c r="O99" i="8"/>
  <c r="N99" i="8"/>
  <c r="L99" i="8"/>
  <c r="K99" i="8"/>
  <c r="J99" i="8"/>
  <c r="P98" i="8"/>
  <c r="O98" i="8"/>
  <c r="N98" i="8"/>
  <c r="L98" i="8"/>
  <c r="K98" i="8"/>
  <c r="J98" i="8"/>
  <c r="P97" i="8"/>
  <c r="O97" i="8"/>
  <c r="N97" i="8"/>
  <c r="L97" i="8"/>
  <c r="K97" i="8"/>
  <c r="J97" i="8"/>
  <c r="P96" i="8"/>
  <c r="O96" i="8"/>
  <c r="N96" i="8"/>
  <c r="L96" i="8"/>
  <c r="K96" i="8"/>
  <c r="J96" i="8"/>
  <c r="P95" i="8"/>
  <c r="O95" i="8"/>
  <c r="N95" i="8"/>
  <c r="L95" i="8"/>
  <c r="K95" i="8"/>
  <c r="J95" i="8"/>
  <c r="P94" i="8"/>
  <c r="O94" i="8"/>
  <c r="N94" i="8"/>
  <c r="L94" i="8"/>
  <c r="K94" i="8"/>
  <c r="J94" i="8"/>
  <c r="P93" i="8"/>
  <c r="O93" i="8"/>
  <c r="N93" i="8"/>
  <c r="L93" i="8"/>
  <c r="K93" i="8"/>
  <c r="J93" i="8"/>
  <c r="P92" i="8"/>
  <c r="O92" i="8"/>
  <c r="N92" i="8"/>
  <c r="L92" i="8"/>
  <c r="K92" i="8"/>
  <c r="J92" i="8"/>
  <c r="P91" i="8"/>
  <c r="O91" i="8"/>
  <c r="N91" i="8"/>
  <c r="L91" i="8"/>
  <c r="K91" i="8"/>
  <c r="J91" i="8"/>
  <c r="P90" i="8"/>
  <c r="O90" i="8"/>
  <c r="N90" i="8"/>
  <c r="L90" i="8"/>
  <c r="K90" i="8"/>
  <c r="J90" i="8"/>
  <c r="P89" i="8"/>
  <c r="O89" i="8"/>
  <c r="N89" i="8"/>
  <c r="L89" i="8"/>
  <c r="K89" i="8"/>
  <c r="J89" i="8"/>
  <c r="P88" i="8"/>
  <c r="O88" i="8"/>
  <c r="N88" i="8"/>
  <c r="L88" i="8"/>
  <c r="K88" i="8"/>
  <c r="J88" i="8"/>
  <c r="P87" i="8"/>
  <c r="O87" i="8"/>
  <c r="N87" i="8"/>
  <c r="L87" i="8"/>
  <c r="K87" i="8"/>
  <c r="J87" i="8"/>
  <c r="P86" i="8"/>
  <c r="O86" i="8"/>
  <c r="N86" i="8"/>
  <c r="L86" i="8"/>
  <c r="K86" i="8"/>
  <c r="J86" i="8"/>
  <c r="P85" i="8"/>
  <c r="O85" i="8"/>
  <c r="N85" i="8"/>
  <c r="L85" i="8"/>
  <c r="K85" i="8"/>
  <c r="J85" i="8"/>
  <c r="P84" i="8"/>
  <c r="O84" i="8"/>
  <c r="N84" i="8"/>
  <c r="L84" i="8"/>
  <c r="K84" i="8"/>
  <c r="J84" i="8"/>
  <c r="P83" i="8"/>
  <c r="O83" i="8"/>
  <c r="N83" i="8"/>
  <c r="L83" i="8"/>
  <c r="K83" i="8"/>
  <c r="J83" i="8"/>
  <c r="P82" i="8"/>
  <c r="O82" i="8"/>
  <c r="N82" i="8"/>
  <c r="L82" i="8"/>
  <c r="K82" i="8"/>
  <c r="J82" i="8"/>
  <c r="P81" i="8"/>
  <c r="O81" i="8"/>
  <c r="N81" i="8"/>
  <c r="L81" i="8"/>
  <c r="K81" i="8"/>
  <c r="J81" i="8"/>
  <c r="P80" i="8"/>
  <c r="O80" i="8"/>
  <c r="N80" i="8"/>
  <c r="L80" i="8"/>
  <c r="K80" i="8"/>
  <c r="J80" i="8"/>
  <c r="P79" i="8"/>
  <c r="O79" i="8"/>
  <c r="N79" i="8"/>
  <c r="L79" i="8"/>
  <c r="K79" i="8"/>
  <c r="J79" i="8"/>
  <c r="P78" i="8"/>
  <c r="O78" i="8"/>
  <c r="N78" i="8"/>
  <c r="L78" i="8"/>
  <c r="K78" i="8"/>
  <c r="J78" i="8"/>
  <c r="P77" i="8"/>
  <c r="O77" i="8"/>
  <c r="N77" i="8"/>
  <c r="L77" i="8"/>
  <c r="K77" i="8"/>
  <c r="J77" i="8"/>
  <c r="P76" i="8"/>
  <c r="O76" i="8"/>
  <c r="N76" i="8"/>
  <c r="L76" i="8"/>
  <c r="K76" i="8"/>
  <c r="J76" i="8"/>
  <c r="P75" i="8"/>
  <c r="O75" i="8"/>
  <c r="N75" i="8"/>
  <c r="L75" i="8"/>
  <c r="K75" i="8"/>
  <c r="J75" i="8"/>
  <c r="P74" i="8"/>
  <c r="O74" i="8"/>
  <c r="N74" i="8"/>
  <c r="L74" i="8"/>
  <c r="K74" i="8"/>
  <c r="J74" i="8"/>
  <c r="P73" i="8"/>
  <c r="O73" i="8"/>
  <c r="N73" i="8"/>
  <c r="L73" i="8"/>
  <c r="K73" i="8"/>
  <c r="J73" i="8"/>
  <c r="P72" i="8"/>
  <c r="O72" i="8"/>
  <c r="N72" i="8"/>
  <c r="L72" i="8"/>
  <c r="K72" i="8"/>
  <c r="J72" i="8"/>
  <c r="P71" i="8"/>
  <c r="O71" i="8"/>
  <c r="N71" i="8"/>
  <c r="L71" i="8"/>
  <c r="K71" i="8"/>
  <c r="J71" i="8"/>
  <c r="P70" i="8"/>
  <c r="O70" i="8"/>
  <c r="N70" i="8"/>
  <c r="L70" i="8"/>
  <c r="K70" i="8"/>
  <c r="J70" i="8"/>
  <c r="P69" i="8"/>
  <c r="O69" i="8"/>
  <c r="N69" i="8"/>
  <c r="L69" i="8"/>
  <c r="K69" i="8"/>
  <c r="J69" i="8"/>
  <c r="P68" i="8"/>
  <c r="O68" i="8"/>
  <c r="N68" i="8"/>
  <c r="L68" i="8"/>
  <c r="K68" i="8"/>
  <c r="J68" i="8"/>
  <c r="P67" i="8"/>
  <c r="O67" i="8"/>
  <c r="N67" i="8"/>
  <c r="L67" i="8"/>
  <c r="K67" i="8"/>
  <c r="J67" i="8"/>
  <c r="P66" i="8"/>
  <c r="O66" i="8"/>
  <c r="N66" i="8"/>
  <c r="L66" i="8"/>
  <c r="K66" i="8"/>
  <c r="J66" i="8"/>
  <c r="P65" i="8"/>
  <c r="O65" i="8"/>
  <c r="N65" i="8"/>
  <c r="L65" i="8"/>
  <c r="K65" i="8"/>
  <c r="J65" i="8"/>
  <c r="P64" i="8"/>
  <c r="O64" i="8"/>
  <c r="N64" i="8"/>
  <c r="L64" i="8"/>
  <c r="K64" i="8"/>
  <c r="J64" i="8"/>
  <c r="P63" i="8"/>
  <c r="O63" i="8"/>
  <c r="N63" i="8"/>
  <c r="L63" i="8"/>
  <c r="K63" i="8"/>
  <c r="J63" i="8"/>
  <c r="P62" i="8"/>
  <c r="O62" i="8"/>
  <c r="N62" i="8"/>
  <c r="L62" i="8"/>
  <c r="K62" i="8"/>
  <c r="J62" i="8"/>
  <c r="P61" i="8"/>
  <c r="O61" i="8"/>
  <c r="N61" i="8"/>
  <c r="L61" i="8"/>
  <c r="K61" i="8"/>
  <c r="J61" i="8"/>
  <c r="P60" i="8"/>
  <c r="O60" i="8"/>
  <c r="N60" i="8"/>
  <c r="L60" i="8"/>
  <c r="K60" i="8"/>
  <c r="J60" i="8"/>
  <c r="P59" i="8"/>
  <c r="O59" i="8"/>
  <c r="N59" i="8"/>
  <c r="L59" i="8"/>
  <c r="K59" i="8"/>
  <c r="J59" i="8"/>
  <c r="P58" i="8"/>
  <c r="O58" i="8"/>
  <c r="N58" i="8"/>
  <c r="L58" i="8"/>
  <c r="K58" i="8"/>
  <c r="J58" i="8"/>
  <c r="P57" i="8"/>
  <c r="O57" i="8"/>
  <c r="N57" i="8"/>
  <c r="L57" i="8"/>
  <c r="K57" i="8"/>
  <c r="J57" i="8"/>
  <c r="P56" i="8"/>
  <c r="O56" i="8"/>
  <c r="N56" i="8"/>
  <c r="L56" i="8"/>
  <c r="K56" i="8"/>
  <c r="J56" i="8"/>
  <c r="P55" i="8"/>
  <c r="O55" i="8"/>
  <c r="N55" i="8"/>
  <c r="L55" i="8"/>
  <c r="K55" i="8"/>
  <c r="J55" i="8"/>
  <c r="P54" i="8"/>
  <c r="O54" i="8"/>
  <c r="N54" i="8"/>
  <c r="L54" i="8"/>
  <c r="K54" i="8"/>
  <c r="J54" i="8"/>
  <c r="P53" i="8"/>
  <c r="O53" i="8"/>
  <c r="N53" i="8"/>
  <c r="L53" i="8"/>
  <c r="K53" i="8"/>
  <c r="J53" i="8"/>
  <c r="P52" i="8"/>
  <c r="O52" i="8"/>
  <c r="N52" i="8"/>
  <c r="L52" i="8"/>
  <c r="K52" i="8"/>
  <c r="J52" i="8"/>
  <c r="P51" i="8"/>
  <c r="O51" i="8"/>
  <c r="N51" i="8"/>
  <c r="L51" i="8"/>
  <c r="K51" i="8"/>
  <c r="J51" i="8"/>
  <c r="P50" i="8"/>
  <c r="O50" i="8"/>
  <c r="N50" i="8"/>
  <c r="L50" i="8"/>
  <c r="K50" i="8"/>
  <c r="J50" i="8"/>
  <c r="P49" i="8"/>
  <c r="O49" i="8"/>
  <c r="N49" i="8"/>
  <c r="L49" i="8"/>
  <c r="K49" i="8"/>
  <c r="J49" i="8"/>
  <c r="P48" i="8"/>
  <c r="O48" i="8"/>
  <c r="N48" i="8"/>
  <c r="L48" i="8"/>
  <c r="K48" i="8"/>
  <c r="J48" i="8"/>
  <c r="P47" i="8"/>
  <c r="O47" i="8"/>
  <c r="N47" i="8"/>
  <c r="L47" i="8"/>
  <c r="K47" i="8"/>
  <c r="J47" i="8"/>
  <c r="P46" i="8"/>
  <c r="O46" i="8"/>
  <c r="N46" i="8"/>
  <c r="L46" i="8"/>
  <c r="K46" i="8"/>
  <c r="J46" i="8"/>
  <c r="P45" i="8"/>
  <c r="O45" i="8"/>
  <c r="N45" i="8"/>
  <c r="L45" i="8"/>
  <c r="K45" i="8"/>
  <c r="J45" i="8"/>
  <c r="P44" i="8"/>
  <c r="O44" i="8"/>
  <c r="N44" i="8"/>
  <c r="L44" i="8"/>
  <c r="K44" i="8"/>
  <c r="J44" i="8"/>
  <c r="P43" i="8"/>
  <c r="O43" i="8"/>
  <c r="N43" i="8"/>
  <c r="L43" i="8"/>
  <c r="K43" i="8"/>
  <c r="J43" i="8"/>
  <c r="P42" i="8"/>
  <c r="O42" i="8"/>
  <c r="N42" i="8"/>
  <c r="L42" i="8"/>
  <c r="K42" i="8"/>
  <c r="J42" i="8"/>
  <c r="P41" i="8"/>
  <c r="O41" i="8"/>
  <c r="N41" i="8"/>
  <c r="L41" i="8"/>
  <c r="K41" i="8"/>
  <c r="J41" i="8"/>
  <c r="P40" i="8"/>
  <c r="O40" i="8"/>
  <c r="N40" i="8"/>
  <c r="L40" i="8"/>
  <c r="K40" i="8"/>
  <c r="J40" i="8"/>
  <c r="P39" i="8"/>
  <c r="O39" i="8"/>
  <c r="N39" i="8"/>
  <c r="L39" i="8"/>
  <c r="K39" i="8"/>
  <c r="J39" i="8"/>
  <c r="P38" i="8"/>
  <c r="O38" i="8"/>
  <c r="N38" i="8"/>
  <c r="L38" i="8"/>
  <c r="K38" i="8"/>
  <c r="J38" i="8"/>
  <c r="P37" i="8"/>
  <c r="O37" i="8"/>
  <c r="N37" i="8"/>
  <c r="L37" i="8"/>
  <c r="K37" i="8"/>
  <c r="J37" i="8"/>
  <c r="P36" i="8"/>
  <c r="O36" i="8"/>
  <c r="N36" i="8"/>
  <c r="L36" i="8"/>
  <c r="K36" i="8"/>
  <c r="J36" i="8"/>
  <c r="P35" i="8"/>
  <c r="O35" i="8"/>
  <c r="N35" i="8"/>
  <c r="L35" i="8"/>
  <c r="K35" i="8"/>
  <c r="J35" i="8"/>
  <c r="P34" i="8"/>
  <c r="O34" i="8"/>
  <c r="N34" i="8"/>
  <c r="L34" i="8"/>
  <c r="K34" i="8"/>
  <c r="J34" i="8"/>
  <c r="P33" i="8"/>
  <c r="O33" i="8"/>
  <c r="N33" i="8"/>
  <c r="L33" i="8"/>
  <c r="K33" i="8"/>
  <c r="J33" i="8"/>
  <c r="P32" i="8"/>
  <c r="O32" i="8"/>
  <c r="N32" i="8"/>
  <c r="L32" i="8"/>
  <c r="K32" i="8"/>
  <c r="J32" i="8"/>
  <c r="P31" i="8"/>
  <c r="O31" i="8"/>
  <c r="N31" i="8"/>
  <c r="L31" i="8"/>
  <c r="K31" i="8"/>
  <c r="J31" i="8"/>
  <c r="P30" i="8"/>
  <c r="O30" i="8"/>
  <c r="N30" i="8"/>
  <c r="L30" i="8"/>
  <c r="K30" i="8"/>
  <c r="J30" i="8"/>
  <c r="P29" i="8"/>
  <c r="O29" i="8"/>
  <c r="N29" i="8"/>
  <c r="L29" i="8"/>
  <c r="K29" i="8"/>
  <c r="J29" i="8"/>
  <c r="P28" i="8"/>
  <c r="O28" i="8"/>
  <c r="N28" i="8"/>
  <c r="L28" i="8"/>
  <c r="K28" i="8"/>
  <c r="J28" i="8"/>
  <c r="P27" i="8"/>
  <c r="O27" i="8"/>
  <c r="N27" i="8"/>
  <c r="L27" i="8"/>
  <c r="K27" i="8"/>
  <c r="J27" i="8"/>
  <c r="P26" i="8"/>
  <c r="O26" i="8"/>
  <c r="N26" i="8"/>
  <c r="L26" i="8"/>
  <c r="K26" i="8"/>
  <c r="J26" i="8"/>
  <c r="P25" i="8"/>
  <c r="O25" i="8"/>
  <c r="N25" i="8"/>
  <c r="L25" i="8"/>
  <c r="K25" i="8"/>
  <c r="J25" i="8"/>
  <c r="P24" i="8"/>
  <c r="O24" i="8"/>
  <c r="N24" i="8"/>
  <c r="L24" i="8"/>
  <c r="K24" i="8"/>
  <c r="J24" i="8"/>
  <c r="P23" i="8"/>
  <c r="O23" i="8"/>
  <c r="N23" i="8"/>
  <c r="L23" i="8"/>
  <c r="K23" i="8"/>
  <c r="J23" i="8"/>
  <c r="P22" i="8"/>
  <c r="O22" i="8"/>
  <c r="N22" i="8"/>
  <c r="L22" i="8"/>
  <c r="K22" i="8"/>
  <c r="J22" i="8"/>
  <c r="P21" i="8"/>
  <c r="O21" i="8"/>
  <c r="N21" i="8"/>
  <c r="L21" i="8"/>
  <c r="K21" i="8"/>
  <c r="J21" i="8"/>
  <c r="P20" i="8"/>
  <c r="O20" i="8"/>
  <c r="N20" i="8"/>
  <c r="L20" i="8"/>
  <c r="K20" i="8"/>
  <c r="J20" i="8"/>
  <c r="P19" i="8"/>
  <c r="O19" i="8"/>
  <c r="N19" i="8"/>
  <c r="L19" i="8"/>
  <c r="K19" i="8"/>
  <c r="J19" i="8"/>
  <c r="P18" i="8"/>
  <c r="O18" i="8"/>
  <c r="N18" i="8"/>
  <c r="L18" i="8"/>
  <c r="K18" i="8"/>
  <c r="J18" i="8"/>
  <c r="P17" i="8"/>
  <c r="O17" i="8"/>
  <c r="N17" i="8"/>
  <c r="L17" i="8"/>
  <c r="K17" i="8"/>
  <c r="J17" i="8"/>
  <c r="P16" i="8"/>
  <c r="O16" i="8"/>
  <c r="N16" i="8"/>
  <c r="L16" i="8"/>
  <c r="K16" i="8"/>
  <c r="J16" i="8"/>
  <c r="P15" i="8"/>
  <c r="O15" i="8"/>
  <c r="N15" i="8"/>
  <c r="L15" i="8"/>
  <c r="K15" i="8"/>
  <c r="J15" i="8"/>
  <c r="P14" i="8"/>
  <c r="O14" i="8"/>
  <c r="N14" i="8"/>
  <c r="L14" i="8"/>
  <c r="K14" i="8"/>
  <c r="J14" i="8"/>
  <c r="P13" i="8"/>
  <c r="O13" i="8"/>
  <c r="N13" i="8"/>
  <c r="L13" i="8"/>
  <c r="K13" i="8"/>
  <c r="J13" i="8"/>
  <c r="P12" i="8"/>
  <c r="O12" i="8"/>
  <c r="N12" i="8"/>
  <c r="L12" i="8"/>
  <c r="K12" i="8"/>
  <c r="J12" i="8"/>
  <c r="P11" i="8"/>
  <c r="O11" i="8"/>
  <c r="N11" i="8"/>
  <c r="L11" i="8"/>
  <c r="K11" i="8"/>
  <c r="J11" i="8"/>
  <c r="P10" i="8"/>
  <c r="O10" i="8"/>
  <c r="N10" i="8"/>
  <c r="L10" i="8"/>
  <c r="K10" i="8"/>
  <c r="J10" i="8"/>
  <c r="P9" i="8"/>
  <c r="O9" i="8"/>
  <c r="N9" i="8"/>
  <c r="L9" i="8"/>
  <c r="K9" i="8"/>
  <c r="J9" i="8"/>
  <c r="P8" i="8"/>
  <c r="O8" i="8"/>
  <c r="N8" i="8"/>
  <c r="L8" i="8"/>
  <c r="K8" i="8"/>
  <c r="J8" i="8"/>
  <c r="P7" i="8"/>
  <c r="O7" i="8"/>
  <c r="N7" i="8"/>
  <c r="L7" i="8"/>
  <c r="K7" i="8"/>
  <c r="J7" i="8"/>
  <c r="P6" i="8"/>
  <c r="O6" i="8"/>
  <c r="N6" i="8"/>
  <c r="L6" i="8"/>
  <c r="K6" i="8"/>
  <c r="J6" i="8"/>
  <c r="P5" i="8"/>
  <c r="O5" i="8"/>
  <c r="N5" i="8"/>
  <c r="L5" i="8"/>
  <c r="K5" i="8"/>
  <c r="J5" i="8"/>
  <c r="P4" i="8"/>
  <c r="P1" i="8" s="1"/>
  <c r="O4" i="8"/>
  <c r="O1" i="8" s="1"/>
  <c r="N4" i="8"/>
  <c r="N1" i="8" s="1"/>
  <c r="L4" i="8"/>
  <c r="L1" i="8" s="1"/>
  <c r="K4" i="8"/>
  <c r="K1" i="8" s="1"/>
  <c r="J4" i="8"/>
  <c r="J1" i="8" s="1"/>
  <c r="F1" i="12"/>
  <c r="E1" i="12"/>
  <c r="D1" i="12"/>
  <c r="F1" i="11"/>
  <c r="E1" i="11"/>
  <c r="D1" i="11"/>
  <c r="F1" i="10"/>
  <c r="E1" i="10"/>
  <c r="D1" i="10"/>
  <c r="F1" i="9"/>
  <c r="E1" i="9"/>
  <c r="D1" i="9"/>
  <c r="F1" i="8"/>
  <c r="E1" i="8"/>
  <c r="D1" i="8"/>
  <c r="F1" i="7"/>
  <c r="E1" i="7"/>
  <c r="D1" i="7"/>
  <c r="P275" i="7"/>
  <c r="O275" i="7"/>
  <c r="N275" i="7"/>
  <c r="L275" i="7"/>
  <c r="K275" i="7"/>
  <c r="J275" i="7"/>
  <c r="P274" i="7"/>
  <c r="O274" i="7"/>
  <c r="N274" i="7"/>
  <c r="L274" i="7"/>
  <c r="K274" i="7"/>
  <c r="J274" i="7"/>
  <c r="P273" i="7"/>
  <c r="O273" i="7"/>
  <c r="N273" i="7"/>
  <c r="L273" i="7"/>
  <c r="K273" i="7"/>
  <c r="J273" i="7"/>
  <c r="P272" i="7"/>
  <c r="O272" i="7"/>
  <c r="N272" i="7"/>
  <c r="L272" i="7"/>
  <c r="K272" i="7"/>
  <c r="J272" i="7"/>
  <c r="P271" i="7"/>
  <c r="O271" i="7"/>
  <c r="N271" i="7"/>
  <c r="L271" i="7"/>
  <c r="K271" i="7"/>
  <c r="J271" i="7"/>
  <c r="P270" i="7"/>
  <c r="O270" i="7"/>
  <c r="N270" i="7"/>
  <c r="L270" i="7"/>
  <c r="K270" i="7"/>
  <c r="J270" i="7"/>
  <c r="P269" i="7"/>
  <c r="O269" i="7"/>
  <c r="N269" i="7"/>
  <c r="L269" i="7"/>
  <c r="K269" i="7"/>
  <c r="J269" i="7"/>
  <c r="P268" i="7"/>
  <c r="O268" i="7"/>
  <c r="N268" i="7"/>
  <c r="L268" i="7"/>
  <c r="K268" i="7"/>
  <c r="J268" i="7"/>
  <c r="P267" i="7"/>
  <c r="O267" i="7"/>
  <c r="N267" i="7"/>
  <c r="L267" i="7"/>
  <c r="K267" i="7"/>
  <c r="J267" i="7"/>
  <c r="P266" i="7"/>
  <c r="O266" i="7"/>
  <c r="N266" i="7"/>
  <c r="L266" i="7"/>
  <c r="K266" i="7"/>
  <c r="J266" i="7"/>
  <c r="P265" i="7"/>
  <c r="O265" i="7"/>
  <c r="N265" i="7"/>
  <c r="L265" i="7"/>
  <c r="K265" i="7"/>
  <c r="J265" i="7"/>
  <c r="P264" i="7"/>
  <c r="O264" i="7"/>
  <c r="N264" i="7"/>
  <c r="L264" i="7"/>
  <c r="K264" i="7"/>
  <c r="J264" i="7"/>
  <c r="P263" i="7"/>
  <c r="O263" i="7"/>
  <c r="N263" i="7"/>
  <c r="L263" i="7"/>
  <c r="K263" i="7"/>
  <c r="J263" i="7"/>
  <c r="P262" i="7"/>
  <c r="O262" i="7"/>
  <c r="N262" i="7"/>
  <c r="L262" i="7"/>
  <c r="K262" i="7"/>
  <c r="J262" i="7"/>
  <c r="P261" i="7"/>
  <c r="O261" i="7"/>
  <c r="N261" i="7"/>
  <c r="L261" i="7"/>
  <c r="K261" i="7"/>
  <c r="J261" i="7"/>
  <c r="P260" i="7"/>
  <c r="O260" i="7"/>
  <c r="N260" i="7"/>
  <c r="L260" i="7"/>
  <c r="K260" i="7"/>
  <c r="J260" i="7"/>
  <c r="P259" i="7"/>
  <c r="O259" i="7"/>
  <c r="N259" i="7"/>
  <c r="L259" i="7"/>
  <c r="K259" i="7"/>
  <c r="J259" i="7"/>
  <c r="P258" i="7"/>
  <c r="O258" i="7"/>
  <c r="N258" i="7"/>
  <c r="L258" i="7"/>
  <c r="K258" i="7"/>
  <c r="J258" i="7"/>
  <c r="P257" i="7"/>
  <c r="O257" i="7"/>
  <c r="N257" i="7"/>
  <c r="L257" i="7"/>
  <c r="K257" i="7"/>
  <c r="J257" i="7"/>
  <c r="P256" i="7"/>
  <c r="O256" i="7"/>
  <c r="N256" i="7"/>
  <c r="L256" i="7"/>
  <c r="K256" i="7"/>
  <c r="J256" i="7"/>
  <c r="P255" i="7"/>
  <c r="O255" i="7"/>
  <c r="N255" i="7"/>
  <c r="L255" i="7"/>
  <c r="K255" i="7"/>
  <c r="J255" i="7"/>
  <c r="P254" i="7"/>
  <c r="O254" i="7"/>
  <c r="N254" i="7"/>
  <c r="L254" i="7"/>
  <c r="K254" i="7"/>
  <c r="J254" i="7"/>
  <c r="P253" i="7"/>
  <c r="O253" i="7"/>
  <c r="N253" i="7"/>
  <c r="L253" i="7"/>
  <c r="K253" i="7"/>
  <c r="J253" i="7"/>
  <c r="P252" i="7"/>
  <c r="O252" i="7"/>
  <c r="N252" i="7"/>
  <c r="L252" i="7"/>
  <c r="K252" i="7"/>
  <c r="J252" i="7"/>
  <c r="P251" i="7"/>
  <c r="O251" i="7"/>
  <c r="N251" i="7"/>
  <c r="L251" i="7"/>
  <c r="K251" i="7"/>
  <c r="J251" i="7"/>
  <c r="P250" i="7"/>
  <c r="O250" i="7"/>
  <c r="N250" i="7"/>
  <c r="L250" i="7"/>
  <c r="K250" i="7"/>
  <c r="J250" i="7"/>
  <c r="P249" i="7"/>
  <c r="O249" i="7"/>
  <c r="N249" i="7"/>
  <c r="L249" i="7"/>
  <c r="K249" i="7"/>
  <c r="J249" i="7"/>
  <c r="P248" i="7"/>
  <c r="O248" i="7"/>
  <c r="N248" i="7"/>
  <c r="L248" i="7"/>
  <c r="K248" i="7"/>
  <c r="J248" i="7"/>
  <c r="P247" i="7"/>
  <c r="O247" i="7"/>
  <c r="N247" i="7"/>
  <c r="L247" i="7"/>
  <c r="K247" i="7"/>
  <c r="J247" i="7"/>
  <c r="P246" i="7"/>
  <c r="O246" i="7"/>
  <c r="N246" i="7"/>
  <c r="L246" i="7"/>
  <c r="K246" i="7"/>
  <c r="J246" i="7"/>
  <c r="P245" i="7"/>
  <c r="O245" i="7"/>
  <c r="N245" i="7"/>
  <c r="L245" i="7"/>
  <c r="K245" i="7"/>
  <c r="J245" i="7"/>
  <c r="P244" i="7"/>
  <c r="O244" i="7"/>
  <c r="N244" i="7"/>
  <c r="L244" i="7"/>
  <c r="K244" i="7"/>
  <c r="J244" i="7"/>
  <c r="P243" i="7"/>
  <c r="O243" i="7"/>
  <c r="N243" i="7"/>
  <c r="L243" i="7"/>
  <c r="K243" i="7"/>
  <c r="J243" i="7"/>
  <c r="P242" i="7"/>
  <c r="O242" i="7"/>
  <c r="N242" i="7"/>
  <c r="L242" i="7"/>
  <c r="K242" i="7"/>
  <c r="J242" i="7"/>
  <c r="P241" i="7"/>
  <c r="O241" i="7"/>
  <c r="N241" i="7"/>
  <c r="L241" i="7"/>
  <c r="K241" i="7"/>
  <c r="J241" i="7"/>
  <c r="P240" i="7"/>
  <c r="O240" i="7"/>
  <c r="N240" i="7"/>
  <c r="L240" i="7"/>
  <c r="K240" i="7"/>
  <c r="J240" i="7"/>
  <c r="P239" i="7"/>
  <c r="O239" i="7"/>
  <c r="N239" i="7"/>
  <c r="L239" i="7"/>
  <c r="K239" i="7"/>
  <c r="J239" i="7"/>
  <c r="P238" i="7"/>
  <c r="O238" i="7"/>
  <c r="N238" i="7"/>
  <c r="L238" i="7"/>
  <c r="K238" i="7"/>
  <c r="J238" i="7"/>
  <c r="P237" i="7"/>
  <c r="O237" i="7"/>
  <c r="N237" i="7"/>
  <c r="L237" i="7"/>
  <c r="K237" i="7"/>
  <c r="J237" i="7"/>
  <c r="P236" i="7"/>
  <c r="O236" i="7"/>
  <c r="N236" i="7"/>
  <c r="L236" i="7"/>
  <c r="K236" i="7"/>
  <c r="J236" i="7"/>
  <c r="P235" i="7"/>
  <c r="O235" i="7"/>
  <c r="N235" i="7"/>
  <c r="L235" i="7"/>
  <c r="K235" i="7"/>
  <c r="J235" i="7"/>
  <c r="P234" i="7"/>
  <c r="O234" i="7"/>
  <c r="N234" i="7"/>
  <c r="L234" i="7"/>
  <c r="K234" i="7"/>
  <c r="J234" i="7"/>
  <c r="P233" i="7"/>
  <c r="O233" i="7"/>
  <c r="N233" i="7"/>
  <c r="L233" i="7"/>
  <c r="K233" i="7"/>
  <c r="J233" i="7"/>
  <c r="P232" i="7"/>
  <c r="O232" i="7"/>
  <c r="N232" i="7"/>
  <c r="L232" i="7"/>
  <c r="K232" i="7"/>
  <c r="J232" i="7"/>
  <c r="P231" i="7"/>
  <c r="O231" i="7"/>
  <c r="N231" i="7"/>
  <c r="L231" i="7"/>
  <c r="K231" i="7"/>
  <c r="J231" i="7"/>
  <c r="P230" i="7"/>
  <c r="O230" i="7"/>
  <c r="N230" i="7"/>
  <c r="L230" i="7"/>
  <c r="K230" i="7"/>
  <c r="J230" i="7"/>
  <c r="P229" i="7"/>
  <c r="O229" i="7"/>
  <c r="N229" i="7"/>
  <c r="L229" i="7"/>
  <c r="K229" i="7"/>
  <c r="J229" i="7"/>
  <c r="P228" i="7"/>
  <c r="O228" i="7"/>
  <c r="N228" i="7"/>
  <c r="L228" i="7"/>
  <c r="K228" i="7"/>
  <c r="J228" i="7"/>
  <c r="P227" i="7"/>
  <c r="O227" i="7"/>
  <c r="N227" i="7"/>
  <c r="L227" i="7"/>
  <c r="K227" i="7"/>
  <c r="J227" i="7"/>
  <c r="P226" i="7"/>
  <c r="O226" i="7"/>
  <c r="N226" i="7"/>
  <c r="L226" i="7"/>
  <c r="K226" i="7"/>
  <c r="J226" i="7"/>
  <c r="P225" i="7"/>
  <c r="O225" i="7"/>
  <c r="N225" i="7"/>
  <c r="L225" i="7"/>
  <c r="K225" i="7"/>
  <c r="J225" i="7"/>
  <c r="P224" i="7"/>
  <c r="O224" i="7"/>
  <c r="N224" i="7"/>
  <c r="L224" i="7"/>
  <c r="K224" i="7"/>
  <c r="J224" i="7"/>
  <c r="P223" i="7"/>
  <c r="O223" i="7"/>
  <c r="N223" i="7"/>
  <c r="L223" i="7"/>
  <c r="K223" i="7"/>
  <c r="J223" i="7"/>
  <c r="P222" i="7"/>
  <c r="O222" i="7"/>
  <c r="N222" i="7"/>
  <c r="L222" i="7"/>
  <c r="K222" i="7"/>
  <c r="J222" i="7"/>
  <c r="P221" i="7"/>
  <c r="O221" i="7"/>
  <c r="N221" i="7"/>
  <c r="L221" i="7"/>
  <c r="K221" i="7"/>
  <c r="J221" i="7"/>
  <c r="P220" i="7"/>
  <c r="O220" i="7"/>
  <c r="N220" i="7"/>
  <c r="L220" i="7"/>
  <c r="K220" i="7"/>
  <c r="J220" i="7"/>
  <c r="P219" i="7"/>
  <c r="O219" i="7"/>
  <c r="N219" i="7"/>
  <c r="L219" i="7"/>
  <c r="K219" i="7"/>
  <c r="J219" i="7"/>
  <c r="P218" i="7"/>
  <c r="O218" i="7"/>
  <c r="N218" i="7"/>
  <c r="L218" i="7"/>
  <c r="K218" i="7"/>
  <c r="J218" i="7"/>
  <c r="P217" i="7"/>
  <c r="O217" i="7"/>
  <c r="N217" i="7"/>
  <c r="L217" i="7"/>
  <c r="K217" i="7"/>
  <c r="J217" i="7"/>
  <c r="P216" i="7"/>
  <c r="O216" i="7"/>
  <c r="N216" i="7"/>
  <c r="L216" i="7"/>
  <c r="K216" i="7"/>
  <c r="J216" i="7"/>
  <c r="P215" i="7"/>
  <c r="O215" i="7"/>
  <c r="N215" i="7"/>
  <c r="L215" i="7"/>
  <c r="K215" i="7"/>
  <c r="J215" i="7"/>
  <c r="P214" i="7"/>
  <c r="O214" i="7"/>
  <c r="N214" i="7"/>
  <c r="L214" i="7"/>
  <c r="K214" i="7"/>
  <c r="J214" i="7"/>
  <c r="P213" i="7"/>
  <c r="O213" i="7"/>
  <c r="N213" i="7"/>
  <c r="L213" i="7"/>
  <c r="K213" i="7"/>
  <c r="J213" i="7"/>
  <c r="P212" i="7"/>
  <c r="O212" i="7"/>
  <c r="N212" i="7"/>
  <c r="L212" i="7"/>
  <c r="K212" i="7"/>
  <c r="J212" i="7"/>
  <c r="P211" i="7"/>
  <c r="O211" i="7"/>
  <c r="N211" i="7"/>
  <c r="L211" i="7"/>
  <c r="K211" i="7"/>
  <c r="J211" i="7"/>
  <c r="P210" i="7"/>
  <c r="O210" i="7"/>
  <c r="N210" i="7"/>
  <c r="L210" i="7"/>
  <c r="K210" i="7"/>
  <c r="J210" i="7"/>
  <c r="P209" i="7"/>
  <c r="O209" i="7"/>
  <c r="N209" i="7"/>
  <c r="L209" i="7"/>
  <c r="K209" i="7"/>
  <c r="J209" i="7"/>
  <c r="P208" i="7"/>
  <c r="O208" i="7"/>
  <c r="N208" i="7"/>
  <c r="L208" i="7"/>
  <c r="K208" i="7"/>
  <c r="J208" i="7"/>
  <c r="P207" i="7"/>
  <c r="O207" i="7"/>
  <c r="N207" i="7"/>
  <c r="L207" i="7"/>
  <c r="K207" i="7"/>
  <c r="J207" i="7"/>
  <c r="P206" i="7"/>
  <c r="O206" i="7"/>
  <c r="N206" i="7"/>
  <c r="L206" i="7"/>
  <c r="K206" i="7"/>
  <c r="J206" i="7"/>
  <c r="P205" i="7"/>
  <c r="O205" i="7"/>
  <c r="N205" i="7"/>
  <c r="L205" i="7"/>
  <c r="K205" i="7"/>
  <c r="J205" i="7"/>
  <c r="P204" i="7"/>
  <c r="O204" i="7"/>
  <c r="N204" i="7"/>
  <c r="L204" i="7"/>
  <c r="K204" i="7"/>
  <c r="J204" i="7"/>
  <c r="P203" i="7"/>
  <c r="O203" i="7"/>
  <c r="N203" i="7"/>
  <c r="L203" i="7"/>
  <c r="K203" i="7"/>
  <c r="J203" i="7"/>
  <c r="P202" i="7"/>
  <c r="O202" i="7"/>
  <c r="N202" i="7"/>
  <c r="L202" i="7"/>
  <c r="K202" i="7"/>
  <c r="J202" i="7"/>
  <c r="P201" i="7"/>
  <c r="O201" i="7"/>
  <c r="N201" i="7"/>
  <c r="L201" i="7"/>
  <c r="K201" i="7"/>
  <c r="J201" i="7"/>
  <c r="P200" i="7"/>
  <c r="O200" i="7"/>
  <c r="N200" i="7"/>
  <c r="L200" i="7"/>
  <c r="K200" i="7"/>
  <c r="J200" i="7"/>
  <c r="P199" i="7"/>
  <c r="O199" i="7"/>
  <c r="N199" i="7"/>
  <c r="L199" i="7"/>
  <c r="K199" i="7"/>
  <c r="J199" i="7"/>
  <c r="P198" i="7"/>
  <c r="O198" i="7"/>
  <c r="N198" i="7"/>
  <c r="L198" i="7"/>
  <c r="K198" i="7"/>
  <c r="J198" i="7"/>
  <c r="P197" i="7"/>
  <c r="O197" i="7"/>
  <c r="N197" i="7"/>
  <c r="L197" i="7"/>
  <c r="K197" i="7"/>
  <c r="J197" i="7"/>
  <c r="P196" i="7"/>
  <c r="O196" i="7"/>
  <c r="N196" i="7"/>
  <c r="L196" i="7"/>
  <c r="K196" i="7"/>
  <c r="J196" i="7"/>
  <c r="P195" i="7"/>
  <c r="O195" i="7"/>
  <c r="N195" i="7"/>
  <c r="L195" i="7"/>
  <c r="K195" i="7"/>
  <c r="J195" i="7"/>
  <c r="P194" i="7"/>
  <c r="O194" i="7"/>
  <c r="N194" i="7"/>
  <c r="L194" i="7"/>
  <c r="K194" i="7"/>
  <c r="J194" i="7"/>
  <c r="P193" i="7"/>
  <c r="O193" i="7"/>
  <c r="N193" i="7"/>
  <c r="L193" i="7"/>
  <c r="K193" i="7"/>
  <c r="J193" i="7"/>
  <c r="P192" i="7"/>
  <c r="O192" i="7"/>
  <c r="N192" i="7"/>
  <c r="L192" i="7"/>
  <c r="K192" i="7"/>
  <c r="J192" i="7"/>
  <c r="P191" i="7"/>
  <c r="O191" i="7"/>
  <c r="N191" i="7"/>
  <c r="L191" i="7"/>
  <c r="K191" i="7"/>
  <c r="J191" i="7"/>
  <c r="P190" i="7"/>
  <c r="O190" i="7"/>
  <c r="N190" i="7"/>
  <c r="L190" i="7"/>
  <c r="K190" i="7"/>
  <c r="J190" i="7"/>
  <c r="P189" i="7"/>
  <c r="O189" i="7"/>
  <c r="N189" i="7"/>
  <c r="L189" i="7"/>
  <c r="K189" i="7"/>
  <c r="J189" i="7"/>
  <c r="P188" i="7"/>
  <c r="O188" i="7"/>
  <c r="N188" i="7"/>
  <c r="L188" i="7"/>
  <c r="K188" i="7"/>
  <c r="J188" i="7"/>
  <c r="P187" i="7"/>
  <c r="O187" i="7"/>
  <c r="N187" i="7"/>
  <c r="L187" i="7"/>
  <c r="K187" i="7"/>
  <c r="J187" i="7"/>
  <c r="P186" i="7"/>
  <c r="O186" i="7"/>
  <c r="N186" i="7"/>
  <c r="L186" i="7"/>
  <c r="K186" i="7"/>
  <c r="J186" i="7"/>
  <c r="P185" i="7"/>
  <c r="O185" i="7"/>
  <c r="N185" i="7"/>
  <c r="L185" i="7"/>
  <c r="K185" i="7"/>
  <c r="J185" i="7"/>
  <c r="P184" i="7"/>
  <c r="O184" i="7"/>
  <c r="N184" i="7"/>
  <c r="L184" i="7"/>
  <c r="K184" i="7"/>
  <c r="J184" i="7"/>
  <c r="P183" i="7"/>
  <c r="O183" i="7"/>
  <c r="N183" i="7"/>
  <c r="L183" i="7"/>
  <c r="K183" i="7"/>
  <c r="J183" i="7"/>
  <c r="P182" i="7"/>
  <c r="O182" i="7"/>
  <c r="N182" i="7"/>
  <c r="L182" i="7"/>
  <c r="K182" i="7"/>
  <c r="J182" i="7"/>
  <c r="P181" i="7"/>
  <c r="O181" i="7"/>
  <c r="N181" i="7"/>
  <c r="L181" i="7"/>
  <c r="K181" i="7"/>
  <c r="J181" i="7"/>
  <c r="P180" i="7"/>
  <c r="O180" i="7"/>
  <c r="N180" i="7"/>
  <c r="L180" i="7"/>
  <c r="K180" i="7"/>
  <c r="J180" i="7"/>
  <c r="P179" i="7"/>
  <c r="O179" i="7"/>
  <c r="N179" i="7"/>
  <c r="L179" i="7"/>
  <c r="K179" i="7"/>
  <c r="J179" i="7"/>
  <c r="P178" i="7"/>
  <c r="O178" i="7"/>
  <c r="N178" i="7"/>
  <c r="L178" i="7"/>
  <c r="K178" i="7"/>
  <c r="J178" i="7"/>
  <c r="P177" i="7"/>
  <c r="O177" i="7"/>
  <c r="N177" i="7"/>
  <c r="L177" i="7"/>
  <c r="K177" i="7"/>
  <c r="J177" i="7"/>
  <c r="P176" i="7"/>
  <c r="O176" i="7"/>
  <c r="N176" i="7"/>
  <c r="L176" i="7"/>
  <c r="K176" i="7"/>
  <c r="J176" i="7"/>
  <c r="P175" i="7"/>
  <c r="O175" i="7"/>
  <c r="N175" i="7"/>
  <c r="L175" i="7"/>
  <c r="K175" i="7"/>
  <c r="J175" i="7"/>
  <c r="P174" i="7"/>
  <c r="O174" i="7"/>
  <c r="N174" i="7"/>
  <c r="L174" i="7"/>
  <c r="K174" i="7"/>
  <c r="J174" i="7"/>
  <c r="P173" i="7"/>
  <c r="O173" i="7"/>
  <c r="N173" i="7"/>
  <c r="L173" i="7"/>
  <c r="K173" i="7"/>
  <c r="J173" i="7"/>
  <c r="P172" i="7"/>
  <c r="O172" i="7"/>
  <c r="N172" i="7"/>
  <c r="L172" i="7"/>
  <c r="K172" i="7"/>
  <c r="J172" i="7"/>
  <c r="P171" i="7"/>
  <c r="O171" i="7"/>
  <c r="N171" i="7"/>
  <c r="L171" i="7"/>
  <c r="K171" i="7"/>
  <c r="J171" i="7"/>
  <c r="P170" i="7"/>
  <c r="O170" i="7"/>
  <c r="N170" i="7"/>
  <c r="L170" i="7"/>
  <c r="K170" i="7"/>
  <c r="J170" i="7"/>
  <c r="P169" i="7"/>
  <c r="O169" i="7"/>
  <c r="N169" i="7"/>
  <c r="L169" i="7"/>
  <c r="K169" i="7"/>
  <c r="J169" i="7"/>
  <c r="P168" i="7"/>
  <c r="O168" i="7"/>
  <c r="N168" i="7"/>
  <c r="L168" i="7"/>
  <c r="K168" i="7"/>
  <c r="J168" i="7"/>
  <c r="P167" i="7"/>
  <c r="O167" i="7"/>
  <c r="N167" i="7"/>
  <c r="L167" i="7"/>
  <c r="K167" i="7"/>
  <c r="J167" i="7"/>
  <c r="P166" i="7"/>
  <c r="O166" i="7"/>
  <c r="N166" i="7"/>
  <c r="L166" i="7"/>
  <c r="K166" i="7"/>
  <c r="J166" i="7"/>
  <c r="P165" i="7"/>
  <c r="O165" i="7"/>
  <c r="N165" i="7"/>
  <c r="L165" i="7"/>
  <c r="K165" i="7"/>
  <c r="J165" i="7"/>
  <c r="P164" i="7"/>
  <c r="O164" i="7"/>
  <c r="N164" i="7"/>
  <c r="L164" i="7"/>
  <c r="K164" i="7"/>
  <c r="J164" i="7"/>
  <c r="P163" i="7"/>
  <c r="O163" i="7"/>
  <c r="N163" i="7"/>
  <c r="L163" i="7"/>
  <c r="K163" i="7"/>
  <c r="J163" i="7"/>
  <c r="P162" i="7"/>
  <c r="O162" i="7"/>
  <c r="N162" i="7"/>
  <c r="L162" i="7"/>
  <c r="K162" i="7"/>
  <c r="J162" i="7"/>
  <c r="P161" i="7"/>
  <c r="O161" i="7"/>
  <c r="N161" i="7"/>
  <c r="L161" i="7"/>
  <c r="K161" i="7"/>
  <c r="J161" i="7"/>
  <c r="P160" i="7"/>
  <c r="O160" i="7"/>
  <c r="N160" i="7"/>
  <c r="L160" i="7"/>
  <c r="K160" i="7"/>
  <c r="J160" i="7"/>
  <c r="P159" i="7"/>
  <c r="O159" i="7"/>
  <c r="N159" i="7"/>
  <c r="L159" i="7"/>
  <c r="K159" i="7"/>
  <c r="J159" i="7"/>
  <c r="P158" i="7"/>
  <c r="O158" i="7"/>
  <c r="N158" i="7"/>
  <c r="L158" i="7"/>
  <c r="K158" i="7"/>
  <c r="J158" i="7"/>
  <c r="P157" i="7"/>
  <c r="O157" i="7"/>
  <c r="N157" i="7"/>
  <c r="L157" i="7"/>
  <c r="K157" i="7"/>
  <c r="J157" i="7"/>
  <c r="P156" i="7"/>
  <c r="O156" i="7"/>
  <c r="N156" i="7"/>
  <c r="L156" i="7"/>
  <c r="K156" i="7"/>
  <c r="J156" i="7"/>
  <c r="P155" i="7"/>
  <c r="O155" i="7"/>
  <c r="N155" i="7"/>
  <c r="L155" i="7"/>
  <c r="K155" i="7"/>
  <c r="J155" i="7"/>
  <c r="P154" i="7"/>
  <c r="O154" i="7"/>
  <c r="N154" i="7"/>
  <c r="L154" i="7"/>
  <c r="K154" i="7"/>
  <c r="J154" i="7"/>
  <c r="P153" i="7"/>
  <c r="O153" i="7"/>
  <c r="N153" i="7"/>
  <c r="L153" i="7"/>
  <c r="K153" i="7"/>
  <c r="J153" i="7"/>
  <c r="P152" i="7"/>
  <c r="O152" i="7"/>
  <c r="N152" i="7"/>
  <c r="L152" i="7"/>
  <c r="K152" i="7"/>
  <c r="J152" i="7"/>
  <c r="P151" i="7"/>
  <c r="O151" i="7"/>
  <c r="N151" i="7"/>
  <c r="L151" i="7"/>
  <c r="K151" i="7"/>
  <c r="J151" i="7"/>
  <c r="P150" i="7"/>
  <c r="O150" i="7"/>
  <c r="N150" i="7"/>
  <c r="L150" i="7"/>
  <c r="K150" i="7"/>
  <c r="J150" i="7"/>
  <c r="P149" i="7"/>
  <c r="O149" i="7"/>
  <c r="N149" i="7"/>
  <c r="L149" i="7"/>
  <c r="K149" i="7"/>
  <c r="J149" i="7"/>
  <c r="P148" i="7"/>
  <c r="O148" i="7"/>
  <c r="N148" i="7"/>
  <c r="L148" i="7"/>
  <c r="K148" i="7"/>
  <c r="J148" i="7"/>
  <c r="P147" i="7"/>
  <c r="O147" i="7"/>
  <c r="N147" i="7"/>
  <c r="L147" i="7"/>
  <c r="K147" i="7"/>
  <c r="J147" i="7"/>
  <c r="P146" i="7"/>
  <c r="O146" i="7"/>
  <c r="N146" i="7"/>
  <c r="L146" i="7"/>
  <c r="K146" i="7"/>
  <c r="J146" i="7"/>
  <c r="P145" i="7"/>
  <c r="O145" i="7"/>
  <c r="N145" i="7"/>
  <c r="L145" i="7"/>
  <c r="K145" i="7"/>
  <c r="J145" i="7"/>
  <c r="P144" i="7"/>
  <c r="O144" i="7"/>
  <c r="N144" i="7"/>
  <c r="L144" i="7"/>
  <c r="K144" i="7"/>
  <c r="J144" i="7"/>
  <c r="P143" i="7"/>
  <c r="O143" i="7"/>
  <c r="N143" i="7"/>
  <c r="L143" i="7"/>
  <c r="K143" i="7"/>
  <c r="J143" i="7"/>
  <c r="P142" i="7"/>
  <c r="O142" i="7"/>
  <c r="N142" i="7"/>
  <c r="L142" i="7"/>
  <c r="K142" i="7"/>
  <c r="J142" i="7"/>
  <c r="P141" i="7"/>
  <c r="O141" i="7"/>
  <c r="N141" i="7"/>
  <c r="L141" i="7"/>
  <c r="K141" i="7"/>
  <c r="J141" i="7"/>
  <c r="P140" i="7"/>
  <c r="O140" i="7"/>
  <c r="N140" i="7"/>
  <c r="L140" i="7"/>
  <c r="K140" i="7"/>
  <c r="J140" i="7"/>
  <c r="P139" i="7"/>
  <c r="O139" i="7"/>
  <c r="N139" i="7"/>
  <c r="L139" i="7"/>
  <c r="K139" i="7"/>
  <c r="J139" i="7"/>
  <c r="P138" i="7"/>
  <c r="O138" i="7"/>
  <c r="N138" i="7"/>
  <c r="L138" i="7"/>
  <c r="K138" i="7"/>
  <c r="J138" i="7"/>
  <c r="P137" i="7"/>
  <c r="O137" i="7"/>
  <c r="N137" i="7"/>
  <c r="L137" i="7"/>
  <c r="K137" i="7"/>
  <c r="J137" i="7"/>
  <c r="P136" i="7"/>
  <c r="O136" i="7"/>
  <c r="N136" i="7"/>
  <c r="L136" i="7"/>
  <c r="K136" i="7"/>
  <c r="J136" i="7"/>
  <c r="P135" i="7"/>
  <c r="O135" i="7"/>
  <c r="N135" i="7"/>
  <c r="L135" i="7"/>
  <c r="K135" i="7"/>
  <c r="J135" i="7"/>
  <c r="P134" i="7"/>
  <c r="O134" i="7"/>
  <c r="N134" i="7"/>
  <c r="L134" i="7"/>
  <c r="K134" i="7"/>
  <c r="J134" i="7"/>
  <c r="P133" i="7"/>
  <c r="O133" i="7"/>
  <c r="N133" i="7"/>
  <c r="L133" i="7"/>
  <c r="K133" i="7"/>
  <c r="J133" i="7"/>
  <c r="P132" i="7"/>
  <c r="O132" i="7"/>
  <c r="N132" i="7"/>
  <c r="L132" i="7"/>
  <c r="K132" i="7"/>
  <c r="J132" i="7"/>
  <c r="P131" i="7"/>
  <c r="O131" i="7"/>
  <c r="N131" i="7"/>
  <c r="L131" i="7"/>
  <c r="K131" i="7"/>
  <c r="J131" i="7"/>
  <c r="P130" i="7"/>
  <c r="O130" i="7"/>
  <c r="N130" i="7"/>
  <c r="L130" i="7"/>
  <c r="K130" i="7"/>
  <c r="J130" i="7"/>
  <c r="P129" i="7"/>
  <c r="O129" i="7"/>
  <c r="N129" i="7"/>
  <c r="L129" i="7"/>
  <c r="K129" i="7"/>
  <c r="J129" i="7"/>
  <c r="P128" i="7"/>
  <c r="O128" i="7"/>
  <c r="N128" i="7"/>
  <c r="L128" i="7"/>
  <c r="K128" i="7"/>
  <c r="J128" i="7"/>
  <c r="P127" i="7"/>
  <c r="O127" i="7"/>
  <c r="N127" i="7"/>
  <c r="L127" i="7"/>
  <c r="K127" i="7"/>
  <c r="J127" i="7"/>
  <c r="P126" i="7"/>
  <c r="O126" i="7"/>
  <c r="N126" i="7"/>
  <c r="L126" i="7"/>
  <c r="K126" i="7"/>
  <c r="J126" i="7"/>
  <c r="P125" i="7"/>
  <c r="O125" i="7"/>
  <c r="N125" i="7"/>
  <c r="L125" i="7"/>
  <c r="K125" i="7"/>
  <c r="J125" i="7"/>
  <c r="P124" i="7"/>
  <c r="O124" i="7"/>
  <c r="N124" i="7"/>
  <c r="L124" i="7"/>
  <c r="K124" i="7"/>
  <c r="J124" i="7"/>
  <c r="P123" i="7"/>
  <c r="O123" i="7"/>
  <c r="N123" i="7"/>
  <c r="L123" i="7"/>
  <c r="K123" i="7"/>
  <c r="J123" i="7"/>
  <c r="P122" i="7"/>
  <c r="O122" i="7"/>
  <c r="N122" i="7"/>
  <c r="L122" i="7"/>
  <c r="K122" i="7"/>
  <c r="J122" i="7"/>
  <c r="P121" i="7"/>
  <c r="O121" i="7"/>
  <c r="N121" i="7"/>
  <c r="L121" i="7"/>
  <c r="K121" i="7"/>
  <c r="J121" i="7"/>
  <c r="P120" i="7"/>
  <c r="O120" i="7"/>
  <c r="N120" i="7"/>
  <c r="L120" i="7"/>
  <c r="K120" i="7"/>
  <c r="J120" i="7"/>
  <c r="P119" i="7"/>
  <c r="O119" i="7"/>
  <c r="N119" i="7"/>
  <c r="L119" i="7"/>
  <c r="K119" i="7"/>
  <c r="J119" i="7"/>
  <c r="P118" i="7"/>
  <c r="O118" i="7"/>
  <c r="N118" i="7"/>
  <c r="L118" i="7"/>
  <c r="K118" i="7"/>
  <c r="J118" i="7"/>
  <c r="P117" i="7"/>
  <c r="O117" i="7"/>
  <c r="N117" i="7"/>
  <c r="L117" i="7"/>
  <c r="K117" i="7"/>
  <c r="J117" i="7"/>
  <c r="P116" i="7"/>
  <c r="O116" i="7"/>
  <c r="N116" i="7"/>
  <c r="L116" i="7"/>
  <c r="K116" i="7"/>
  <c r="J116" i="7"/>
  <c r="P115" i="7"/>
  <c r="O115" i="7"/>
  <c r="N115" i="7"/>
  <c r="L115" i="7"/>
  <c r="K115" i="7"/>
  <c r="J115" i="7"/>
  <c r="P114" i="7"/>
  <c r="O114" i="7"/>
  <c r="N114" i="7"/>
  <c r="L114" i="7"/>
  <c r="K114" i="7"/>
  <c r="J114" i="7"/>
  <c r="P113" i="7"/>
  <c r="O113" i="7"/>
  <c r="N113" i="7"/>
  <c r="L113" i="7"/>
  <c r="K113" i="7"/>
  <c r="J113" i="7"/>
  <c r="P112" i="7"/>
  <c r="O112" i="7"/>
  <c r="N112" i="7"/>
  <c r="L112" i="7"/>
  <c r="K112" i="7"/>
  <c r="J112" i="7"/>
  <c r="P111" i="7"/>
  <c r="O111" i="7"/>
  <c r="N111" i="7"/>
  <c r="L111" i="7"/>
  <c r="K111" i="7"/>
  <c r="J111" i="7"/>
  <c r="P110" i="7"/>
  <c r="O110" i="7"/>
  <c r="N110" i="7"/>
  <c r="L110" i="7"/>
  <c r="K110" i="7"/>
  <c r="J110" i="7"/>
  <c r="P109" i="7"/>
  <c r="O109" i="7"/>
  <c r="N109" i="7"/>
  <c r="L109" i="7"/>
  <c r="K109" i="7"/>
  <c r="J109" i="7"/>
  <c r="P108" i="7"/>
  <c r="O108" i="7"/>
  <c r="N108" i="7"/>
  <c r="L108" i="7"/>
  <c r="K108" i="7"/>
  <c r="J108" i="7"/>
  <c r="P107" i="7"/>
  <c r="O107" i="7"/>
  <c r="N107" i="7"/>
  <c r="L107" i="7"/>
  <c r="K107" i="7"/>
  <c r="J107" i="7"/>
  <c r="P106" i="7"/>
  <c r="O106" i="7"/>
  <c r="N106" i="7"/>
  <c r="L106" i="7"/>
  <c r="K106" i="7"/>
  <c r="J106" i="7"/>
  <c r="P105" i="7"/>
  <c r="O105" i="7"/>
  <c r="N105" i="7"/>
  <c r="L105" i="7"/>
  <c r="K105" i="7"/>
  <c r="J105" i="7"/>
  <c r="P104" i="7"/>
  <c r="O104" i="7"/>
  <c r="N104" i="7"/>
  <c r="L104" i="7"/>
  <c r="K104" i="7"/>
  <c r="J104" i="7"/>
  <c r="P103" i="7"/>
  <c r="O103" i="7"/>
  <c r="N103" i="7"/>
  <c r="L103" i="7"/>
  <c r="K103" i="7"/>
  <c r="J103" i="7"/>
  <c r="P102" i="7"/>
  <c r="O102" i="7"/>
  <c r="N102" i="7"/>
  <c r="L102" i="7"/>
  <c r="K102" i="7"/>
  <c r="J102" i="7"/>
  <c r="P101" i="7"/>
  <c r="O101" i="7"/>
  <c r="N101" i="7"/>
  <c r="L101" i="7"/>
  <c r="K101" i="7"/>
  <c r="J101" i="7"/>
  <c r="P100" i="7"/>
  <c r="O100" i="7"/>
  <c r="N100" i="7"/>
  <c r="L100" i="7"/>
  <c r="K100" i="7"/>
  <c r="J100" i="7"/>
  <c r="P99" i="7"/>
  <c r="O99" i="7"/>
  <c r="N99" i="7"/>
  <c r="L99" i="7"/>
  <c r="K99" i="7"/>
  <c r="J99" i="7"/>
  <c r="P98" i="7"/>
  <c r="O98" i="7"/>
  <c r="N98" i="7"/>
  <c r="L98" i="7"/>
  <c r="K98" i="7"/>
  <c r="J98" i="7"/>
  <c r="P97" i="7"/>
  <c r="O97" i="7"/>
  <c r="N97" i="7"/>
  <c r="L97" i="7"/>
  <c r="K97" i="7"/>
  <c r="J97" i="7"/>
  <c r="P96" i="7"/>
  <c r="O96" i="7"/>
  <c r="N96" i="7"/>
  <c r="L96" i="7"/>
  <c r="K96" i="7"/>
  <c r="J96" i="7"/>
  <c r="P95" i="7"/>
  <c r="O95" i="7"/>
  <c r="N95" i="7"/>
  <c r="L95" i="7"/>
  <c r="K95" i="7"/>
  <c r="J95" i="7"/>
  <c r="P94" i="7"/>
  <c r="O94" i="7"/>
  <c r="N94" i="7"/>
  <c r="L94" i="7"/>
  <c r="K94" i="7"/>
  <c r="J94" i="7"/>
  <c r="P93" i="7"/>
  <c r="O93" i="7"/>
  <c r="N93" i="7"/>
  <c r="L93" i="7"/>
  <c r="K93" i="7"/>
  <c r="J93" i="7"/>
  <c r="P92" i="7"/>
  <c r="O92" i="7"/>
  <c r="N92" i="7"/>
  <c r="L92" i="7"/>
  <c r="K92" i="7"/>
  <c r="J92" i="7"/>
  <c r="P91" i="7"/>
  <c r="O91" i="7"/>
  <c r="N91" i="7"/>
  <c r="L91" i="7"/>
  <c r="K91" i="7"/>
  <c r="J91" i="7"/>
  <c r="P90" i="7"/>
  <c r="O90" i="7"/>
  <c r="N90" i="7"/>
  <c r="L90" i="7"/>
  <c r="K90" i="7"/>
  <c r="J90" i="7"/>
  <c r="P89" i="7"/>
  <c r="O89" i="7"/>
  <c r="N89" i="7"/>
  <c r="L89" i="7"/>
  <c r="K89" i="7"/>
  <c r="J89" i="7"/>
  <c r="P88" i="7"/>
  <c r="O88" i="7"/>
  <c r="N88" i="7"/>
  <c r="L88" i="7"/>
  <c r="K88" i="7"/>
  <c r="J88" i="7"/>
  <c r="P87" i="7"/>
  <c r="O87" i="7"/>
  <c r="N87" i="7"/>
  <c r="L87" i="7"/>
  <c r="K87" i="7"/>
  <c r="J87" i="7"/>
  <c r="P86" i="7"/>
  <c r="O86" i="7"/>
  <c r="N86" i="7"/>
  <c r="L86" i="7"/>
  <c r="K86" i="7"/>
  <c r="J86" i="7"/>
  <c r="P85" i="7"/>
  <c r="O85" i="7"/>
  <c r="N85" i="7"/>
  <c r="L85" i="7"/>
  <c r="K85" i="7"/>
  <c r="J85" i="7"/>
  <c r="P84" i="7"/>
  <c r="O84" i="7"/>
  <c r="N84" i="7"/>
  <c r="L84" i="7"/>
  <c r="K84" i="7"/>
  <c r="J84" i="7"/>
  <c r="P83" i="7"/>
  <c r="O83" i="7"/>
  <c r="N83" i="7"/>
  <c r="L83" i="7"/>
  <c r="K83" i="7"/>
  <c r="J83" i="7"/>
  <c r="P82" i="7"/>
  <c r="O82" i="7"/>
  <c r="N82" i="7"/>
  <c r="L82" i="7"/>
  <c r="K82" i="7"/>
  <c r="J82" i="7"/>
  <c r="P81" i="7"/>
  <c r="O81" i="7"/>
  <c r="N81" i="7"/>
  <c r="L81" i="7"/>
  <c r="K81" i="7"/>
  <c r="J81" i="7"/>
  <c r="P80" i="7"/>
  <c r="O80" i="7"/>
  <c r="N80" i="7"/>
  <c r="L80" i="7"/>
  <c r="K80" i="7"/>
  <c r="J80" i="7"/>
  <c r="P79" i="7"/>
  <c r="O79" i="7"/>
  <c r="N79" i="7"/>
  <c r="L79" i="7"/>
  <c r="K79" i="7"/>
  <c r="J79" i="7"/>
  <c r="P78" i="7"/>
  <c r="O78" i="7"/>
  <c r="N78" i="7"/>
  <c r="L78" i="7"/>
  <c r="K78" i="7"/>
  <c r="J78" i="7"/>
  <c r="P77" i="7"/>
  <c r="O77" i="7"/>
  <c r="N77" i="7"/>
  <c r="L77" i="7"/>
  <c r="K77" i="7"/>
  <c r="J77" i="7"/>
  <c r="P76" i="7"/>
  <c r="O76" i="7"/>
  <c r="N76" i="7"/>
  <c r="L76" i="7"/>
  <c r="K76" i="7"/>
  <c r="J76" i="7"/>
  <c r="P75" i="7"/>
  <c r="O75" i="7"/>
  <c r="N75" i="7"/>
  <c r="L75" i="7"/>
  <c r="K75" i="7"/>
  <c r="J75" i="7"/>
  <c r="P74" i="7"/>
  <c r="O74" i="7"/>
  <c r="N74" i="7"/>
  <c r="L74" i="7"/>
  <c r="K74" i="7"/>
  <c r="J74" i="7"/>
  <c r="P73" i="7"/>
  <c r="O73" i="7"/>
  <c r="N73" i="7"/>
  <c r="L73" i="7"/>
  <c r="K73" i="7"/>
  <c r="J73" i="7"/>
  <c r="P72" i="7"/>
  <c r="O72" i="7"/>
  <c r="N72" i="7"/>
  <c r="L72" i="7"/>
  <c r="K72" i="7"/>
  <c r="J72" i="7"/>
  <c r="P71" i="7"/>
  <c r="O71" i="7"/>
  <c r="N71" i="7"/>
  <c r="L71" i="7"/>
  <c r="K71" i="7"/>
  <c r="J71" i="7"/>
  <c r="P70" i="7"/>
  <c r="O70" i="7"/>
  <c r="N70" i="7"/>
  <c r="L70" i="7"/>
  <c r="K70" i="7"/>
  <c r="J70" i="7"/>
  <c r="P69" i="7"/>
  <c r="O69" i="7"/>
  <c r="N69" i="7"/>
  <c r="L69" i="7"/>
  <c r="K69" i="7"/>
  <c r="J69" i="7"/>
  <c r="P68" i="7"/>
  <c r="O68" i="7"/>
  <c r="N68" i="7"/>
  <c r="L68" i="7"/>
  <c r="K68" i="7"/>
  <c r="J68" i="7"/>
  <c r="P67" i="7"/>
  <c r="O67" i="7"/>
  <c r="N67" i="7"/>
  <c r="L67" i="7"/>
  <c r="K67" i="7"/>
  <c r="J67" i="7"/>
  <c r="P66" i="7"/>
  <c r="O66" i="7"/>
  <c r="N66" i="7"/>
  <c r="L66" i="7"/>
  <c r="K66" i="7"/>
  <c r="J66" i="7"/>
  <c r="P65" i="7"/>
  <c r="O65" i="7"/>
  <c r="N65" i="7"/>
  <c r="L65" i="7"/>
  <c r="K65" i="7"/>
  <c r="J65" i="7"/>
  <c r="P64" i="7"/>
  <c r="O64" i="7"/>
  <c r="N64" i="7"/>
  <c r="L64" i="7"/>
  <c r="K64" i="7"/>
  <c r="J64" i="7"/>
  <c r="P63" i="7"/>
  <c r="O63" i="7"/>
  <c r="N63" i="7"/>
  <c r="L63" i="7"/>
  <c r="K63" i="7"/>
  <c r="J63" i="7"/>
  <c r="P62" i="7"/>
  <c r="O62" i="7"/>
  <c r="N62" i="7"/>
  <c r="L62" i="7"/>
  <c r="K62" i="7"/>
  <c r="J62" i="7"/>
  <c r="P61" i="7"/>
  <c r="O61" i="7"/>
  <c r="N61" i="7"/>
  <c r="L61" i="7"/>
  <c r="K61" i="7"/>
  <c r="J61" i="7"/>
  <c r="P60" i="7"/>
  <c r="O60" i="7"/>
  <c r="N60" i="7"/>
  <c r="L60" i="7"/>
  <c r="K60" i="7"/>
  <c r="J60" i="7"/>
  <c r="P59" i="7"/>
  <c r="O59" i="7"/>
  <c r="N59" i="7"/>
  <c r="L59" i="7"/>
  <c r="K59" i="7"/>
  <c r="J59" i="7"/>
  <c r="P58" i="7"/>
  <c r="O58" i="7"/>
  <c r="N58" i="7"/>
  <c r="L58" i="7"/>
  <c r="K58" i="7"/>
  <c r="J58" i="7"/>
  <c r="P57" i="7"/>
  <c r="O57" i="7"/>
  <c r="N57" i="7"/>
  <c r="L57" i="7"/>
  <c r="K57" i="7"/>
  <c r="J57" i="7"/>
  <c r="P56" i="7"/>
  <c r="O56" i="7"/>
  <c r="N56" i="7"/>
  <c r="L56" i="7"/>
  <c r="K56" i="7"/>
  <c r="J56" i="7"/>
  <c r="P55" i="7"/>
  <c r="O55" i="7"/>
  <c r="N55" i="7"/>
  <c r="L55" i="7"/>
  <c r="K55" i="7"/>
  <c r="J55" i="7"/>
  <c r="P54" i="7"/>
  <c r="O54" i="7"/>
  <c r="N54" i="7"/>
  <c r="L54" i="7"/>
  <c r="K54" i="7"/>
  <c r="J54" i="7"/>
  <c r="P53" i="7"/>
  <c r="O53" i="7"/>
  <c r="N53" i="7"/>
  <c r="L53" i="7"/>
  <c r="K53" i="7"/>
  <c r="J53" i="7"/>
  <c r="P52" i="7"/>
  <c r="O52" i="7"/>
  <c r="N52" i="7"/>
  <c r="L52" i="7"/>
  <c r="K52" i="7"/>
  <c r="J52" i="7"/>
  <c r="P51" i="7"/>
  <c r="O51" i="7"/>
  <c r="N51" i="7"/>
  <c r="L51" i="7"/>
  <c r="K51" i="7"/>
  <c r="J51" i="7"/>
  <c r="P50" i="7"/>
  <c r="O50" i="7"/>
  <c r="N50" i="7"/>
  <c r="L50" i="7"/>
  <c r="K50" i="7"/>
  <c r="J50" i="7"/>
  <c r="P49" i="7"/>
  <c r="O49" i="7"/>
  <c r="N49" i="7"/>
  <c r="L49" i="7"/>
  <c r="K49" i="7"/>
  <c r="J49" i="7"/>
  <c r="P48" i="7"/>
  <c r="O48" i="7"/>
  <c r="N48" i="7"/>
  <c r="L48" i="7"/>
  <c r="K48" i="7"/>
  <c r="J48" i="7"/>
  <c r="P47" i="7"/>
  <c r="O47" i="7"/>
  <c r="N47" i="7"/>
  <c r="L47" i="7"/>
  <c r="K47" i="7"/>
  <c r="J47" i="7"/>
  <c r="P46" i="7"/>
  <c r="O46" i="7"/>
  <c r="N46" i="7"/>
  <c r="L46" i="7"/>
  <c r="K46" i="7"/>
  <c r="J46" i="7"/>
  <c r="P45" i="7"/>
  <c r="O45" i="7"/>
  <c r="N45" i="7"/>
  <c r="L45" i="7"/>
  <c r="K45" i="7"/>
  <c r="J45" i="7"/>
  <c r="P44" i="7"/>
  <c r="O44" i="7"/>
  <c r="N44" i="7"/>
  <c r="L44" i="7"/>
  <c r="K44" i="7"/>
  <c r="J44" i="7"/>
  <c r="P43" i="7"/>
  <c r="O43" i="7"/>
  <c r="N43" i="7"/>
  <c r="L43" i="7"/>
  <c r="K43" i="7"/>
  <c r="J43" i="7"/>
  <c r="P42" i="7"/>
  <c r="O42" i="7"/>
  <c r="N42" i="7"/>
  <c r="L42" i="7"/>
  <c r="K42" i="7"/>
  <c r="J42" i="7"/>
  <c r="P41" i="7"/>
  <c r="O41" i="7"/>
  <c r="N41" i="7"/>
  <c r="L41" i="7"/>
  <c r="K41" i="7"/>
  <c r="J41" i="7"/>
  <c r="P40" i="7"/>
  <c r="O40" i="7"/>
  <c r="N40" i="7"/>
  <c r="L40" i="7"/>
  <c r="K40" i="7"/>
  <c r="J40" i="7"/>
  <c r="P39" i="7"/>
  <c r="O39" i="7"/>
  <c r="N39" i="7"/>
  <c r="L39" i="7"/>
  <c r="K39" i="7"/>
  <c r="J39" i="7"/>
  <c r="P38" i="7"/>
  <c r="O38" i="7"/>
  <c r="N38" i="7"/>
  <c r="L38" i="7"/>
  <c r="K38" i="7"/>
  <c r="J38" i="7"/>
  <c r="P37" i="7"/>
  <c r="O37" i="7"/>
  <c r="N37" i="7"/>
  <c r="L37" i="7"/>
  <c r="K37" i="7"/>
  <c r="J37" i="7"/>
  <c r="P36" i="7"/>
  <c r="O36" i="7"/>
  <c r="N36" i="7"/>
  <c r="L36" i="7"/>
  <c r="K36" i="7"/>
  <c r="J36" i="7"/>
  <c r="P35" i="7"/>
  <c r="O35" i="7"/>
  <c r="N35" i="7"/>
  <c r="L35" i="7"/>
  <c r="K35" i="7"/>
  <c r="J35" i="7"/>
  <c r="P34" i="7"/>
  <c r="O34" i="7"/>
  <c r="N34" i="7"/>
  <c r="L34" i="7"/>
  <c r="K34" i="7"/>
  <c r="J34" i="7"/>
  <c r="P33" i="7"/>
  <c r="O33" i="7"/>
  <c r="N33" i="7"/>
  <c r="L33" i="7"/>
  <c r="K33" i="7"/>
  <c r="J33" i="7"/>
  <c r="P32" i="7"/>
  <c r="O32" i="7"/>
  <c r="N32" i="7"/>
  <c r="L32" i="7"/>
  <c r="K32" i="7"/>
  <c r="J32" i="7"/>
  <c r="P31" i="7"/>
  <c r="O31" i="7"/>
  <c r="N31" i="7"/>
  <c r="L31" i="7"/>
  <c r="K31" i="7"/>
  <c r="J31" i="7"/>
  <c r="P30" i="7"/>
  <c r="O30" i="7"/>
  <c r="N30" i="7"/>
  <c r="L30" i="7"/>
  <c r="K30" i="7"/>
  <c r="J30" i="7"/>
  <c r="P29" i="7"/>
  <c r="O29" i="7"/>
  <c r="N29" i="7"/>
  <c r="L29" i="7"/>
  <c r="K29" i="7"/>
  <c r="J29" i="7"/>
  <c r="P28" i="7"/>
  <c r="O28" i="7"/>
  <c r="N28" i="7"/>
  <c r="L28" i="7"/>
  <c r="K28" i="7"/>
  <c r="J28" i="7"/>
  <c r="P27" i="7"/>
  <c r="O27" i="7"/>
  <c r="N27" i="7"/>
  <c r="L27" i="7"/>
  <c r="K27" i="7"/>
  <c r="J27" i="7"/>
  <c r="P26" i="7"/>
  <c r="O26" i="7"/>
  <c r="N26" i="7"/>
  <c r="L26" i="7"/>
  <c r="K26" i="7"/>
  <c r="J26" i="7"/>
  <c r="P25" i="7"/>
  <c r="O25" i="7"/>
  <c r="N25" i="7"/>
  <c r="L25" i="7"/>
  <c r="K25" i="7"/>
  <c r="J25" i="7"/>
  <c r="P24" i="7"/>
  <c r="O24" i="7"/>
  <c r="N24" i="7"/>
  <c r="L24" i="7"/>
  <c r="K24" i="7"/>
  <c r="J24" i="7"/>
  <c r="P23" i="7"/>
  <c r="O23" i="7"/>
  <c r="N23" i="7"/>
  <c r="L23" i="7"/>
  <c r="K23" i="7"/>
  <c r="J23" i="7"/>
  <c r="P22" i="7"/>
  <c r="O22" i="7"/>
  <c r="N22" i="7"/>
  <c r="L22" i="7"/>
  <c r="K22" i="7"/>
  <c r="J22" i="7"/>
  <c r="P21" i="7"/>
  <c r="O21" i="7"/>
  <c r="N21" i="7"/>
  <c r="L21" i="7"/>
  <c r="K21" i="7"/>
  <c r="J21" i="7"/>
  <c r="P20" i="7"/>
  <c r="O20" i="7"/>
  <c r="N20" i="7"/>
  <c r="L20" i="7"/>
  <c r="K20" i="7"/>
  <c r="J20" i="7"/>
  <c r="P19" i="7"/>
  <c r="O19" i="7"/>
  <c r="N19" i="7"/>
  <c r="L19" i="7"/>
  <c r="K19" i="7"/>
  <c r="J19" i="7"/>
  <c r="P18" i="7"/>
  <c r="O18" i="7"/>
  <c r="N18" i="7"/>
  <c r="L18" i="7"/>
  <c r="K18" i="7"/>
  <c r="J18" i="7"/>
  <c r="P17" i="7"/>
  <c r="O17" i="7"/>
  <c r="N17" i="7"/>
  <c r="L17" i="7"/>
  <c r="K17" i="7"/>
  <c r="J17" i="7"/>
  <c r="P16" i="7"/>
  <c r="O16" i="7"/>
  <c r="N16" i="7"/>
  <c r="L16" i="7"/>
  <c r="K16" i="7"/>
  <c r="J16" i="7"/>
  <c r="P15" i="7"/>
  <c r="O15" i="7"/>
  <c r="N15" i="7"/>
  <c r="L15" i="7"/>
  <c r="K15" i="7"/>
  <c r="J15" i="7"/>
  <c r="P14" i="7"/>
  <c r="O14" i="7"/>
  <c r="N14" i="7"/>
  <c r="L14" i="7"/>
  <c r="K14" i="7"/>
  <c r="J14" i="7"/>
  <c r="P13" i="7"/>
  <c r="O13" i="7"/>
  <c r="N13" i="7"/>
  <c r="L13" i="7"/>
  <c r="K13" i="7"/>
  <c r="J13" i="7"/>
  <c r="P12" i="7"/>
  <c r="O12" i="7"/>
  <c r="N12" i="7"/>
  <c r="L12" i="7"/>
  <c r="K12" i="7"/>
  <c r="J12" i="7"/>
  <c r="P11" i="7"/>
  <c r="O11" i="7"/>
  <c r="N11" i="7"/>
  <c r="L11" i="7"/>
  <c r="K11" i="7"/>
  <c r="J11" i="7"/>
  <c r="P10" i="7"/>
  <c r="O10" i="7"/>
  <c r="N10" i="7"/>
  <c r="L10" i="7"/>
  <c r="K10" i="7"/>
  <c r="J10" i="7"/>
  <c r="P9" i="7"/>
  <c r="O9" i="7"/>
  <c r="N9" i="7"/>
  <c r="L9" i="7"/>
  <c r="K9" i="7"/>
  <c r="J9" i="7"/>
  <c r="P8" i="7"/>
  <c r="O8" i="7"/>
  <c r="N8" i="7"/>
  <c r="L8" i="7"/>
  <c r="K8" i="7"/>
  <c r="J8" i="7"/>
  <c r="P7" i="7"/>
  <c r="O7" i="7"/>
  <c r="N7" i="7"/>
  <c r="L7" i="7"/>
  <c r="K7" i="7"/>
  <c r="J7" i="7"/>
  <c r="P6" i="7"/>
  <c r="O6" i="7"/>
  <c r="N6" i="7"/>
  <c r="L6" i="7"/>
  <c r="K6" i="7"/>
  <c r="J6" i="7"/>
  <c r="P5" i="7"/>
  <c r="O5" i="7"/>
  <c r="N5" i="7"/>
  <c r="L5" i="7"/>
  <c r="K5" i="7"/>
  <c r="J5" i="7"/>
  <c r="P4" i="7"/>
  <c r="P1" i="7" s="1"/>
  <c r="O4" i="7"/>
  <c r="O1" i="7" s="1"/>
  <c r="N4" i="7"/>
  <c r="N1" i="7" s="1"/>
  <c r="L4" i="7"/>
  <c r="L1" i="7" s="1"/>
  <c r="K4" i="7"/>
  <c r="K1" i="7" s="1"/>
  <c r="J4" i="7"/>
  <c r="J1" i="7" s="1"/>
  <c r="P275" i="6"/>
  <c r="O275" i="6"/>
  <c r="N275" i="6"/>
  <c r="P274" i="6"/>
  <c r="O274" i="6"/>
  <c r="N274" i="6"/>
  <c r="P273" i="6"/>
  <c r="O273" i="6"/>
  <c r="N273" i="6"/>
  <c r="P272" i="6"/>
  <c r="O272" i="6"/>
  <c r="N272" i="6"/>
  <c r="P271" i="6"/>
  <c r="O271" i="6"/>
  <c r="N271" i="6"/>
  <c r="P270" i="6"/>
  <c r="O270" i="6"/>
  <c r="N270" i="6"/>
  <c r="P269" i="6"/>
  <c r="O269" i="6"/>
  <c r="N269" i="6"/>
  <c r="P268" i="6"/>
  <c r="O268" i="6"/>
  <c r="N268" i="6"/>
  <c r="P267" i="6"/>
  <c r="O267" i="6"/>
  <c r="N267" i="6"/>
  <c r="P266" i="6"/>
  <c r="O266" i="6"/>
  <c r="N266" i="6"/>
  <c r="P265" i="6"/>
  <c r="O265" i="6"/>
  <c r="N265" i="6"/>
  <c r="P264" i="6"/>
  <c r="O264" i="6"/>
  <c r="N264" i="6"/>
  <c r="P263" i="6"/>
  <c r="O263" i="6"/>
  <c r="N263" i="6"/>
  <c r="P262" i="6"/>
  <c r="O262" i="6"/>
  <c r="N262" i="6"/>
  <c r="P261" i="6"/>
  <c r="O261" i="6"/>
  <c r="N261" i="6"/>
  <c r="P260" i="6"/>
  <c r="O260" i="6"/>
  <c r="N260" i="6"/>
  <c r="P259" i="6"/>
  <c r="O259" i="6"/>
  <c r="N259" i="6"/>
  <c r="P258" i="6"/>
  <c r="O258" i="6"/>
  <c r="N258" i="6"/>
  <c r="P257" i="6"/>
  <c r="O257" i="6"/>
  <c r="N257" i="6"/>
  <c r="P256" i="6"/>
  <c r="O256" i="6"/>
  <c r="N256" i="6"/>
  <c r="P255" i="6"/>
  <c r="O255" i="6"/>
  <c r="N255" i="6"/>
  <c r="P254" i="6"/>
  <c r="O254" i="6"/>
  <c r="N254" i="6"/>
  <c r="P253" i="6"/>
  <c r="O253" i="6"/>
  <c r="N253" i="6"/>
  <c r="P252" i="6"/>
  <c r="O252" i="6"/>
  <c r="N252" i="6"/>
  <c r="P251" i="6"/>
  <c r="O251" i="6"/>
  <c r="N251" i="6"/>
  <c r="P250" i="6"/>
  <c r="O250" i="6"/>
  <c r="N250" i="6"/>
  <c r="P249" i="6"/>
  <c r="O249" i="6"/>
  <c r="N249" i="6"/>
  <c r="P248" i="6"/>
  <c r="O248" i="6"/>
  <c r="N248" i="6"/>
  <c r="P247" i="6"/>
  <c r="O247" i="6"/>
  <c r="N247" i="6"/>
  <c r="P246" i="6"/>
  <c r="O246" i="6"/>
  <c r="N246" i="6"/>
  <c r="P245" i="6"/>
  <c r="O245" i="6"/>
  <c r="N245" i="6"/>
  <c r="P244" i="6"/>
  <c r="O244" i="6"/>
  <c r="N244" i="6"/>
  <c r="P243" i="6"/>
  <c r="O243" i="6"/>
  <c r="N243" i="6"/>
  <c r="P242" i="6"/>
  <c r="O242" i="6"/>
  <c r="N242" i="6"/>
  <c r="P241" i="6"/>
  <c r="O241" i="6"/>
  <c r="N241" i="6"/>
  <c r="P240" i="6"/>
  <c r="P1" i="6" s="1"/>
  <c r="O240" i="6"/>
  <c r="N240" i="6"/>
  <c r="P239" i="6"/>
  <c r="O239" i="6"/>
  <c r="N239" i="6"/>
  <c r="P238" i="6"/>
  <c r="O238" i="6"/>
  <c r="N238" i="6"/>
  <c r="P237" i="6"/>
  <c r="O237" i="6"/>
  <c r="N237" i="6"/>
  <c r="P236" i="6"/>
  <c r="O236" i="6"/>
  <c r="N236" i="6"/>
  <c r="P235" i="6"/>
  <c r="O235" i="6"/>
  <c r="N235" i="6"/>
  <c r="P234" i="6"/>
  <c r="O234" i="6"/>
  <c r="N234" i="6"/>
  <c r="P233" i="6"/>
  <c r="O233" i="6"/>
  <c r="N233" i="6"/>
  <c r="P232" i="6"/>
  <c r="O232" i="6"/>
  <c r="N232" i="6"/>
  <c r="P231" i="6"/>
  <c r="O231" i="6"/>
  <c r="N231" i="6"/>
  <c r="P230" i="6"/>
  <c r="O230" i="6"/>
  <c r="N230" i="6"/>
  <c r="P229" i="6"/>
  <c r="O229" i="6"/>
  <c r="N229" i="6"/>
  <c r="P228" i="6"/>
  <c r="O228" i="6"/>
  <c r="N228" i="6"/>
  <c r="P227" i="6"/>
  <c r="O227" i="6"/>
  <c r="N227" i="6"/>
  <c r="P226" i="6"/>
  <c r="O226" i="6"/>
  <c r="N226" i="6"/>
  <c r="P225" i="6"/>
  <c r="O225" i="6"/>
  <c r="N225" i="6"/>
  <c r="P224" i="6"/>
  <c r="O224" i="6"/>
  <c r="N224" i="6"/>
  <c r="P223" i="6"/>
  <c r="O223" i="6"/>
  <c r="N223" i="6"/>
  <c r="P222" i="6"/>
  <c r="O222" i="6"/>
  <c r="N222" i="6"/>
  <c r="P221" i="6"/>
  <c r="O221" i="6"/>
  <c r="N221" i="6"/>
  <c r="P220" i="6"/>
  <c r="O220" i="6"/>
  <c r="N220" i="6"/>
  <c r="P219" i="6"/>
  <c r="O219" i="6"/>
  <c r="N219" i="6"/>
  <c r="P218" i="6"/>
  <c r="O218" i="6"/>
  <c r="N218" i="6"/>
  <c r="P217" i="6"/>
  <c r="O217" i="6"/>
  <c r="N217" i="6"/>
  <c r="P216" i="6"/>
  <c r="O216" i="6"/>
  <c r="N216" i="6"/>
  <c r="P215" i="6"/>
  <c r="O215" i="6"/>
  <c r="N215" i="6"/>
  <c r="P214" i="6"/>
  <c r="O214" i="6"/>
  <c r="N214" i="6"/>
  <c r="P213" i="6"/>
  <c r="O213" i="6"/>
  <c r="N213" i="6"/>
  <c r="P212" i="6"/>
  <c r="O212" i="6"/>
  <c r="N212" i="6"/>
  <c r="P211" i="6"/>
  <c r="O211" i="6"/>
  <c r="N211" i="6"/>
  <c r="P210" i="6"/>
  <c r="O210" i="6"/>
  <c r="N210" i="6"/>
  <c r="P209" i="6"/>
  <c r="O209" i="6"/>
  <c r="N209" i="6"/>
  <c r="P208" i="6"/>
  <c r="O208" i="6"/>
  <c r="N208" i="6"/>
  <c r="P207" i="6"/>
  <c r="O207" i="6"/>
  <c r="N207" i="6"/>
  <c r="P206" i="6"/>
  <c r="O206" i="6"/>
  <c r="N206" i="6"/>
  <c r="P205" i="6"/>
  <c r="O205" i="6"/>
  <c r="N205" i="6"/>
  <c r="P204" i="6"/>
  <c r="O204" i="6"/>
  <c r="N204" i="6"/>
  <c r="P203" i="6"/>
  <c r="O203" i="6"/>
  <c r="N203" i="6"/>
  <c r="P202" i="6"/>
  <c r="O202" i="6"/>
  <c r="N202" i="6"/>
  <c r="P201" i="6"/>
  <c r="O201" i="6"/>
  <c r="N201" i="6"/>
  <c r="P200" i="6"/>
  <c r="O200" i="6"/>
  <c r="N200" i="6"/>
  <c r="P199" i="6"/>
  <c r="O199" i="6"/>
  <c r="N199" i="6"/>
  <c r="P198" i="6"/>
  <c r="O198" i="6"/>
  <c r="N198" i="6"/>
  <c r="P197" i="6"/>
  <c r="O197" i="6"/>
  <c r="N197" i="6"/>
  <c r="P196" i="6"/>
  <c r="O196" i="6"/>
  <c r="N196" i="6"/>
  <c r="P195" i="6"/>
  <c r="O195" i="6"/>
  <c r="N195" i="6"/>
  <c r="P194" i="6"/>
  <c r="O194" i="6"/>
  <c r="N194" i="6"/>
  <c r="P193" i="6"/>
  <c r="O193" i="6"/>
  <c r="N193" i="6"/>
  <c r="P192" i="6"/>
  <c r="O192" i="6"/>
  <c r="N192" i="6"/>
  <c r="P191" i="6"/>
  <c r="O191" i="6"/>
  <c r="N191" i="6"/>
  <c r="P190" i="6"/>
  <c r="O190" i="6"/>
  <c r="N190" i="6"/>
  <c r="P189" i="6"/>
  <c r="O189" i="6"/>
  <c r="N189" i="6"/>
  <c r="P188" i="6"/>
  <c r="O188" i="6"/>
  <c r="N188" i="6"/>
  <c r="P187" i="6"/>
  <c r="O187" i="6"/>
  <c r="N187" i="6"/>
  <c r="P186" i="6"/>
  <c r="O186" i="6"/>
  <c r="N186" i="6"/>
  <c r="P185" i="6"/>
  <c r="O185" i="6"/>
  <c r="N185" i="6"/>
  <c r="P184" i="6"/>
  <c r="O184" i="6"/>
  <c r="N184" i="6"/>
  <c r="P183" i="6"/>
  <c r="O183" i="6"/>
  <c r="N183" i="6"/>
  <c r="P182" i="6"/>
  <c r="O182" i="6"/>
  <c r="N182" i="6"/>
  <c r="P181" i="6"/>
  <c r="O181" i="6"/>
  <c r="N181" i="6"/>
  <c r="P180" i="6"/>
  <c r="O180" i="6"/>
  <c r="N180" i="6"/>
  <c r="P179" i="6"/>
  <c r="O179" i="6"/>
  <c r="N179" i="6"/>
  <c r="P178" i="6"/>
  <c r="O178" i="6"/>
  <c r="N178" i="6"/>
  <c r="P177" i="6"/>
  <c r="O177" i="6"/>
  <c r="N177" i="6"/>
  <c r="P176" i="6"/>
  <c r="O176" i="6"/>
  <c r="N176" i="6"/>
  <c r="P175" i="6"/>
  <c r="O175" i="6"/>
  <c r="N175" i="6"/>
  <c r="P174" i="6"/>
  <c r="O174" i="6"/>
  <c r="N174" i="6"/>
  <c r="P173" i="6"/>
  <c r="O173" i="6"/>
  <c r="N173" i="6"/>
  <c r="P172" i="6"/>
  <c r="O172" i="6"/>
  <c r="N172" i="6"/>
  <c r="P171" i="6"/>
  <c r="O171" i="6"/>
  <c r="N171" i="6"/>
  <c r="P170" i="6"/>
  <c r="O170" i="6"/>
  <c r="N170" i="6"/>
  <c r="P169" i="6"/>
  <c r="O169" i="6"/>
  <c r="N169" i="6"/>
  <c r="P168" i="6"/>
  <c r="O168" i="6"/>
  <c r="N168" i="6"/>
  <c r="P167" i="6"/>
  <c r="O167" i="6"/>
  <c r="N167" i="6"/>
  <c r="P166" i="6"/>
  <c r="O166" i="6"/>
  <c r="N166" i="6"/>
  <c r="P165" i="6"/>
  <c r="O165" i="6"/>
  <c r="N165" i="6"/>
  <c r="P164" i="6"/>
  <c r="O164" i="6"/>
  <c r="N164" i="6"/>
  <c r="P163" i="6"/>
  <c r="O163" i="6"/>
  <c r="N163" i="6"/>
  <c r="P162" i="6"/>
  <c r="O162" i="6"/>
  <c r="N162" i="6"/>
  <c r="P161" i="6"/>
  <c r="O161" i="6"/>
  <c r="N161" i="6"/>
  <c r="P160" i="6"/>
  <c r="O160" i="6"/>
  <c r="N160" i="6"/>
  <c r="P159" i="6"/>
  <c r="O159" i="6"/>
  <c r="N159" i="6"/>
  <c r="P158" i="6"/>
  <c r="O158" i="6"/>
  <c r="N158" i="6"/>
  <c r="P157" i="6"/>
  <c r="O157" i="6"/>
  <c r="N157" i="6"/>
  <c r="P156" i="6"/>
  <c r="O156" i="6"/>
  <c r="N156" i="6"/>
  <c r="P155" i="6"/>
  <c r="O155" i="6"/>
  <c r="N155" i="6"/>
  <c r="P154" i="6"/>
  <c r="O154" i="6"/>
  <c r="N154" i="6"/>
  <c r="P153" i="6"/>
  <c r="O153" i="6"/>
  <c r="N153" i="6"/>
  <c r="P152" i="6"/>
  <c r="O152" i="6"/>
  <c r="N152" i="6"/>
  <c r="P151" i="6"/>
  <c r="O151" i="6"/>
  <c r="N151" i="6"/>
  <c r="P150" i="6"/>
  <c r="O150" i="6"/>
  <c r="N150" i="6"/>
  <c r="P149" i="6"/>
  <c r="O149" i="6"/>
  <c r="N149" i="6"/>
  <c r="P148" i="6"/>
  <c r="O148" i="6"/>
  <c r="N148" i="6"/>
  <c r="P147" i="6"/>
  <c r="O147" i="6"/>
  <c r="N147" i="6"/>
  <c r="P146" i="6"/>
  <c r="O146" i="6"/>
  <c r="N146" i="6"/>
  <c r="P145" i="6"/>
  <c r="O145" i="6"/>
  <c r="N145" i="6"/>
  <c r="P144" i="6"/>
  <c r="O144" i="6"/>
  <c r="N144" i="6"/>
  <c r="P143" i="6"/>
  <c r="O143" i="6"/>
  <c r="N143" i="6"/>
  <c r="P142" i="6"/>
  <c r="O142" i="6"/>
  <c r="N142" i="6"/>
  <c r="P141" i="6"/>
  <c r="O141" i="6"/>
  <c r="N141" i="6"/>
  <c r="P140" i="6"/>
  <c r="O140" i="6"/>
  <c r="N140" i="6"/>
  <c r="P139" i="6"/>
  <c r="O139" i="6"/>
  <c r="N139" i="6"/>
  <c r="P138" i="6"/>
  <c r="O138" i="6"/>
  <c r="N138" i="6"/>
  <c r="P137" i="6"/>
  <c r="O137" i="6"/>
  <c r="N137" i="6"/>
  <c r="P136" i="6"/>
  <c r="O136" i="6"/>
  <c r="N136" i="6"/>
  <c r="P135" i="6"/>
  <c r="O135" i="6"/>
  <c r="N135" i="6"/>
  <c r="P134" i="6"/>
  <c r="O134" i="6"/>
  <c r="N134" i="6"/>
  <c r="P133" i="6"/>
  <c r="O133" i="6"/>
  <c r="N133" i="6"/>
  <c r="P132" i="6"/>
  <c r="O132" i="6"/>
  <c r="N132" i="6"/>
  <c r="P131" i="6"/>
  <c r="O131" i="6"/>
  <c r="N131" i="6"/>
  <c r="P130" i="6"/>
  <c r="O130" i="6"/>
  <c r="N130" i="6"/>
  <c r="P129" i="6"/>
  <c r="O129" i="6"/>
  <c r="N129" i="6"/>
  <c r="P128" i="6"/>
  <c r="O128" i="6"/>
  <c r="N128" i="6"/>
  <c r="P127" i="6"/>
  <c r="O127" i="6"/>
  <c r="N127" i="6"/>
  <c r="P126" i="6"/>
  <c r="O126" i="6"/>
  <c r="N126" i="6"/>
  <c r="P125" i="6"/>
  <c r="O125" i="6"/>
  <c r="N125" i="6"/>
  <c r="P124" i="6"/>
  <c r="O124" i="6"/>
  <c r="N124" i="6"/>
  <c r="P123" i="6"/>
  <c r="O123" i="6"/>
  <c r="N123" i="6"/>
  <c r="P122" i="6"/>
  <c r="O122" i="6"/>
  <c r="N122" i="6"/>
  <c r="P121" i="6"/>
  <c r="O121" i="6"/>
  <c r="N121" i="6"/>
  <c r="P120" i="6"/>
  <c r="O120" i="6"/>
  <c r="N120" i="6"/>
  <c r="P119" i="6"/>
  <c r="O119" i="6"/>
  <c r="N119" i="6"/>
  <c r="P118" i="6"/>
  <c r="O118" i="6"/>
  <c r="N118" i="6"/>
  <c r="P117" i="6"/>
  <c r="O117" i="6"/>
  <c r="N117" i="6"/>
  <c r="P116" i="6"/>
  <c r="O116" i="6"/>
  <c r="N116" i="6"/>
  <c r="P115" i="6"/>
  <c r="O115" i="6"/>
  <c r="N115" i="6"/>
  <c r="P114" i="6"/>
  <c r="O114" i="6"/>
  <c r="N114" i="6"/>
  <c r="P113" i="6"/>
  <c r="O113" i="6"/>
  <c r="N113" i="6"/>
  <c r="P112" i="6"/>
  <c r="O112" i="6"/>
  <c r="N112" i="6"/>
  <c r="P111" i="6"/>
  <c r="O111" i="6"/>
  <c r="N111" i="6"/>
  <c r="P110" i="6"/>
  <c r="O110" i="6"/>
  <c r="N110" i="6"/>
  <c r="P109" i="6"/>
  <c r="O109" i="6"/>
  <c r="N109" i="6"/>
  <c r="P108" i="6"/>
  <c r="O108" i="6"/>
  <c r="N108" i="6"/>
  <c r="P107" i="6"/>
  <c r="O107" i="6"/>
  <c r="N107" i="6"/>
  <c r="P106" i="6"/>
  <c r="O106" i="6"/>
  <c r="N106" i="6"/>
  <c r="P105" i="6"/>
  <c r="O105" i="6"/>
  <c r="N105" i="6"/>
  <c r="P104" i="6"/>
  <c r="O104" i="6"/>
  <c r="N104" i="6"/>
  <c r="P103" i="6"/>
  <c r="O103" i="6"/>
  <c r="N103" i="6"/>
  <c r="P102" i="6"/>
  <c r="O102" i="6"/>
  <c r="N102" i="6"/>
  <c r="P101" i="6"/>
  <c r="O101" i="6"/>
  <c r="N101" i="6"/>
  <c r="P100" i="6"/>
  <c r="O100" i="6"/>
  <c r="N100" i="6"/>
  <c r="P99" i="6"/>
  <c r="O99" i="6"/>
  <c r="N99" i="6"/>
  <c r="P98" i="6"/>
  <c r="O98" i="6"/>
  <c r="N98" i="6"/>
  <c r="P97" i="6"/>
  <c r="O97" i="6"/>
  <c r="N97" i="6"/>
  <c r="P96" i="6"/>
  <c r="O96" i="6"/>
  <c r="N96" i="6"/>
  <c r="P95" i="6"/>
  <c r="O95" i="6"/>
  <c r="N95" i="6"/>
  <c r="P94" i="6"/>
  <c r="O94" i="6"/>
  <c r="N94" i="6"/>
  <c r="P93" i="6"/>
  <c r="O93" i="6"/>
  <c r="N93" i="6"/>
  <c r="P92" i="6"/>
  <c r="O92" i="6"/>
  <c r="N92" i="6"/>
  <c r="P91" i="6"/>
  <c r="O91" i="6"/>
  <c r="N91" i="6"/>
  <c r="P90" i="6"/>
  <c r="O90" i="6"/>
  <c r="N90" i="6"/>
  <c r="P89" i="6"/>
  <c r="O89" i="6"/>
  <c r="N89" i="6"/>
  <c r="P88" i="6"/>
  <c r="O88" i="6"/>
  <c r="N88" i="6"/>
  <c r="P87" i="6"/>
  <c r="O87" i="6"/>
  <c r="N87" i="6"/>
  <c r="P86" i="6"/>
  <c r="O86" i="6"/>
  <c r="N86" i="6"/>
  <c r="P85" i="6"/>
  <c r="O85" i="6"/>
  <c r="N85" i="6"/>
  <c r="P84" i="6"/>
  <c r="O84" i="6"/>
  <c r="N84" i="6"/>
  <c r="P83" i="6"/>
  <c r="O83" i="6"/>
  <c r="N83" i="6"/>
  <c r="P82" i="6"/>
  <c r="O82" i="6"/>
  <c r="N82" i="6"/>
  <c r="P81" i="6"/>
  <c r="O81" i="6"/>
  <c r="N81" i="6"/>
  <c r="P80" i="6"/>
  <c r="O80" i="6"/>
  <c r="N80" i="6"/>
  <c r="P79" i="6"/>
  <c r="O79" i="6"/>
  <c r="N79" i="6"/>
  <c r="P78" i="6"/>
  <c r="O78" i="6"/>
  <c r="N78" i="6"/>
  <c r="P77" i="6"/>
  <c r="O77" i="6"/>
  <c r="N77" i="6"/>
  <c r="P76" i="6"/>
  <c r="O76" i="6"/>
  <c r="N76" i="6"/>
  <c r="P75" i="6"/>
  <c r="O75" i="6"/>
  <c r="N75" i="6"/>
  <c r="P74" i="6"/>
  <c r="O74" i="6"/>
  <c r="N74" i="6"/>
  <c r="P73" i="6"/>
  <c r="O73" i="6"/>
  <c r="N73" i="6"/>
  <c r="P72" i="6"/>
  <c r="O72" i="6"/>
  <c r="N72" i="6"/>
  <c r="P71" i="6"/>
  <c r="O71" i="6"/>
  <c r="N71" i="6"/>
  <c r="P70" i="6"/>
  <c r="O70" i="6"/>
  <c r="N70" i="6"/>
  <c r="P69" i="6"/>
  <c r="O69" i="6"/>
  <c r="N69" i="6"/>
  <c r="P68" i="6"/>
  <c r="O68" i="6"/>
  <c r="N68" i="6"/>
  <c r="P67" i="6"/>
  <c r="O67" i="6"/>
  <c r="N67" i="6"/>
  <c r="P66" i="6"/>
  <c r="O66" i="6"/>
  <c r="N66" i="6"/>
  <c r="P65" i="6"/>
  <c r="O65" i="6"/>
  <c r="N65" i="6"/>
  <c r="P64" i="6"/>
  <c r="O64" i="6"/>
  <c r="N64" i="6"/>
  <c r="P63" i="6"/>
  <c r="O63" i="6"/>
  <c r="N63" i="6"/>
  <c r="P62" i="6"/>
  <c r="O62" i="6"/>
  <c r="N62" i="6"/>
  <c r="P61" i="6"/>
  <c r="O61" i="6"/>
  <c r="N61" i="6"/>
  <c r="P60" i="6"/>
  <c r="O60" i="6"/>
  <c r="N60" i="6"/>
  <c r="P59" i="6"/>
  <c r="O59" i="6"/>
  <c r="N59" i="6"/>
  <c r="P58" i="6"/>
  <c r="O58" i="6"/>
  <c r="N58" i="6"/>
  <c r="P57" i="6"/>
  <c r="O57" i="6"/>
  <c r="N57" i="6"/>
  <c r="P56" i="6"/>
  <c r="O56" i="6"/>
  <c r="N56" i="6"/>
  <c r="P55" i="6"/>
  <c r="O55" i="6"/>
  <c r="N55" i="6"/>
  <c r="P54" i="6"/>
  <c r="O54" i="6"/>
  <c r="N54" i="6"/>
  <c r="P53" i="6"/>
  <c r="O53" i="6"/>
  <c r="N53" i="6"/>
  <c r="P52" i="6"/>
  <c r="O52" i="6"/>
  <c r="N52" i="6"/>
  <c r="P51" i="6"/>
  <c r="O51" i="6"/>
  <c r="N51" i="6"/>
  <c r="P50" i="6"/>
  <c r="O50" i="6"/>
  <c r="N50" i="6"/>
  <c r="P49" i="6"/>
  <c r="O49" i="6"/>
  <c r="N49" i="6"/>
  <c r="P48" i="6"/>
  <c r="O48" i="6"/>
  <c r="N48" i="6"/>
  <c r="P47" i="6"/>
  <c r="O47" i="6"/>
  <c r="N47" i="6"/>
  <c r="P46" i="6"/>
  <c r="O46" i="6"/>
  <c r="N46" i="6"/>
  <c r="P45" i="6"/>
  <c r="O45" i="6"/>
  <c r="N45" i="6"/>
  <c r="P44" i="6"/>
  <c r="O44" i="6"/>
  <c r="N44" i="6"/>
  <c r="P43" i="6"/>
  <c r="O43" i="6"/>
  <c r="N43" i="6"/>
  <c r="P42" i="6"/>
  <c r="O42" i="6"/>
  <c r="N42" i="6"/>
  <c r="P41" i="6"/>
  <c r="O41" i="6"/>
  <c r="N41" i="6"/>
  <c r="P40" i="6"/>
  <c r="O40" i="6"/>
  <c r="N40" i="6"/>
  <c r="P39" i="6"/>
  <c r="O39" i="6"/>
  <c r="N39" i="6"/>
  <c r="P38" i="6"/>
  <c r="O38" i="6"/>
  <c r="N38" i="6"/>
  <c r="P37" i="6"/>
  <c r="O37" i="6"/>
  <c r="N37" i="6"/>
  <c r="P36" i="6"/>
  <c r="O36" i="6"/>
  <c r="N36" i="6"/>
  <c r="P35" i="6"/>
  <c r="O35" i="6"/>
  <c r="N35" i="6"/>
  <c r="P34" i="6"/>
  <c r="O34" i="6"/>
  <c r="N34" i="6"/>
  <c r="P33" i="6"/>
  <c r="O33" i="6"/>
  <c r="N33" i="6"/>
  <c r="P32" i="6"/>
  <c r="O32" i="6"/>
  <c r="N32" i="6"/>
  <c r="P31" i="6"/>
  <c r="O31" i="6"/>
  <c r="N31" i="6"/>
  <c r="P30" i="6"/>
  <c r="O30" i="6"/>
  <c r="N30" i="6"/>
  <c r="P29" i="6"/>
  <c r="O29" i="6"/>
  <c r="N29" i="6"/>
  <c r="P28" i="6"/>
  <c r="O28" i="6"/>
  <c r="N28" i="6"/>
  <c r="P27" i="6"/>
  <c r="O27" i="6"/>
  <c r="N27" i="6"/>
  <c r="P26" i="6"/>
  <c r="O26" i="6"/>
  <c r="N26" i="6"/>
  <c r="P25" i="6"/>
  <c r="O25" i="6"/>
  <c r="N25" i="6"/>
  <c r="P24" i="6"/>
  <c r="O24" i="6"/>
  <c r="N24" i="6"/>
  <c r="P23" i="6"/>
  <c r="O23" i="6"/>
  <c r="N23" i="6"/>
  <c r="P22" i="6"/>
  <c r="O22" i="6"/>
  <c r="N22" i="6"/>
  <c r="P21" i="6"/>
  <c r="O21" i="6"/>
  <c r="N21" i="6"/>
  <c r="P20" i="6"/>
  <c r="O20" i="6"/>
  <c r="N20" i="6"/>
  <c r="P19" i="6"/>
  <c r="O19" i="6"/>
  <c r="N19" i="6"/>
  <c r="P18" i="6"/>
  <c r="O18" i="6"/>
  <c r="N18" i="6"/>
  <c r="P17" i="6"/>
  <c r="O17" i="6"/>
  <c r="N17" i="6"/>
  <c r="P16" i="6"/>
  <c r="O16" i="6"/>
  <c r="N16" i="6"/>
  <c r="P15" i="6"/>
  <c r="O15" i="6"/>
  <c r="N15" i="6"/>
  <c r="P14" i="6"/>
  <c r="O14" i="6"/>
  <c r="N14" i="6"/>
  <c r="P13" i="6"/>
  <c r="O13" i="6"/>
  <c r="N13" i="6"/>
  <c r="P12" i="6"/>
  <c r="O12" i="6"/>
  <c r="N12" i="6"/>
  <c r="P11" i="6"/>
  <c r="O11" i="6"/>
  <c r="N11" i="6"/>
  <c r="P10" i="6"/>
  <c r="O10" i="6"/>
  <c r="N10" i="6"/>
  <c r="P9" i="6"/>
  <c r="O9" i="6"/>
  <c r="N9" i="6"/>
  <c r="P8" i="6"/>
  <c r="O8" i="6"/>
  <c r="N8" i="6"/>
  <c r="N1" i="6" s="1"/>
  <c r="P7" i="6"/>
  <c r="O7" i="6"/>
  <c r="N7" i="6"/>
  <c r="P6" i="6"/>
  <c r="O6" i="6"/>
  <c r="N6" i="6"/>
  <c r="P5" i="6"/>
  <c r="O5" i="6"/>
  <c r="N5" i="6"/>
  <c r="P4" i="6"/>
  <c r="O4" i="6"/>
  <c r="N4" i="6"/>
  <c r="F1" i="6"/>
  <c r="E1" i="6"/>
  <c r="C34" i="2"/>
  <c r="L275" i="6"/>
  <c r="K275" i="6"/>
  <c r="J275" i="6"/>
  <c r="L274" i="6"/>
  <c r="K274" i="6"/>
  <c r="J274" i="6"/>
  <c r="L273" i="6"/>
  <c r="K273" i="6"/>
  <c r="J273" i="6"/>
  <c r="L272" i="6"/>
  <c r="K272" i="6"/>
  <c r="J272" i="6"/>
  <c r="L271" i="6"/>
  <c r="K271" i="6"/>
  <c r="J271" i="6"/>
  <c r="L270" i="6"/>
  <c r="K270" i="6"/>
  <c r="J270" i="6"/>
  <c r="L269" i="6"/>
  <c r="K269" i="6"/>
  <c r="J269" i="6"/>
  <c r="L268" i="6"/>
  <c r="K268" i="6"/>
  <c r="J268" i="6"/>
  <c r="L267" i="6"/>
  <c r="K267" i="6"/>
  <c r="J267" i="6"/>
  <c r="L266" i="6"/>
  <c r="K266" i="6"/>
  <c r="J266" i="6"/>
  <c r="L265" i="6"/>
  <c r="K265" i="6"/>
  <c r="J265" i="6"/>
  <c r="L264" i="6"/>
  <c r="K264" i="6"/>
  <c r="J264" i="6"/>
  <c r="L263" i="6"/>
  <c r="K263" i="6"/>
  <c r="J263" i="6"/>
  <c r="L262" i="6"/>
  <c r="K262" i="6"/>
  <c r="J262" i="6"/>
  <c r="L261" i="6"/>
  <c r="K261" i="6"/>
  <c r="J261" i="6"/>
  <c r="L260" i="6"/>
  <c r="K260" i="6"/>
  <c r="J260" i="6"/>
  <c r="L259" i="6"/>
  <c r="K259" i="6"/>
  <c r="J259" i="6"/>
  <c r="L258" i="6"/>
  <c r="K258" i="6"/>
  <c r="J258" i="6"/>
  <c r="L257" i="6"/>
  <c r="K257" i="6"/>
  <c r="J257" i="6"/>
  <c r="L256" i="6"/>
  <c r="K256" i="6"/>
  <c r="J256" i="6"/>
  <c r="L255" i="6"/>
  <c r="K255" i="6"/>
  <c r="J255" i="6"/>
  <c r="L254" i="6"/>
  <c r="K254" i="6"/>
  <c r="J254" i="6"/>
  <c r="L253" i="6"/>
  <c r="K253" i="6"/>
  <c r="J253" i="6"/>
  <c r="L252" i="6"/>
  <c r="K252" i="6"/>
  <c r="J252" i="6"/>
  <c r="L251" i="6"/>
  <c r="K251" i="6"/>
  <c r="J251" i="6"/>
  <c r="L250" i="6"/>
  <c r="K250" i="6"/>
  <c r="J250" i="6"/>
  <c r="L249" i="6"/>
  <c r="K249" i="6"/>
  <c r="J249" i="6"/>
  <c r="L248" i="6"/>
  <c r="K248" i="6"/>
  <c r="J248" i="6"/>
  <c r="L247" i="6"/>
  <c r="K247" i="6"/>
  <c r="J247" i="6"/>
  <c r="L246" i="6"/>
  <c r="K246" i="6"/>
  <c r="J246" i="6"/>
  <c r="L245" i="6"/>
  <c r="K245" i="6"/>
  <c r="J245" i="6"/>
  <c r="L244" i="6"/>
  <c r="K244" i="6"/>
  <c r="J244" i="6"/>
  <c r="L243" i="6"/>
  <c r="K243" i="6"/>
  <c r="J243" i="6"/>
  <c r="L242" i="6"/>
  <c r="K242" i="6"/>
  <c r="J242" i="6"/>
  <c r="L241" i="6"/>
  <c r="K241" i="6"/>
  <c r="J241" i="6"/>
  <c r="L240" i="6"/>
  <c r="K240" i="6"/>
  <c r="J240" i="6"/>
  <c r="L239" i="6"/>
  <c r="K239" i="6"/>
  <c r="J239" i="6"/>
  <c r="L238" i="6"/>
  <c r="K238" i="6"/>
  <c r="J238" i="6"/>
  <c r="L237" i="6"/>
  <c r="K237" i="6"/>
  <c r="J237" i="6"/>
  <c r="L236" i="6"/>
  <c r="K236" i="6"/>
  <c r="J236" i="6"/>
  <c r="L235" i="6"/>
  <c r="K235" i="6"/>
  <c r="J235" i="6"/>
  <c r="L234" i="6"/>
  <c r="K234" i="6"/>
  <c r="J234" i="6"/>
  <c r="L233" i="6"/>
  <c r="K233" i="6"/>
  <c r="J233" i="6"/>
  <c r="L232" i="6"/>
  <c r="K232" i="6"/>
  <c r="J232" i="6"/>
  <c r="L231" i="6"/>
  <c r="K231" i="6"/>
  <c r="J231" i="6"/>
  <c r="L230" i="6"/>
  <c r="K230" i="6"/>
  <c r="J230" i="6"/>
  <c r="L229" i="6"/>
  <c r="K229" i="6"/>
  <c r="J229" i="6"/>
  <c r="L228" i="6"/>
  <c r="K228" i="6"/>
  <c r="J228" i="6"/>
  <c r="L227" i="6"/>
  <c r="K227" i="6"/>
  <c r="J227" i="6"/>
  <c r="L226" i="6"/>
  <c r="K226" i="6"/>
  <c r="J226" i="6"/>
  <c r="L225" i="6"/>
  <c r="K225" i="6"/>
  <c r="J225" i="6"/>
  <c r="L224" i="6"/>
  <c r="K224" i="6"/>
  <c r="J224" i="6"/>
  <c r="L223" i="6"/>
  <c r="K223" i="6"/>
  <c r="J223" i="6"/>
  <c r="L222" i="6"/>
  <c r="K222" i="6"/>
  <c r="J222" i="6"/>
  <c r="L221" i="6"/>
  <c r="K221" i="6"/>
  <c r="J221" i="6"/>
  <c r="L220" i="6"/>
  <c r="K220" i="6"/>
  <c r="J220" i="6"/>
  <c r="L219" i="6"/>
  <c r="K219" i="6"/>
  <c r="J219" i="6"/>
  <c r="L218" i="6"/>
  <c r="K218" i="6"/>
  <c r="J218" i="6"/>
  <c r="L217" i="6"/>
  <c r="K217" i="6"/>
  <c r="J217" i="6"/>
  <c r="L216" i="6"/>
  <c r="K216" i="6"/>
  <c r="J216" i="6"/>
  <c r="L215" i="6"/>
  <c r="K215" i="6"/>
  <c r="J215" i="6"/>
  <c r="L214" i="6"/>
  <c r="K214" i="6"/>
  <c r="J214" i="6"/>
  <c r="L213" i="6"/>
  <c r="K213" i="6"/>
  <c r="J213" i="6"/>
  <c r="L212" i="6"/>
  <c r="K212" i="6"/>
  <c r="J212" i="6"/>
  <c r="L211" i="6"/>
  <c r="K211" i="6"/>
  <c r="J211" i="6"/>
  <c r="L210" i="6"/>
  <c r="K210" i="6"/>
  <c r="J210" i="6"/>
  <c r="L209" i="6"/>
  <c r="K209" i="6"/>
  <c r="J209" i="6"/>
  <c r="L208" i="6"/>
  <c r="K208" i="6"/>
  <c r="J208" i="6"/>
  <c r="L207" i="6"/>
  <c r="K207" i="6"/>
  <c r="J207" i="6"/>
  <c r="L206" i="6"/>
  <c r="K206" i="6"/>
  <c r="J206" i="6"/>
  <c r="L205" i="6"/>
  <c r="K205" i="6"/>
  <c r="J205" i="6"/>
  <c r="L204" i="6"/>
  <c r="K204" i="6"/>
  <c r="J204" i="6"/>
  <c r="L203" i="6"/>
  <c r="K203" i="6"/>
  <c r="J203" i="6"/>
  <c r="L202" i="6"/>
  <c r="K202" i="6"/>
  <c r="J202" i="6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L1" i="6" s="1"/>
  <c r="K4" i="6"/>
  <c r="K1" i="6" s="1"/>
  <c r="J4" i="6"/>
  <c r="J1" i="6" s="1"/>
  <c r="D34" i="2" s="1"/>
  <c r="L23" i="6"/>
  <c r="K23" i="6"/>
  <c r="J23" i="6"/>
  <c r="F1" i="5"/>
  <c r="E1" i="5"/>
  <c r="D1" i="5"/>
  <c r="C5" i="2" s="1"/>
  <c r="J78" i="5"/>
  <c r="I78" i="5"/>
  <c r="H78" i="5"/>
  <c r="J77" i="5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J78" i="4"/>
  <c r="I78" i="4"/>
  <c r="H78" i="4"/>
  <c r="J77" i="4"/>
  <c r="I77" i="4"/>
  <c r="H77" i="4"/>
  <c r="J76" i="4"/>
  <c r="I76" i="4"/>
  <c r="H76" i="4"/>
  <c r="J75" i="4"/>
  <c r="I75" i="4"/>
  <c r="H75" i="4"/>
  <c r="J74" i="4"/>
  <c r="I74" i="4"/>
  <c r="H74" i="4"/>
  <c r="J73" i="4"/>
  <c r="I73" i="4"/>
  <c r="H73" i="4"/>
  <c r="J72" i="4"/>
  <c r="I72" i="4"/>
  <c r="H72" i="4"/>
  <c r="J71" i="4"/>
  <c r="I71" i="4"/>
  <c r="H71" i="4"/>
  <c r="J70" i="4"/>
  <c r="I70" i="4"/>
  <c r="H70" i="4"/>
  <c r="J69" i="4"/>
  <c r="I69" i="4"/>
  <c r="H69" i="4"/>
  <c r="J68" i="4"/>
  <c r="I68" i="4"/>
  <c r="H68" i="4"/>
  <c r="J67" i="4"/>
  <c r="I67" i="4"/>
  <c r="H67" i="4"/>
  <c r="J66" i="4"/>
  <c r="I66" i="4"/>
  <c r="H66" i="4"/>
  <c r="J65" i="4"/>
  <c r="I65" i="4"/>
  <c r="H65" i="4"/>
  <c r="J64" i="4"/>
  <c r="I64" i="4"/>
  <c r="H64" i="4"/>
  <c r="J63" i="4"/>
  <c r="I63" i="4"/>
  <c r="H63" i="4"/>
  <c r="J62" i="4"/>
  <c r="I62" i="4"/>
  <c r="H62" i="4"/>
  <c r="J61" i="4"/>
  <c r="I61" i="4"/>
  <c r="H61" i="4"/>
  <c r="J60" i="4"/>
  <c r="I60" i="4"/>
  <c r="H60" i="4"/>
  <c r="J59" i="4"/>
  <c r="I59" i="4"/>
  <c r="H59" i="4"/>
  <c r="J58" i="4"/>
  <c r="I58" i="4"/>
  <c r="H58" i="4"/>
  <c r="J57" i="4"/>
  <c r="I57" i="4"/>
  <c r="H57" i="4"/>
  <c r="J56" i="4"/>
  <c r="I56" i="4"/>
  <c r="H56" i="4"/>
  <c r="J55" i="4"/>
  <c r="I55" i="4"/>
  <c r="H55" i="4"/>
  <c r="J54" i="4"/>
  <c r="I54" i="4"/>
  <c r="H54" i="4"/>
  <c r="J53" i="4"/>
  <c r="I53" i="4"/>
  <c r="H53" i="4"/>
  <c r="J52" i="4"/>
  <c r="I52" i="4"/>
  <c r="H52" i="4"/>
  <c r="J51" i="4"/>
  <c r="I51" i="4"/>
  <c r="H51" i="4"/>
  <c r="J50" i="4"/>
  <c r="I50" i="4"/>
  <c r="H50" i="4"/>
  <c r="J49" i="4"/>
  <c r="I49" i="4"/>
  <c r="H49" i="4"/>
  <c r="J48" i="4"/>
  <c r="I48" i="4"/>
  <c r="H48" i="4"/>
  <c r="J47" i="4"/>
  <c r="I47" i="4"/>
  <c r="H47" i="4"/>
  <c r="J46" i="4"/>
  <c r="I46" i="4"/>
  <c r="H46" i="4"/>
  <c r="J45" i="4"/>
  <c r="I45" i="4"/>
  <c r="H45" i="4"/>
  <c r="J44" i="4"/>
  <c r="I44" i="4"/>
  <c r="H44" i="4"/>
  <c r="J43" i="4"/>
  <c r="I43" i="4"/>
  <c r="H43" i="4"/>
  <c r="J42" i="4"/>
  <c r="I42" i="4"/>
  <c r="H42" i="4"/>
  <c r="J41" i="4"/>
  <c r="I41" i="4"/>
  <c r="H41" i="4"/>
  <c r="J40" i="4"/>
  <c r="I40" i="4"/>
  <c r="H40" i="4"/>
  <c r="J39" i="4"/>
  <c r="I39" i="4"/>
  <c r="H39" i="4"/>
  <c r="J38" i="4"/>
  <c r="I38" i="4"/>
  <c r="H38" i="4"/>
  <c r="J37" i="4"/>
  <c r="I37" i="4"/>
  <c r="H37" i="4"/>
  <c r="J36" i="4"/>
  <c r="I36" i="4"/>
  <c r="H36" i="4"/>
  <c r="J35" i="4"/>
  <c r="I35" i="4"/>
  <c r="H35" i="4"/>
  <c r="J34" i="4"/>
  <c r="I34" i="4"/>
  <c r="H34" i="4"/>
  <c r="J33" i="4"/>
  <c r="I33" i="4"/>
  <c r="H33" i="4"/>
  <c r="J32" i="4"/>
  <c r="I32" i="4"/>
  <c r="H32" i="4"/>
  <c r="J31" i="4"/>
  <c r="I31" i="4"/>
  <c r="H31" i="4"/>
  <c r="J30" i="4"/>
  <c r="I30" i="4"/>
  <c r="H30" i="4"/>
  <c r="J29" i="4"/>
  <c r="I29" i="4"/>
  <c r="H29" i="4"/>
  <c r="J28" i="4"/>
  <c r="I28" i="4"/>
  <c r="H28" i="4"/>
  <c r="J27" i="4"/>
  <c r="I27" i="4"/>
  <c r="H27" i="4"/>
  <c r="J26" i="4"/>
  <c r="I26" i="4"/>
  <c r="H26" i="4"/>
  <c r="J25" i="4"/>
  <c r="I25" i="4"/>
  <c r="H25" i="4"/>
  <c r="J24" i="4"/>
  <c r="I24" i="4"/>
  <c r="H24" i="4"/>
  <c r="J23" i="4"/>
  <c r="I23" i="4"/>
  <c r="H23" i="4"/>
  <c r="J22" i="4"/>
  <c r="I22" i="4"/>
  <c r="H22" i="4"/>
  <c r="J21" i="4"/>
  <c r="I21" i="4"/>
  <c r="H21" i="4"/>
  <c r="J20" i="4"/>
  <c r="I20" i="4"/>
  <c r="H20" i="4"/>
  <c r="J19" i="4"/>
  <c r="I19" i="4"/>
  <c r="H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J6" i="4"/>
  <c r="I6" i="4"/>
  <c r="I1" i="4" s="1"/>
  <c r="H6" i="4"/>
  <c r="J5" i="4"/>
  <c r="I5" i="4"/>
  <c r="H5" i="4"/>
  <c r="J4" i="4"/>
  <c r="J1" i="4" s="1"/>
  <c r="I4" i="4"/>
  <c r="H4" i="4"/>
  <c r="H1" i="4" s="1"/>
  <c r="D4" i="2" s="1"/>
  <c r="F1" i="4"/>
  <c r="E1" i="4"/>
  <c r="D1" i="4"/>
  <c r="C4" i="2" s="1"/>
  <c r="F1" i="3"/>
  <c r="E1" i="3"/>
  <c r="D1" i="3"/>
  <c r="B82" i="2" l="1"/>
  <c r="B46" i="2"/>
  <c r="B34" i="2"/>
  <c r="V1" i="24"/>
  <c r="F37" i="2" s="1"/>
  <c r="J1" i="23"/>
  <c r="D36" i="2" s="1"/>
  <c r="K1" i="23"/>
  <c r="L1" i="23"/>
  <c r="N1" i="23"/>
  <c r="O1" i="23"/>
  <c r="P1" i="23"/>
  <c r="O1" i="22"/>
  <c r="P1" i="22"/>
  <c r="J1" i="22"/>
  <c r="D35" i="2" s="1"/>
  <c r="K1" i="22"/>
  <c r="L1" i="22"/>
  <c r="N1" i="22"/>
  <c r="V1" i="22"/>
  <c r="F35" i="2" s="1"/>
  <c r="B22" i="2"/>
  <c r="B10" i="2"/>
  <c r="B5" i="2"/>
  <c r="B101" i="2"/>
  <c r="B70" i="2"/>
  <c r="B58" i="2"/>
  <c r="V1" i="23"/>
  <c r="F36" i="2" s="1"/>
  <c r="B81" i="2"/>
  <c r="B69" i="2"/>
  <c r="B57" i="2"/>
  <c r="B45" i="2"/>
  <c r="B33" i="2"/>
  <c r="B21" i="2"/>
  <c r="B9" i="2"/>
  <c r="B100" i="2"/>
  <c r="B80" i="2"/>
  <c r="B68" i="2"/>
  <c r="B56" i="2"/>
  <c r="B44" i="2"/>
  <c r="B32" i="2"/>
  <c r="B20" i="2"/>
  <c r="B8" i="2"/>
  <c r="B99" i="2"/>
  <c r="B79" i="2"/>
  <c r="B67" i="2"/>
  <c r="B55" i="2"/>
  <c r="B43" i="2"/>
  <c r="B31" i="2"/>
  <c r="B19" i="2"/>
  <c r="B7" i="2"/>
  <c r="B98" i="2"/>
  <c r="B78" i="2"/>
  <c r="B66" i="2"/>
  <c r="B54" i="2"/>
  <c r="B42" i="2"/>
  <c r="B30" i="2"/>
  <c r="B18" i="2"/>
  <c r="B6" i="2"/>
  <c r="B97" i="2"/>
  <c r="B89" i="2"/>
  <c r="B77" i="2"/>
  <c r="B65" i="2"/>
  <c r="B53" i="2"/>
  <c r="B41" i="2"/>
  <c r="B29" i="2"/>
  <c r="B17" i="2"/>
  <c r="B96" i="2"/>
  <c r="B88" i="2"/>
  <c r="B76" i="2"/>
  <c r="B64" i="2"/>
  <c r="B52" i="2"/>
  <c r="B40" i="2"/>
  <c r="B28" i="2"/>
  <c r="B16" i="2"/>
  <c r="B95" i="2"/>
  <c r="B87" i="2"/>
  <c r="B75" i="2"/>
  <c r="B63" i="2"/>
  <c r="B51" i="2"/>
  <c r="B39" i="2"/>
  <c r="B27" i="2"/>
  <c r="B15" i="2"/>
  <c r="B94" i="2"/>
  <c r="B86" i="2"/>
  <c r="B74" i="2"/>
  <c r="B62" i="2"/>
  <c r="B50" i="2"/>
  <c r="B38" i="2"/>
  <c r="B26" i="2"/>
  <c r="B14" i="2"/>
  <c r="B105" i="2"/>
  <c r="B93" i="2"/>
  <c r="B85" i="2"/>
  <c r="B73" i="2"/>
  <c r="B61" i="2"/>
  <c r="B49" i="2"/>
  <c r="B37" i="2"/>
  <c r="B25" i="2"/>
  <c r="B13" i="2"/>
  <c r="B104" i="2"/>
  <c r="B92" i="2"/>
  <c r="B84" i="2"/>
  <c r="B72" i="2"/>
  <c r="B60" i="2"/>
  <c r="B48" i="2"/>
  <c r="B36" i="2"/>
  <c r="B24" i="2"/>
  <c r="B12" i="2"/>
  <c r="B103" i="2"/>
  <c r="B91" i="2"/>
  <c r="B83" i="2"/>
  <c r="B71" i="2"/>
  <c r="B59" i="2"/>
  <c r="B47" i="2"/>
  <c r="B35" i="2"/>
  <c r="B23" i="2"/>
  <c r="B11" i="2"/>
  <c r="B102" i="2"/>
  <c r="B90" i="2"/>
  <c r="N1" i="20"/>
  <c r="E26" i="2" s="1"/>
  <c r="I29" i="2" s="1"/>
  <c r="H1" i="3"/>
  <c r="I1" i="3"/>
  <c r="J1" i="3"/>
  <c r="H1" i="5"/>
  <c r="D5" i="2" s="1"/>
  <c r="I1" i="5"/>
  <c r="J1" i="5"/>
  <c r="O1" i="6"/>
</calcChain>
</file>

<file path=xl/sharedStrings.xml><?xml version="1.0" encoding="utf-8"?>
<sst xmlns="http://schemas.openxmlformats.org/spreadsheetml/2006/main" count="27419" uniqueCount="6761">
  <si>
    <t>world</t>
  </si>
  <si>
    <t>US</t>
  </si>
  <si>
    <t>China</t>
  </si>
  <si>
    <t>population</t>
  </si>
  <si>
    <t>us</t>
  </si>
  <si>
    <t>NY</t>
  </si>
  <si>
    <t>Province/State</t>
  </si>
  <si>
    <t>Country/Region</t>
  </si>
  <si>
    <t>Last Update</t>
  </si>
  <si>
    <t>Confirmed</t>
  </si>
  <si>
    <t>Deaths</t>
  </si>
  <si>
    <t>Recovered</t>
  </si>
  <si>
    <t>Hubei</t>
  </si>
  <si>
    <t>Mainland China</t>
  </si>
  <si>
    <t>Guangdong</t>
  </si>
  <si>
    <t>Henan</t>
  </si>
  <si>
    <t>Zhejiang</t>
  </si>
  <si>
    <t>Hunan</t>
  </si>
  <si>
    <t>Anhui</t>
  </si>
  <si>
    <t>Jiangxi</t>
  </si>
  <si>
    <t>Jiangsu</t>
  </si>
  <si>
    <t>Chongqing</t>
  </si>
  <si>
    <t>Shandong</t>
  </si>
  <si>
    <t>Sichuan</t>
  </si>
  <si>
    <t>Heilongjiang</t>
  </si>
  <si>
    <t>Beijing</t>
  </si>
  <si>
    <t>Shanghai</t>
  </si>
  <si>
    <t>Hebei</t>
  </si>
  <si>
    <t>Fujian</t>
  </si>
  <si>
    <t>Shaanxi</t>
  </si>
  <si>
    <t>Guangxi</t>
  </si>
  <si>
    <t>Diamond Princess cruise ship</t>
  </si>
  <si>
    <t>Others</t>
  </si>
  <si>
    <t>Yunnan</t>
  </si>
  <si>
    <t>Hainan</t>
  </si>
  <si>
    <t>Guizhou</t>
  </si>
  <si>
    <t>Shanxi</t>
  </si>
  <si>
    <t>Tianjin</t>
  </si>
  <si>
    <t>Liaoning</t>
  </si>
  <si>
    <t>Gansu</t>
  </si>
  <si>
    <t>Jilin</t>
  </si>
  <si>
    <t>Ningxia</t>
  </si>
  <si>
    <t>Singapore</t>
  </si>
  <si>
    <t>Inner Mongolia</t>
  </si>
  <si>
    <t>Xinjiang</t>
  </si>
  <si>
    <t>Hong Kong</t>
  </si>
  <si>
    <t>Thailand</t>
  </si>
  <si>
    <t>Japan</t>
  </si>
  <si>
    <t>South Korea</t>
  </si>
  <si>
    <t>Malaysia</t>
  </si>
  <si>
    <t>Qinghai</t>
  </si>
  <si>
    <t>Taiwan</t>
  </si>
  <si>
    <t>Germany</t>
  </si>
  <si>
    <t>Vietnam</t>
  </si>
  <si>
    <t>France</t>
  </si>
  <si>
    <t>Macau</t>
  </si>
  <si>
    <t>UK</t>
  </si>
  <si>
    <t>United Arab Emirates</t>
  </si>
  <si>
    <t>Queensland</t>
  </si>
  <si>
    <t>Australia</t>
  </si>
  <si>
    <t>New South Wales</t>
  </si>
  <si>
    <t>Victoria</t>
  </si>
  <si>
    <t>British Columbia</t>
  </si>
  <si>
    <t>Canada</t>
  </si>
  <si>
    <t>India</t>
  </si>
  <si>
    <t>Italy</t>
  </si>
  <si>
    <t>Philippines</t>
  </si>
  <si>
    <t>South Australia</t>
  </si>
  <si>
    <t>Toronto, ON</t>
  </si>
  <si>
    <t>Russia</t>
  </si>
  <si>
    <t>Spain</t>
  </si>
  <si>
    <t>Chicago, IL</t>
  </si>
  <si>
    <t>San Benito, CA</t>
  </si>
  <si>
    <t>San Diego County, CA</t>
  </si>
  <si>
    <t>Santa Clara, CA</t>
  </si>
  <si>
    <t>Belgium</t>
  </si>
  <si>
    <t>Cambodia</t>
  </si>
  <si>
    <t>London, ON</t>
  </si>
  <si>
    <t>Finland</t>
  </si>
  <si>
    <t>Tibet</t>
  </si>
  <si>
    <t>Nepal</t>
  </si>
  <si>
    <t>Sri Lanka</t>
  </si>
  <si>
    <t>Sweden</t>
  </si>
  <si>
    <t>Boston, MA</t>
  </si>
  <si>
    <t>Los Angeles, CA</t>
  </si>
  <si>
    <t>Madison, WI</t>
  </si>
  <si>
    <t>Orange, CA</t>
  </si>
  <si>
    <t>San Antonio, TX</t>
  </si>
  <si>
    <t>Seattle, WA</t>
  </si>
  <si>
    <t>Tempe, AZ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</si>
  <si>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</si>
  <si>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</si>
  <si>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</si>
  <si>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</si>
  <si>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</si>
  <si>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</si>
  <si>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</si>
  <si>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</si>
  <si>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</si>
  <si>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</si>
  <si>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</si>
  <si>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</si>
  <si>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</si>
  <si>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</si>
  <si>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</si>
  <si>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</si>
  <si>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2020-02-14T09:03:12</t>
  </si>
  <si>
    <t>2020-02-15T17:43:06</t>
  </si>
  <si>
    <t>2020-02-13T17:53:03</t>
  </si>
  <si>
    <t>2020-02-15T23:33:02</t>
  </si>
  <si>
    <t>2020-02-15T23:43:02</t>
  </si>
  <si>
    <t>2020-02-15T03:43:02</t>
  </si>
  <si>
    <t>2020-02-13T15:13:11</t>
  </si>
  <si>
    <t>2020-02-13T06:33:02</t>
  </si>
  <si>
    <t>2020-02-15T20:53:02</t>
  </si>
  <si>
    <t>2020-02-13T14:13:06</t>
  </si>
  <si>
    <t>2020-02-12T19:03:06</t>
  </si>
  <si>
    <t>2020-02-15T06:03:03</t>
  </si>
  <si>
    <t>2020-02-09T19:33:02</t>
  </si>
  <si>
    <t>2020-02-07T05:43:03</t>
  </si>
  <si>
    <t>2020-02-13T18:53:02</t>
  </si>
  <si>
    <t>2020-02-07T17:53:02</t>
  </si>
  <si>
    <t>2020-02-12T07:43:02</t>
  </si>
  <si>
    <t>2020-02-02T22:33:07</t>
  </si>
  <si>
    <t>2020-02-04T00:13:06</t>
  </si>
  <si>
    <t>2020-02-12T14:43:03</t>
  </si>
  <si>
    <t>2020-02-15T17:23:04</t>
  </si>
  <si>
    <t>2020-02-09T19:03:03</t>
  </si>
  <si>
    <t>2020-02-03T03:53:02</t>
  </si>
  <si>
    <t>2020-02-13T03:13:08</t>
  </si>
  <si>
    <t>2020-02-03T00:43:02</t>
  </si>
  <si>
    <t>2020-02-04T15:43:02</t>
  </si>
  <si>
    <t>2020-02-12T18:53:03</t>
  </si>
  <si>
    <t>Egypt</t>
  </si>
  <si>
    <t>2020-02-14T23:53:02</t>
  </si>
  <si>
    <t>2020-02-12T00:03:12</t>
  </si>
  <si>
    <t>2020-02-12T06:43:02</t>
  </si>
  <si>
    <t>2020-02-08T03:43:03</t>
  </si>
  <si>
    <t>2020-02-01T02:13:26</t>
  </si>
  <si>
    <t>2020-02-01T19:43:03</t>
  </si>
  <si>
    <t>2020-02-01T19:53:03</t>
  </si>
  <si>
    <t>2020-02-05T21:53:02</t>
  </si>
  <si>
    <t>2020-02-09T07:03:04</t>
  </si>
  <si>
    <t>US ONLY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</si>
  <si>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</si>
  <si>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</si>
  <si>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</si>
  <si>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</si>
  <si>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</si>
  <si>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</si>
  <si>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</si>
  <si>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</si>
  <si>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</si>
  <si>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</si>
  <si>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</si>
  <si>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</si>
  <si>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</si>
  <si>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</si>
  <si>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</si>
  <si>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</si>
  <si>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</si>
  <si>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</si>
  <si>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</si>
  <si>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Latitude</t>
  </si>
  <si>
    <t>Longitude</t>
  </si>
  <si>
    <t>2020-03-16T14:38:45</t>
  </si>
  <si>
    <t>2020-03-16T17:33:03</t>
  </si>
  <si>
    <t>Iran</t>
  </si>
  <si>
    <t>2020-03-16T20:13:11</t>
  </si>
  <si>
    <t>Korea, South</t>
  </si>
  <si>
    <t>Switzerland</t>
  </si>
  <si>
    <t>2020-03-15T18:20:18</t>
  </si>
  <si>
    <t>United Kingdom</t>
  </si>
  <si>
    <t>2020-03-16T19:13:13</t>
  </si>
  <si>
    <t>Netherlands</t>
  </si>
  <si>
    <t>2020-03-16T14:38:46</t>
  </si>
  <si>
    <t>2020-03-16T01:53:03</t>
  </si>
  <si>
    <t>Norway</t>
  </si>
  <si>
    <t>2020-03-16T21:13:12</t>
  </si>
  <si>
    <t>2020-03-14T09:53:08</t>
  </si>
  <si>
    <t>Austria</t>
  </si>
  <si>
    <t>2020-03-16T15:13:09</t>
  </si>
  <si>
    <t>2020-03-14T08:33:03</t>
  </si>
  <si>
    <t>2020-03-11T02:18:14</t>
  </si>
  <si>
    <t>New York</t>
  </si>
  <si>
    <t>2020-03-16T21:53:03</t>
  </si>
  <si>
    <t>2020-03-12T02:13:04</t>
  </si>
  <si>
    <t>Denmark</t>
  </si>
  <si>
    <t>2020-03-16T18:33:03</t>
  </si>
  <si>
    <t>Washington</t>
  </si>
  <si>
    <t>2020-03-16T23:53:03</t>
  </si>
  <si>
    <t>Diamond Princess</t>
  </si>
  <si>
    <t>Cruise Ship</t>
  </si>
  <si>
    <t>2020-03-13T14:13:25</t>
  </si>
  <si>
    <t>2020-03-15T01:53:02</t>
  </si>
  <si>
    <t>2020-03-15T03:53:04</t>
  </si>
  <si>
    <t>California</t>
  </si>
  <si>
    <t>Qatar</t>
  </si>
  <si>
    <t>Greece</t>
  </si>
  <si>
    <t>2020-03-16T00:22:10</t>
  </si>
  <si>
    <t>Portugal</t>
  </si>
  <si>
    <t>2020-03-13T11:09:03</t>
  </si>
  <si>
    <t>Czechia</t>
  </si>
  <si>
    <t>2020-03-16T23:53:02</t>
  </si>
  <si>
    <t>Israel</t>
  </si>
  <si>
    <t>Slovenia</t>
  </si>
  <si>
    <t>Bahrain</t>
  </si>
  <si>
    <t>2020-03-16T20:33:03</t>
  </si>
  <si>
    <t>Estonia</t>
  </si>
  <si>
    <t>Brazil</t>
  </si>
  <si>
    <t>2020-03-16T02:33:08</t>
  </si>
  <si>
    <t>Massachusetts</t>
  </si>
  <si>
    <t>Iceland</t>
  </si>
  <si>
    <t>2020-03-16T02:13:15</t>
  </si>
  <si>
    <t>New Jersey</t>
  </si>
  <si>
    <t>2020-03-16T22:13:21</t>
  </si>
  <si>
    <t>Ontario</t>
  </si>
  <si>
    <t>2020-03-16T16:13:26</t>
  </si>
  <si>
    <t>Poland</t>
  </si>
  <si>
    <t>2020-03-16T21:13:17</t>
  </si>
  <si>
    <t>Ireland</t>
  </si>
  <si>
    <t>Colorado</t>
  </si>
  <si>
    <t>Romania</t>
  </si>
  <si>
    <t>Chile</t>
  </si>
  <si>
    <t>Florida</t>
  </si>
  <si>
    <t>2020-03-16T15:53:45</t>
  </si>
  <si>
    <t>Pakistan</t>
  </si>
  <si>
    <t>Louisiana</t>
  </si>
  <si>
    <t>Indonesia</t>
  </si>
  <si>
    <t>Iraq</t>
  </si>
  <si>
    <t>Kuwait</t>
  </si>
  <si>
    <t>Georgia</t>
  </si>
  <si>
    <t>2020-03-16T16:53:06</t>
  </si>
  <si>
    <t>Saudi Arabia</t>
  </si>
  <si>
    <t>2020-03-16T01:13:12</t>
  </si>
  <si>
    <t>San Marino</t>
  </si>
  <si>
    <t>2020-03-16T01:33:03</t>
  </si>
  <si>
    <t>Illinois</t>
  </si>
  <si>
    <t>Lebanon</t>
  </si>
  <si>
    <t>2020-03-16T00:22:11</t>
  </si>
  <si>
    <t>Peru</t>
  </si>
  <si>
    <t>Texas</t>
  </si>
  <si>
    <t>Luxembourg</t>
  </si>
  <si>
    <t>Pennsylvania</t>
  </si>
  <si>
    <t>2020-03-16T20:13:20</t>
  </si>
  <si>
    <t>Taiwan*</t>
  </si>
  <si>
    <t>Slovakia</t>
  </si>
  <si>
    <t>South Africa</t>
  </si>
  <si>
    <t>2020-03-16T14:53:04</t>
  </si>
  <si>
    <t>Croatia</t>
  </si>
  <si>
    <t>Argentina</t>
  </si>
  <si>
    <t>Alberta</t>
  </si>
  <si>
    <t>2020-03-16T02:33:09</t>
  </si>
  <si>
    <t>Panama</t>
  </si>
  <si>
    <t>Serbia</t>
  </si>
  <si>
    <t>Algeria</t>
  </si>
  <si>
    <t>Brunei</t>
  </si>
  <si>
    <t>Colombia</t>
  </si>
  <si>
    <t>Minnesota</t>
  </si>
  <si>
    <t>Mexico</t>
  </si>
  <si>
    <t>Michigan</t>
  </si>
  <si>
    <t>Armenia</t>
  </si>
  <si>
    <t>Bulgaria</t>
  </si>
  <si>
    <t>Tennessee</t>
  </si>
  <si>
    <t>Albania</t>
  </si>
  <si>
    <t>Quebec</t>
  </si>
  <si>
    <t>Ohio</t>
  </si>
  <si>
    <t>2020-03-16T20:13:21</t>
  </si>
  <si>
    <t>Virginia</t>
  </si>
  <si>
    <t>Wisconsin</t>
  </si>
  <si>
    <t>Nevada</t>
  </si>
  <si>
    <t>Maryland</t>
  </si>
  <si>
    <t>Hungary</t>
  </si>
  <si>
    <t>Oregon</t>
  </si>
  <si>
    <t>Utah</t>
  </si>
  <si>
    <t>2020-03-16T22:33:03</t>
  </si>
  <si>
    <t>North Carolina</t>
  </si>
  <si>
    <t>Ecuador</t>
  </si>
  <si>
    <t>Belarus</t>
  </si>
  <si>
    <t>Costa Rica</t>
  </si>
  <si>
    <t>Latvia</t>
  </si>
  <si>
    <t>Cyprus</t>
  </si>
  <si>
    <t>2020-03-16T02:13:16</t>
  </si>
  <si>
    <t>South Carolina</t>
  </si>
  <si>
    <t>Malta</t>
  </si>
  <si>
    <t>2020-03-16T15:33:03</t>
  </si>
  <si>
    <t>Connecticut</t>
  </si>
  <si>
    <t>Morocco</t>
  </si>
  <si>
    <t>Alabama</t>
  </si>
  <si>
    <t>Western Australia</t>
  </si>
  <si>
    <t>Bosnia and Herzegovina</t>
  </si>
  <si>
    <t>Indiana</t>
  </si>
  <si>
    <t>Senegal</t>
  </si>
  <si>
    <t>2020-03-16T01:13:13</t>
  </si>
  <si>
    <t>Moldova</t>
  </si>
  <si>
    <t>Iowa</t>
  </si>
  <si>
    <t>Oman</t>
  </si>
  <si>
    <t>Arkansas</t>
  </si>
  <si>
    <t>2020-03-16T17:13:23</t>
  </si>
  <si>
    <t>District of Columbia</t>
  </si>
  <si>
    <t>Afghanistan</t>
  </si>
  <si>
    <t>Kentucky</t>
  </si>
  <si>
    <t>Rhode Island</t>
  </si>
  <si>
    <t>2020-03-16T18:14:12</t>
  </si>
  <si>
    <t>Tunisia</t>
  </si>
  <si>
    <t>Grand Princess</t>
  </si>
  <si>
    <t>Faroe Islands</t>
  </si>
  <si>
    <t>North Macedonia</t>
  </si>
  <si>
    <t>Turkey</t>
  </si>
  <si>
    <t>Arizona</t>
  </si>
  <si>
    <t>Nebraska</t>
  </si>
  <si>
    <t>Jordan</t>
  </si>
  <si>
    <t>2020-03-16T15:13:35</t>
  </si>
  <si>
    <t>Lithuania</t>
  </si>
  <si>
    <t>Maine</t>
  </si>
  <si>
    <t>New Hampshire</t>
  </si>
  <si>
    <t>New Mexico</t>
  </si>
  <si>
    <t>2020-03-16T02:53:12</t>
  </si>
  <si>
    <t>Venezuela</t>
  </si>
  <si>
    <t>2020-03-16T00:53:03</t>
  </si>
  <si>
    <t>Azerbaijan</t>
  </si>
  <si>
    <t>Burkina Faso</t>
  </si>
  <si>
    <t>Martinique</t>
  </si>
  <si>
    <t>Maldives</t>
  </si>
  <si>
    <t>Mississippi</t>
  </si>
  <si>
    <t>Vermont</t>
  </si>
  <si>
    <t>Bolivia</t>
  </si>
  <si>
    <t>Dominican Republic</t>
  </si>
  <si>
    <t>2020-03-14T20:53:02</t>
  </si>
  <si>
    <t>French Guiana</t>
  </si>
  <si>
    <t>Kansas</t>
  </si>
  <si>
    <t>Jamaica</t>
  </si>
  <si>
    <t>Kazakhstan</t>
  </si>
  <si>
    <t>Oklahoma</t>
  </si>
  <si>
    <t>South Dakota</t>
  </si>
  <si>
    <t>Reunion</t>
  </si>
  <si>
    <t>Bangladesh</t>
  </si>
  <si>
    <t>New Zealand</t>
  </si>
  <si>
    <t>Paraguay</t>
  </si>
  <si>
    <t>Delaware</t>
  </si>
  <si>
    <t>Uruguay</t>
  </si>
  <si>
    <t>Tasmania</t>
  </si>
  <si>
    <t>2020-03-14T12:53:07</t>
  </si>
  <si>
    <t>Manitoba</t>
  </si>
  <si>
    <t>Saskatchewan</t>
  </si>
  <si>
    <t>Monaco</t>
  </si>
  <si>
    <t>Hawaii</t>
  </si>
  <si>
    <t>Montana</t>
  </si>
  <si>
    <t>2020-03-15T18:20:19</t>
  </si>
  <si>
    <t>Ukraine</t>
  </si>
  <si>
    <t>New Brunswick</t>
  </si>
  <si>
    <t>Ghana</t>
  </si>
  <si>
    <t>Guadeloupe</t>
  </si>
  <si>
    <t>Honduras</t>
  </si>
  <si>
    <t>Missouri</t>
  </si>
  <si>
    <t>Channel Islands</t>
  </si>
  <si>
    <t>Uzbekistan</t>
  </si>
  <si>
    <t>Nova Scotia</t>
  </si>
  <si>
    <t>2020-03-16T17:53:03</t>
  </si>
  <si>
    <t>Ethiopia</t>
  </si>
  <si>
    <t>Rwanda</t>
  </si>
  <si>
    <t>Idaho</t>
  </si>
  <si>
    <t>Puerto Rico</t>
  </si>
  <si>
    <t>Cameroon</t>
  </si>
  <si>
    <t>Cuba</t>
  </si>
  <si>
    <t>2020-03-13T23:53:02</t>
  </si>
  <si>
    <t>Guyana</t>
  </si>
  <si>
    <t>Liechtenstein</t>
  </si>
  <si>
    <t>Trinidad and Tobago</t>
  </si>
  <si>
    <t>French Polynesia</t>
  </si>
  <si>
    <t>Saint Barthelemy</t>
  </si>
  <si>
    <t>Guam</t>
  </si>
  <si>
    <t>Kenya</t>
  </si>
  <si>
    <t>Seychelles</t>
  </si>
  <si>
    <t>Wyoming</t>
  </si>
  <si>
    <t>2020-03-15T02:53:03</t>
  </si>
  <si>
    <t>Andorra</t>
  </si>
  <si>
    <t>Aruba</t>
  </si>
  <si>
    <t>2020-03-13T23:53:03</t>
  </si>
  <si>
    <t>Australian Capital Territory</t>
  </si>
  <si>
    <t>Congo (Kinshasa)</t>
  </si>
  <si>
    <t>2020-03-13T22:22:02</t>
  </si>
  <si>
    <t>St Martin</t>
  </si>
  <si>
    <t>2020-03-14T16:33:03</t>
  </si>
  <si>
    <t>Guatemala</t>
  </si>
  <si>
    <t>Jersey</t>
  </si>
  <si>
    <t>Kosovo</t>
  </si>
  <si>
    <t>Namibia</t>
  </si>
  <si>
    <t>Nigeria</t>
  </si>
  <si>
    <t>Saint Lucia</t>
  </si>
  <si>
    <t>Antigua and Barbuda</t>
  </si>
  <si>
    <t>Northern Territory</t>
  </si>
  <si>
    <t>2020-03-14T01:53:03</t>
  </si>
  <si>
    <t>Benin</t>
  </si>
  <si>
    <t>Bhutan</t>
  </si>
  <si>
    <t>Newfoundland and Labrador</t>
  </si>
  <si>
    <t>2020-03-15T02:13:21</t>
  </si>
  <si>
    <t>Prince Edward Island</t>
  </si>
  <si>
    <t>Central African Republic</t>
  </si>
  <si>
    <t>2020-03-16T03:33:03</t>
  </si>
  <si>
    <t>Congo (Brazzaville)</t>
  </si>
  <si>
    <t>Cote d'Ivoire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</si>
  <si>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</si>
  <si>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</si>
  <si>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</si>
  <si>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</si>
  <si>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</si>
  <si>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</si>
  <si>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</si>
  <si>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Guernsey</t>
  </si>
  <si>
    <t>2020-03-13T22:22:03</t>
  </si>
  <si>
    <t>Guinea</t>
  </si>
  <si>
    <t>Holy See</t>
  </si>
  <si>
    <t>Liberia</t>
  </si>
  <si>
    <t>Mauritania</t>
  </si>
  <si>
    <t>Mongolia</t>
  </si>
  <si>
    <t>Curacao</t>
  </si>
  <si>
    <t>Republic of the Congo</t>
  </si>
  <si>
    <t>Saint Vincent and the Grenadines</t>
  </si>
  <si>
    <t>Somalia</t>
  </si>
  <si>
    <t>Sudan</t>
  </si>
  <si>
    <t>2020-03-14T01:13:32</t>
  </si>
  <si>
    <t>Suriname</t>
  </si>
  <si>
    <t>Tanzania</t>
  </si>
  <si>
    <t>The Bahamas</t>
  </si>
  <si>
    <t>Togo</t>
  </si>
  <si>
    <t>Alaska</t>
  </si>
  <si>
    <t>2020-03-13T14:53:03</t>
  </si>
  <si>
    <t>North Dakota</t>
  </si>
  <si>
    <t>2020-03-12T09:33:03</t>
  </si>
  <si>
    <t>Virgin Islands</t>
  </si>
  <si>
    <t>Cayman Islands</t>
  </si>
  <si>
    <t>Gibraltar</t>
  </si>
  <si>
    <t>From Diamond Princess</t>
  </si>
  <si>
    <t>2020-03-14T02:33:04</t>
  </si>
  <si>
    <t>West Virginia</t>
  </si>
  <si>
    <t>2020-03-10T02:33:04</t>
  </si>
  <si>
    <t>occupied Palestinian territory</t>
  </si>
  <si>
    <t>2020-03-11T20:53:02</t>
  </si>
  <si>
    <t>NY ONLY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</si>
  <si>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</si>
  <si>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</si>
  <si>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</si>
  <si>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</si>
  <si>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</si>
  <si>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</si>
  <si>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</si>
  <si>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</si>
  <si>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</si>
  <si>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</si>
  <si>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</si>
  <si>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</si>
  <si>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</si>
  <si>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</si>
  <si>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</si>
  <si>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</si>
  <si>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</si>
  <si>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</si>
  <si>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</si>
  <si>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</si>
  <si>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</si>
  <si>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</si>
  <si>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</si>
  <si>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</si>
  <si>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</si>
  <si>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</si>
  <si>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</si>
  <si>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</si>
  <si>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</si>
  <si>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</si>
  <si>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</si>
  <si>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</si>
  <si>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</si>
  <si>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</si>
  <si>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</si>
  <si>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</si>
  <si>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</si>
  <si>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</si>
  <si>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</si>
  <si>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</si>
  <si>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</si>
  <si>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</si>
  <si>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</si>
  <si>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</si>
  <si>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</si>
  <si>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</si>
  <si>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</si>
  <si>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</si>
  <si>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</si>
  <si>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</si>
  <si>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</si>
  <si>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</si>
  <si>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</si>
  <si>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</si>
  <si>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</si>
  <si>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</si>
  <si>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2020-03-12T01:53:03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</si>
  <si>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</si>
  <si>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</si>
  <si>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</si>
  <si>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</si>
  <si>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</si>
  <si>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</si>
  <si>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</si>
  <si>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2020-03-13T13:33:03</t>
  </si>
  <si>
    <t>2020-03-14T16:14:58</t>
  </si>
  <si>
    <t>2020-03-11T22:53:03</t>
  </si>
  <si>
    <t>Fench Guiana</t>
  </si>
  <si>
    <t>2020-03-07T03:23:05</t>
  </si>
  <si>
    <t>2020-03-14T19:53:03</t>
  </si>
  <si>
    <t>2020-03-14T23:13:06</t>
  </si>
  <si>
    <t>2020-03-13T22:22:06</t>
  </si>
  <si>
    <t>2020-03-11T23:13:06</t>
  </si>
  <si>
    <t>2020-03-13T15:33:33</t>
  </si>
  <si>
    <t>2020-03-11T08:13:09</t>
  </si>
  <si>
    <t>2020-03-13T23:13:12</t>
  </si>
  <si>
    <t>2020-03-12T09:53:06</t>
  </si>
  <si>
    <t>2020-03-11T09:33:12</t>
  </si>
  <si>
    <t>2020-03-11T20:00:00</t>
  </si>
  <si>
    <t>2020-03-11T21:33:02</t>
  </si>
  <si>
    <t>2020-03-12T11:13:27</t>
  </si>
  <si>
    <t>2020-03-12T05:13:02</t>
  </si>
  <si>
    <t>2020-03-12T01:17:58</t>
  </si>
  <si>
    <t>2020-03-12T07:53:02</t>
  </si>
  <si>
    <t>2020-03-12T13:13:31</t>
  </si>
  <si>
    <t>2020-03-11T22:13:12</t>
  </si>
  <si>
    <t>2020-03-12T21:39:09</t>
  </si>
  <si>
    <t>2020-03-12T23:44:32</t>
  </si>
  <si>
    <t>2020-03-12T12:13:07</t>
  </si>
  <si>
    <t>2020-03-11T14:13:11</t>
  </si>
  <si>
    <t>2020-03-11T21:33:03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</si>
  <si>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</si>
  <si>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</si>
  <si>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</si>
  <si>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</si>
  <si>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</si>
  <si>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</si>
  <si>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2020-03-11T22:33:03</t>
  </si>
  <si>
    <t>2020-03-11T13:53:24</t>
  </si>
  <si>
    <t>2020-03-11T11:33:08</t>
  </si>
  <si>
    <t>2020-03-12T01:13:06</t>
  </si>
  <si>
    <t>2020-03-12T09:13:24</t>
  </si>
  <si>
    <t>2020-03-12T01:53:02</t>
  </si>
  <si>
    <t>2020-03-11T14:33:03</t>
  </si>
  <si>
    <t>2020-03-11T23:53:02</t>
  </si>
  <si>
    <t>2020-03-12T01:33:03</t>
  </si>
  <si>
    <t>2020-03-12T13:33:02</t>
  </si>
  <si>
    <t>2020-03-12T08:33:13</t>
  </si>
  <si>
    <t>2020-03-12T08:53:02</t>
  </si>
  <si>
    <t>2020-03-11T18:52:04</t>
  </si>
  <si>
    <t>2020-03-11T13:33:10</t>
  </si>
  <si>
    <t>2020-03-11T13:33:11</t>
  </si>
  <si>
    <t>2020-03-12T08:13:09</t>
  </si>
  <si>
    <t>2020-03-11T11:14:26</t>
  </si>
  <si>
    <t>2020-03-11T02:18:16</t>
  </si>
  <si>
    <t>2020-03-11T23:13:07</t>
  </si>
  <si>
    <t>2020-03-12T10:53:03</t>
  </si>
  <si>
    <t>2020-03-10T08:33:02</t>
  </si>
  <si>
    <t>2020-03-12T05:13:03</t>
  </si>
  <si>
    <t>2020-03-12T09:13:26</t>
  </si>
  <si>
    <t>2020-03-11T14:33:04</t>
  </si>
  <si>
    <t>2020-03-11T10:13:12</t>
  </si>
  <si>
    <t>2020-03-10T10:53:03</t>
  </si>
  <si>
    <t>2020-03-08T17:23:08</t>
  </si>
  <si>
    <t>2020-03-07T02:03:29</t>
  </si>
  <si>
    <t>2020-03-11T04:33:03</t>
  </si>
  <si>
    <t>2020-03-11T03:13:08</t>
  </si>
  <si>
    <t>2020-03-08T20:23:08</t>
  </si>
  <si>
    <t>2020-03-10T06:19:32</t>
  </si>
  <si>
    <t>2020-03-12T05:53:03</t>
  </si>
  <si>
    <t>2020-03-11T02:18:26</t>
  </si>
  <si>
    <t>2020-03-11T02:18:29</t>
  </si>
  <si>
    <t>2020-03-08T05:23:03</t>
  </si>
  <si>
    <t>2020-03-12T12:53:03</t>
  </si>
  <si>
    <t>2020-03-09T09:43:03</t>
  </si>
  <si>
    <t>2020-03-10T03:13:17</t>
  </si>
  <si>
    <t>2020-03-11T03:33:05</t>
  </si>
  <si>
    <t>2020-03-10T17:13:25</t>
  </si>
  <si>
    <t>2020-03-10T14:13:14</t>
  </si>
  <si>
    <t>2020-03-06T15:43:02</t>
  </si>
  <si>
    <t>2020-03-11T21:13:24</t>
  </si>
  <si>
    <t>2020-03-12T01:18:01</t>
  </si>
  <si>
    <t>2020-03-10T19:13:21</t>
  </si>
  <si>
    <t>2020-03-03T15:33:02</t>
  </si>
  <si>
    <t>2020-03-04T01:33:07</t>
  </si>
  <si>
    <t>2020-03-10T06:13:43</t>
  </si>
  <si>
    <t>2020-03-10T08:33:03</t>
  </si>
  <si>
    <t>2020-03-07T02:13:09</t>
  </si>
  <si>
    <t>2020-03-12T03:13:09</t>
  </si>
  <si>
    <t>2020-02-29T02:03:10</t>
  </si>
  <si>
    <t>2020-03-11T02:18:28</t>
  </si>
  <si>
    <t>2020-03-11T10:53:02</t>
  </si>
  <si>
    <t>2020-03-11T21:13:18</t>
  </si>
  <si>
    <t>2020-03-11T19:13:17</t>
  </si>
  <si>
    <t>2020-03-11T10:13:06</t>
  </si>
  <si>
    <t>2020-03-11T11:33:07</t>
  </si>
  <si>
    <t>2020-03-11T19:33:02</t>
  </si>
  <si>
    <t>2020-03-11T23:13:05</t>
  </si>
  <si>
    <t>2020-03-11T22:13:13</t>
  </si>
  <si>
    <t>2020-03-11T03:13:07</t>
  </si>
  <si>
    <t>2020-03-11T23:53:03</t>
  </si>
  <si>
    <t>2020-03-11T02:33:03</t>
  </si>
  <si>
    <t>2020-03-11T09:53:03</t>
  </si>
  <si>
    <t>2020-03-11T11:53:03</t>
  </si>
  <si>
    <t>2020-03-11T09:13:10</t>
  </si>
  <si>
    <t>2020-03-11T10:53:03</t>
  </si>
  <si>
    <t>2020-03-11T20:13:14</t>
  </si>
  <si>
    <t>2020-03-11T21:13:21</t>
  </si>
  <si>
    <t>2020-03-09T10:13:06</t>
  </si>
  <si>
    <t>2020-03-11T21:13:23</t>
  </si>
  <si>
    <t>2020-03-11T10:33:03</t>
  </si>
  <si>
    <t>2020-03-11T02:53:03</t>
  </si>
  <si>
    <t>2020-03-10T16:33:13</t>
  </si>
  <si>
    <t>2020-03-10T16:13:27</t>
  </si>
  <si>
    <t>2020-03-11T10:13:20</t>
  </si>
  <si>
    <t>2020-03-11T19:13:18</t>
  </si>
  <si>
    <t>2020-03-02T20:23:16</t>
  </si>
  <si>
    <t>2020-03-01T19:53:02</t>
  </si>
  <si>
    <t>2020-03-11T23:33:03</t>
  </si>
  <si>
    <t>2020-02-29T00:33:01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</si>
  <si>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</si>
  <si>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</si>
  <si>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</si>
  <si>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</si>
  <si>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</si>
  <si>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</si>
  <si>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</si>
  <si>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</si>
  <si>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2020-03-08T05:03:02</t>
  </si>
  <si>
    <t>2020-03-10T10:33:02</t>
  </si>
  <si>
    <t>2020-03-08T05:13:06</t>
  </si>
  <si>
    <t>2020-03-10T01:33:02</t>
  </si>
  <si>
    <t>2020-03-10T07:33:03</t>
  </si>
  <si>
    <t>2020-03-06T01:29:39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</si>
  <si>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</si>
  <si>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</si>
  <si>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</si>
  <si>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</si>
  <si>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</si>
  <si>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</si>
  <si>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</si>
  <si>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2020-03-07T13:03:05</t>
  </si>
  <si>
    <t>2020-03-10T11:53:03</t>
  </si>
  <si>
    <t>2020-03-10T22:13:11</t>
  </si>
  <si>
    <t>2020-03-10T17:33:34</t>
  </si>
  <si>
    <t>2020-03-10T00:53:02</t>
  </si>
  <si>
    <t>2020-03-10T08:53:02</t>
  </si>
  <si>
    <t>2020-03-06T03:23:06</t>
  </si>
  <si>
    <t>2020-03-10T17:13:27</t>
  </si>
  <si>
    <t>2020-03-08T04:33:02</t>
  </si>
  <si>
    <t>2020-03-10T05:13:07</t>
  </si>
  <si>
    <t>2020-03-10T19:13:28</t>
  </si>
  <si>
    <t>2020-03-10T10:13:25</t>
  </si>
  <si>
    <t>2020-03-10T14:33:13</t>
  </si>
  <si>
    <t>2020-03-10T04:13:09</t>
  </si>
  <si>
    <t>Hong Kong SAR</t>
  </si>
  <si>
    <t>2020-03-09T14:33:03</t>
  </si>
  <si>
    <t>2020-03-08T05:33:02</t>
  </si>
  <si>
    <t>2020-03-06T12:53:03</t>
  </si>
  <si>
    <t>2020-03-10T11:13:12</t>
  </si>
  <si>
    <t>2020-03-10T12:53:02</t>
  </si>
  <si>
    <t>2020-03-10T10:13:28</t>
  </si>
  <si>
    <t>2020-03-10T08:53:03</t>
  </si>
  <si>
    <t>Taipei and environs</t>
  </si>
  <si>
    <t>2020-03-10T19:13:15</t>
  </si>
  <si>
    <t>Czech Republic</t>
  </si>
  <si>
    <t>2020-03-10T13:33:14</t>
  </si>
  <si>
    <t>2020-03-10T10:13:30</t>
  </si>
  <si>
    <t>2020-03-10T17:13:32</t>
  </si>
  <si>
    <t>2020-03-09T22:43:25</t>
  </si>
  <si>
    <t>2020-03-10T16:53:13</t>
  </si>
  <si>
    <t>2020-03-10T16:13:26</t>
  </si>
  <si>
    <t>Viet Nam</t>
  </si>
  <si>
    <t>2020-03-10T20:13:07</t>
  </si>
  <si>
    <t>2020-02-21T04:43:02</t>
  </si>
  <si>
    <t>2020-03-10T03:53:03</t>
  </si>
  <si>
    <t>2020-03-09T09:03:03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</si>
  <si>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</si>
  <si>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</si>
  <si>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</si>
  <si>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</si>
  <si>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</si>
  <si>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</si>
  <si>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Macao SAR</t>
  </si>
  <si>
    <t>Russian Federation</t>
  </si>
  <si>
    <t>2020-03-10T10:13:41</t>
  </si>
  <si>
    <t>2020-03-06T04:23:08</t>
  </si>
  <si>
    <t>2020-03-09T17:53:24</t>
  </si>
  <si>
    <t>2020-03-10T02:53:04</t>
  </si>
  <si>
    <t>2020-03-10T12:33:02</t>
  </si>
  <si>
    <t>2020-03-10T18:53:03</t>
  </si>
  <si>
    <t>2020-03-09T14:43:03</t>
  </si>
  <si>
    <t>2020-03-10T00:53:03</t>
  </si>
  <si>
    <t>2020-03-10T05:33:02</t>
  </si>
  <si>
    <t>2020-03-10T13:13:13</t>
  </si>
  <si>
    <t>Republic of Moldova</t>
  </si>
  <si>
    <t>2020-03-08T05:43:04</t>
  </si>
  <si>
    <t>2020-03-08T04:53:03</t>
  </si>
  <si>
    <t>2020-03-08T05:13:07</t>
  </si>
  <si>
    <t>Saint Martin</t>
  </si>
  <si>
    <t>2020-02-28T16:23:03</t>
  </si>
  <si>
    <t>2020-03-08T09:13:16</t>
  </si>
  <si>
    <t>2020-03-09T10:43:06</t>
  </si>
  <si>
    <t>2020-03-09T18:13:11</t>
  </si>
  <si>
    <t>2020-03-09T10:53:03</t>
  </si>
  <si>
    <t>2020-03-09T01:43:01</t>
  </si>
  <si>
    <t>2020-03-09T00:43:03</t>
  </si>
  <si>
    <t>2020-03-09T01:33:06</t>
  </si>
  <si>
    <t>2020-03-09T01:53:01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</si>
  <si>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</si>
  <si>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</si>
  <si>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</si>
  <si>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</si>
  <si>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</si>
  <si>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</si>
  <si>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</si>
  <si>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2020-03-08T14:43:03</t>
  </si>
  <si>
    <t>2020-03-09T10:43:05</t>
  </si>
  <si>
    <t>2020-03-08T13:33:13</t>
  </si>
  <si>
    <t>2020-03-09T01:13:05</t>
  </si>
  <si>
    <t>2020-03-09T11:43:02</t>
  </si>
  <si>
    <t>2020-03-09T10:03:17</t>
  </si>
  <si>
    <t>Westchester County, NY</t>
  </si>
  <si>
    <t>2020-03-09T17:13:16</t>
  </si>
  <si>
    <t>King County, WA</t>
  </si>
  <si>
    <t>2020-03-08T20:23:09</t>
  </si>
  <si>
    <t>2020-03-08T17:23:07</t>
  </si>
  <si>
    <t>2020-03-08T15:33:04</t>
  </si>
  <si>
    <t>2020-03-09T23:33:02</t>
  </si>
  <si>
    <t>2020-03-07T10:13:23</t>
  </si>
  <si>
    <t>2020-03-09T18:53:13</t>
  </si>
  <si>
    <t>2020-03-09T00:33:14</t>
  </si>
  <si>
    <t>Unassigned Location (From Diamond Princess)</t>
  </si>
  <si>
    <t>2020-03-02T19:53:03</t>
  </si>
  <si>
    <t>2020-03-07T10:13:22</t>
  </si>
  <si>
    <t>2020-03-08T21:03:03</t>
  </si>
  <si>
    <t>Santa Clara County, CA</t>
  </si>
  <si>
    <t>2020-03-08T21:23:03</t>
  </si>
  <si>
    <t>2020-03-08T14:23:10</t>
  </si>
  <si>
    <t>2020-03-08T18:13:19</t>
  </si>
  <si>
    <t>2020-03-08T19:53:03</t>
  </si>
  <si>
    <t>Snohomish County, WA</t>
  </si>
  <si>
    <t>2020-03-08T21:43:03</t>
  </si>
  <si>
    <t>2020-03-09T09:23:03</t>
  </si>
  <si>
    <t>Palestine</t>
  </si>
  <si>
    <t>2020-03-07T02:23:06</t>
  </si>
  <si>
    <t>2020-03-09T09:53:06</t>
  </si>
  <si>
    <t>Grand Princess Cruise Ship</t>
  </si>
  <si>
    <t>2020-03-07T01:33:02</t>
  </si>
  <si>
    <t>New York County, NY</t>
  </si>
  <si>
    <t>2020-03-09T10:13:09</t>
  </si>
  <si>
    <t>Nassau County, NY</t>
  </si>
  <si>
    <t>2020-03-09T17:13:14</t>
  </si>
  <si>
    <t>2020-03-05T17:53:02</t>
  </si>
  <si>
    <t>2020-03-08T17:03:16</t>
  </si>
  <si>
    <t>2020-03-08T01:13:48</t>
  </si>
  <si>
    <t>2020-03-08T22:03:11</t>
  </si>
  <si>
    <t>Contra Costa County, CA</t>
  </si>
  <si>
    <t>2020-03-06T13:03:13</t>
  </si>
  <si>
    <t>2020-03-06T10:23:03</t>
  </si>
  <si>
    <t>San Francisco County, CA</t>
  </si>
  <si>
    <t>2020-03-08T01:23:12</t>
  </si>
  <si>
    <t>2020-03-08T15:43:03</t>
  </si>
  <si>
    <t>Suffolk County, MA</t>
  </si>
  <si>
    <t>2020-03-08T21:13:14</t>
  </si>
  <si>
    <t>Washington County, OR</t>
  </si>
  <si>
    <t>2020-03-08T19:43:03</t>
  </si>
  <si>
    <t>2020-03-09T10:13:23</t>
  </si>
  <si>
    <t>Cook County, IL</t>
  </si>
  <si>
    <t>Middlesex County, MA</t>
  </si>
  <si>
    <t>2020-03-08T21:13:12</t>
  </si>
  <si>
    <t>Placer County, CA</t>
  </si>
  <si>
    <t>2020-03-09T08:23:03</t>
  </si>
  <si>
    <t>2020-03-09T09:13:18</t>
  </si>
  <si>
    <t>2020-03-08T04:53:02</t>
  </si>
  <si>
    <t>Fort Bend County, TX</t>
  </si>
  <si>
    <t>2020-03-08T17:33:03</t>
  </si>
  <si>
    <t>Harris County, TX</t>
  </si>
  <si>
    <t>2020-03-09T09:13:19</t>
  </si>
  <si>
    <t>Norfolk County, MA</t>
  </si>
  <si>
    <t>Fulton County, GA</t>
  </si>
  <si>
    <t>Montgomery County, PA</t>
  </si>
  <si>
    <t>Unassigned Location, WA</t>
  </si>
  <si>
    <t>2020-03-06T00:33:03</t>
  </si>
  <si>
    <t>2020-03-08T21:13:10</t>
  </si>
  <si>
    <t>Bergen County, NJ</t>
  </si>
  <si>
    <t>Grafton County, NH</t>
  </si>
  <si>
    <t>2020-03-08T17:53:03</t>
  </si>
  <si>
    <t>Kershaw County, SC</t>
  </si>
  <si>
    <t>2020-03-09T00:03:07</t>
  </si>
  <si>
    <t>Montgomery County, MD</t>
  </si>
  <si>
    <t>2020-03-08T21:53:04</t>
  </si>
  <si>
    <t>Orange County, CA</t>
  </si>
  <si>
    <t>2020-03-09T00:23:10</t>
  </si>
  <si>
    <t>Pierce County, WA</t>
  </si>
  <si>
    <t>Rockland County, NY</t>
  </si>
  <si>
    <t>2020-03-09T17:33:13</t>
  </si>
  <si>
    <t>2020-03-08T10:53:02</t>
  </si>
  <si>
    <t>2020-03-09T08:43:03</t>
  </si>
  <si>
    <t>2020-03-06T20:23:11</t>
  </si>
  <si>
    <t>2020-03-08T09:13:15</t>
  </si>
  <si>
    <t>2020-03-08T10:23:04</t>
  </si>
  <si>
    <t>Broward County, FL</t>
  </si>
  <si>
    <t>Cobb County, GA</t>
  </si>
  <si>
    <t>2020-03-09T03:53:03</t>
  </si>
  <si>
    <t>Douglas County, CO</t>
  </si>
  <si>
    <t>2020-03-07T01:53:03</t>
  </si>
  <si>
    <t>Douglas County, NE</t>
  </si>
  <si>
    <t>2020-03-09T00:53:03</t>
  </si>
  <si>
    <t>Johnson County, IA</t>
  </si>
  <si>
    <t>Maricopa County, AZ</t>
  </si>
  <si>
    <t>2020-03-07T19:53:02</t>
  </si>
  <si>
    <t>Providence County, RI</t>
  </si>
  <si>
    <t>2020-03-07T02:23:08</t>
  </si>
  <si>
    <t>2020-03-05T20:33:03</t>
  </si>
  <si>
    <t>Sonoma County, CA</t>
  </si>
  <si>
    <t>2020-03-09T12:03:07</t>
  </si>
  <si>
    <t>2020-03-05T13:53:03</t>
  </si>
  <si>
    <t>St. Martin</t>
  </si>
  <si>
    <t>Alameda County, CA</t>
  </si>
  <si>
    <t>2020-03-07T13:13:14</t>
  </si>
  <si>
    <t>Clark County, NV</t>
  </si>
  <si>
    <t>Denver County, CO</t>
  </si>
  <si>
    <t>2020-03-06T23:33:02</t>
  </si>
  <si>
    <t>Fairfax County, VA</t>
  </si>
  <si>
    <t>2020-03-08T21:33:02</t>
  </si>
  <si>
    <t>Harrison County, KY</t>
  </si>
  <si>
    <t>Hendricks County, IN</t>
  </si>
  <si>
    <t>Hillsborough, FL</t>
  </si>
  <si>
    <t>2020-03-03T18:33:02</t>
  </si>
  <si>
    <t>Honolulu County, HI</t>
  </si>
  <si>
    <t>2020-03-09T03:43:03</t>
  </si>
  <si>
    <t xml:space="preserve">Jackson County, OR </t>
  </si>
  <si>
    <t>2020-03-08T00:13:16</t>
  </si>
  <si>
    <t>Lee County, FL</t>
  </si>
  <si>
    <t>Manatee County, FL</t>
  </si>
  <si>
    <t>Pinal County, AZ</t>
  </si>
  <si>
    <t>2020-03-07T17:13:23</t>
  </si>
  <si>
    <t>Sacramento County, CA</t>
  </si>
  <si>
    <t>2020-02-27T20:33:02</t>
  </si>
  <si>
    <t>San Mateo, CA</t>
  </si>
  <si>
    <t>2020-03-03T00:43:02</t>
  </si>
  <si>
    <t>Saratoga County, NY</t>
  </si>
  <si>
    <t>2020-03-07T18:23:05</t>
  </si>
  <si>
    <t>Summit County, CO</t>
  </si>
  <si>
    <t>Washington, D.C.</t>
  </si>
  <si>
    <t>2020-03-08T13:53:03</t>
  </si>
  <si>
    <t>Washoe County, NV</t>
  </si>
  <si>
    <t>2020-03-07T00:43:02</t>
  </si>
  <si>
    <t>2020-03-04T13:03:13</t>
  </si>
  <si>
    <t>Bennington County, VT</t>
  </si>
  <si>
    <t>Berkshire County, MA</t>
  </si>
  <si>
    <t>2020-03-08T00:43:03</t>
  </si>
  <si>
    <t>Carver County, MN</t>
  </si>
  <si>
    <t>2020-03-09T08:43:02</t>
  </si>
  <si>
    <t>Charleston County, SC</t>
  </si>
  <si>
    <t>Charlotte County, FL</t>
  </si>
  <si>
    <t>Chatham County, NC</t>
  </si>
  <si>
    <t>2020-03-06T16:13:15</t>
  </si>
  <si>
    <t>Cherokee County, GA</t>
  </si>
  <si>
    <t>Clark County, WA</t>
  </si>
  <si>
    <t>2020-03-07T20:03:07</t>
  </si>
  <si>
    <t>Collin County, TX</t>
  </si>
  <si>
    <t>Davidson County, TN</t>
  </si>
  <si>
    <t>2020-03-08T18:03:06</t>
  </si>
  <si>
    <t>Davis County, UT</t>
  </si>
  <si>
    <t>2020-03-07T04:43:02</t>
  </si>
  <si>
    <t>Delaware County, PA</t>
  </si>
  <si>
    <t>2020-03-06T15:33:03</t>
  </si>
  <si>
    <t>Douglas County, OR</t>
  </si>
  <si>
    <t>El Paso County, CO</t>
  </si>
  <si>
    <t>2020-03-07T01:13:21</t>
  </si>
  <si>
    <t>Fairfield County, CT</t>
  </si>
  <si>
    <t>Fayette County, KY</t>
  </si>
  <si>
    <t>2020-03-06T23:23:03</t>
  </si>
  <si>
    <t>Fresno County, CA</t>
  </si>
  <si>
    <t>2020-03-08T04:23:15</t>
  </si>
  <si>
    <t>Grant County, WA</t>
  </si>
  <si>
    <t>Harford County, MD</t>
  </si>
  <si>
    <t>2020-03-08T21:53:03</t>
  </si>
  <si>
    <t>Hudson County, NJ</t>
  </si>
  <si>
    <t>Humboldt County, CA</t>
  </si>
  <si>
    <t>2020-02-21T05:13:09</t>
  </si>
  <si>
    <t>Jefferson County, KY</t>
  </si>
  <si>
    <t>Jefferson County, WA</t>
  </si>
  <si>
    <t>2020-03-07T16:43:02</t>
  </si>
  <si>
    <t>Jefferson Parish, LA</t>
  </si>
  <si>
    <t>Johnson County, KS</t>
  </si>
  <si>
    <t>2020-03-08T00:33:02</t>
  </si>
  <si>
    <t>Kittitas County, WA</t>
  </si>
  <si>
    <t>Klamath County, OR</t>
  </si>
  <si>
    <t>2020-03-07T20:13:14</t>
  </si>
  <si>
    <t>Madera County, CA</t>
  </si>
  <si>
    <t>2020-03-03T15:53:03</t>
  </si>
  <si>
    <t>Marion County, IN</t>
  </si>
  <si>
    <t>2020-03-06T17:13:12</t>
  </si>
  <si>
    <t>Marion County, OR</t>
  </si>
  <si>
    <t>Okaloosa County, FL</t>
  </si>
  <si>
    <t>2020-03-08T03:03:08</t>
  </si>
  <si>
    <t>Plymouth County, MA</t>
  </si>
  <si>
    <t>2020-03-07T03:53:03</t>
  </si>
  <si>
    <t>Polk County, GA</t>
  </si>
  <si>
    <t>2020-03-08T04:13:22</t>
  </si>
  <si>
    <t>Ramsey County, MN</t>
  </si>
  <si>
    <t>Riverside County, CA</t>
  </si>
  <si>
    <t>2020-03-08T10:33:03</t>
  </si>
  <si>
    <t>Rockingham County, NH</t>
  </si>
  <si>
    <t>Santa Rosa County, FL</t>
  </si>
  <si>
    <t>Sarasota, FL</t>
  </si>
  <si>
    <t>2020-03-02T03:23:06</t>
  </si>
  <si>
    <t>Shasta County, CA</t>
  </si>
  <si>
    <t>Shelby County, TN</t>
  </si>
  <si>
    <t>2020-03-08T16:13:36</t>
  </si>
  <si>
    <t>Spartanburg County, SC</t>
  </si>
  <si>
    <t>Spokane County, WA</t>
  </si>
  <si>
    <t>St. Louis County, MO</t>
  </si>
  <si>
    <t>2020-03-08T11:23:08</t>
  </si>
  <si>
    <t>Suffolk County, NY</t>
  </si>
  <si>
    <t>2020-03-08T16:03:05</t>
  </si>
  <si>
    <t>Tulsa County, OK</t>
  </si>
  <si>
    <t>Ulster County, NY</t>
  </si>
  <si>
    <t>2020-03-08T16:23:07</t>
  </si>
  <si>
    <t>Umatilla, OR</t>
  </si>
  <si>
    <t>Unknown Location, MA</t>
  </si>
  <si>
    <t>Volusia County, FL</t>
  </si>
  <si>
    <t>Wake County, NC</t>
  </si>
  <si>
    <t>2020-03-03T20:53:02</t>
  </si>
  <si>
    <t>Wayne County, PA</t>
  </si>
  <si>
    <t>Williamson County, TN</t>
  </si>
  <si>
    <t>2020-03-05T23:33:03</t>
  </si>
  <si>
    <t>Yolo County, CA</t>
  </si>
  <si>
    <t>2020-03-06T20:13:14</t>
  </si>
  <si>
    <t>Vatican City</t>
  </si>
  <si>
    <t>2020-03-06T04:33:03</t>
  </si>
  <si>
    <t>Lackland, TX (From Diamond Princess)</t>
  </si>
  <si>
    <t>2020-02-24T23:33:02</t>
  </si>
  <si>
    <t>Montgomery County, TX</t>
  </si>
  <si>
    <t>Omaha, NE (From Diamond Princess)</t>
  </si>
  <si>
    <t>Travis, CA (From Diamond Princess)</t>
  </si>
  <si>
    <t>2020-03-08T18:03:04</t>
  </si>
  <si>
    <t>2020-03-08T12:53:03</t>
  </si>
  <si>
    <t>2020-03-08T11:03:30</t>
  </si>
  <si>
    <t>2020-03-08T09:03:04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</si>
  <si>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</si>
  <si>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</si>
  <si>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</si>
  <si>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</si>
  <si>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</si>
  <si>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</si>
  <si>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</si>
  <si>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2020-03-08T22:03:10</t>
  </si>
  <si>
    <t>2020-03-08T13:43:02</t>
  </si>
  <si>
    <t>2020-03-08T00:23:02</t>
  </si>
  <si>
    <t>2020-03-08T14:03:12</t>
  </si>
  <si>
    <t>2020-03-08T01:13:11</t>
  </si>
  <si>
    <t>2020-03-05T03:33:27</t>
  </si>
  <si>
    <t>2020-03-05T14:53:03</t>
  </si>
  <si>
    <t>2020-03-08T14:33:06</t>
  </si>
  <si>
    <t>2020-03-08T09:13:14</t>
  </si>
  <si>
    <t>2020-03-07T18:13:26</t>
  </si>
  <si>
    <t>2020-03-08T18:03:07</t>
  </si>
  <si>
    <t>2020-03-07T18:13:27</t>
  </si>
  <si>
    <t>2020-03-08T19:03:11</t>
  </si>
  <si>
    <t>2020-03-08T03:13:13</t>
  </si>
  <si>
    <t>2020-03-08T10:03:13</t>
  </si>
  <si>
    <t>Republic of Ireland</t>
  </si>
  <si>
    <t>2020-03-07T02:03:30</t>
  </si>
  <si>
    <t>2020-03-08T10:13:19</t>
  </si>
  <si>
    <t>2020-03-08T17:13:06</t>
  </si>
  <si>
    <t>2020-03-08T15:03:02</t>
  </si>
  <si>
    <t>2020-03-04T12:43:03</t>
  </si>
  <si>
    <t>2020-03-07T05:13:03</t>
  </si>
  <si>
    <t>2020-03-06T23:13:07</t>
  </si>
  <si>
    <t>2020-03-08T11:13:17</t>
  </si>
  <si>
    <t xml:space="preserve"> Montreal, QC</t>
  </si>
  <si>
    <t>2020-03-05T17:13:35</t>
  </si>
  <si>
    <t>Edmonton, Alberta</t>
  </si>
  <si>
    <t>2020-03-04T02:43:03</t>
  </si>
  <si>
    <t>2020-03-07T16:53:03</t>
  </si>
  <si>
    <t>2020-03-04T02:13:11</t>
  </si>
  <si>
    <t>Calgary, Alberta</t>
  </si>
  <si>
    <t>2020-03-06T13:13:34</t>
  </si>
  <si>
    <t>2020-03-05T20:23:07</t>
  </si>
  <si>
    <t>2020-03-08T19:33:03</t>
  </si>
  <si>
    <t>2020-03-08T06:23:05</t>
  </si>
  <si>
    <t>2020-03-02T20:53:02</t>
  </si>
  <si>
    <t>Unassigned Location, VT</t>
  </si>
  <si>
    <t>2020-03-07T11:13:04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</si>
  <si>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</si>
  <si>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</si>
  <si>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</si>
  <si>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</si>
  <si>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</si>
  <si>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</si>
  <si>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</si>
  <si>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2020-03-07T14:53:02</t>
  </si>
  <si>
    <t>2020-03-07T23:23:02</t>
  </si>
  <si>
    <t>2020-03-07T01:03:05</t>
  </si>
  <si>
    <t>2020-03-07T17:53:03</t>
  </si>
  <si>
    <t>2020-03-05T06:13:10</t>
  </si>
  <si>
    <t>2020-03-07T00:43:01</t>
  </si>
  <si>
    <t>2020-03-07T15:03:06</t>
  </si>
  <si>
    <t>2020-03-07T03:43:01</t>
  </si>
  <si>
    <t>2020-03-07T20:23:03</t>
  </si>
  <si>
    <t>2020-03-06T12:43:03</t>
  </si>
  <si>
    <t>2020-03-07T23:43:03</t>
  </si>
  <si>
    <t>2020-03-06T13:03:12</t>
  </si>
  <si>
    <t>2020-03-07T02:13:08</t>
  </si>
  <si>
    <t>2020-03-06T20:33:03</t>
  </si>
  <si>
    <t>2020-03-07T18:33:02</t>
  </si>
  <si>
    <t>2020-03-06T20:43:03</t>
  </si>
  <si>
    <t>2020-03-07T23:53:03</t>
  </si>
  <si>
    <t>2020-03-05T17:33:06</t>
  </si>
  <si>
    <t>2020-03-04T00:03:15</t>
  </si>
  <si>
    <t>2020-03-06T16:43:04</t>
  </si>
  <si>
    <t>2020-03-05T17:53:03</t>
  </si>
  <si>
    <t>2020-03-05T18:13:04</t>
  </si>
  <si>
    <t>2020-03-06T12:33:03</t>
  </si>
  <si>
    <t>2020-03-04T20:43:02</t>
  </si>
  <si>
    <t>2020-03-07T02:53:02</t>
  </si>
  <si>
    <t>2020-03-07T00:03:28</t>
  </si>
  <si>
    <t>2020-03-07T20:43:03</t>
  </si>
  <si>
    <t>2020-03-06T19:43:02</t>
  </si>
  <si>
    <t>2020-03-06T04:03:17</t>
  </si>
  <si>
    <t>2020-03-06T18:33:03</t>
  </si>
  <si>
    <t xml:space="preserve"> Norfolk County, MA</t>
  </si>
  <si>
    <t>Floyd County, GA</t>
  </si>
  <si>
    <t>2020-03-03T23:33:03</t>
  </si>
  <si>
    <t>2020-03-04T12:53:03</t>
  </si>
  <si>
    <t>2020-03-06T13:03:14</t>
  </si>
  <si>
    <t>2020-03-05T20:53:03</t>
  </si>
  <si>
    <t>2020-03-07T20:03:06</t>
  </si>
  <si>
    <t>2020-03-07T03:13:44</t>
  </si>
  <si>
    <t>Santa Cruz County, CA</t>
  </si>
  <si>
    <t>2020-03-05T20:03:03</t>
  </si>
  <si>
    <t>2020-03-06T14:23:04</t>
  </si>
  <si>
    <t>2020-03-06T13:33:03</t>
  </si>
  <si>
    <t>2020-03-06T12:23:04</t>
  </si>
  <si>
    <t>2020-03-06T17:33:03</t>
  </si>
  <si>
    <t>2020-03-06T11:03:10</t>
  </si>
  <si>
    <t>2020-03-06T17:53:03</t>
  </si>
  <si>
    <t>2020-03-06T20:13:13</t>
  </si>
  <si>
    <t>2020-03-06T06:03:13</t>
  </si>
  <si>
    <t>2020-03-06T00:33:02</t>
  </si>
  <si>
    <t>2020-03-06T15:23:19</t>
  </si>
  <si>
    <t>2020-03-02T01:13:06</t>
  </si>
  <si>
    <t>2020-03-06T13:23:06</t>
  </si>
  <si>
    <t>2020-03-03T14:33:03</t>
  </si>
  <si>
    <t>2020-03-06T14:43:15</t>
  </si>
  <si>
    <t>2020-03-06T16:33:04</t>
  </si>
  <si>
    <t>2020-03-06T23:13:06</t>
  </si>
  <si>
    <t>2020-03-06T05:53:03</t>
  </si>
  <si>
    <t>2020-03-05T23:53:01</t>
  </si>
  <si>
    <t>2020-03-05T13:43:04</t>
  </si>
  <si>
    <t>2020-03-06T08:33:03</t>
  </si>
  <si>
    <t>2020-03-05T23:53:02</t>
  </si>
  <si>
    <t>2020-03-06T04:53:02</t>
  </si>
  <si>
    <t>2020-03-06T20:53:02</t>
  </si>
  <si>
    <t>2020-03-06T04:43:03</t>
  </si>
  <si>
    <t>2020-03-05T22:53:03</t>
  </si>
  <si>
    <t>2020-03-06T15:43:03</t>
  </si>
  <si>
    <t>2020-03-06T19:13:40</t>
  </si>
  <si>
    <t>2020-02-25T08:53:02</t>
  </si>
  <si>
    <t>2020-03-05T18:33:03</t>
  </si>
  <si>
    <t>2020-03-06T07:03:05</t>
  </si>
  <si>
    <t>2020-03-05T17:13:30</t>
  </si>
  <si>
    <t>2020-03-05T14:03:04</t>
  </si>
  <si>
    <t>2020-03-05T17:13:27</t>
  </si>
  <si>
    <t>2020-03-05T21:03:12</t>
  </si>
  <si>
    <t>2020-03-03T03:33:02</t>
  </si>
  <si>
    <t>Providence, RI</t>
  </si>
  <si>
    <t>2020-03-02T03:43:02</t>
  </si>
  <si>
    <t>2020-03-03T03:03:02</t>
  </si>
  <si>
    <t>Berkeley, CA</t>
  </si>
  <si>
    <t>2020-03-03T23:53:03</t>
  </si>
  <si>
    <t>2020-03-05T01:16:59</t>
  </si>
  <si>
    <t>Norwell County, MA</t>
  </si>
  <si>
    <t>2020-03-06T02:33:03</t>
  </si>
  <si>
    <t>2020-02-25T21:23:03</t>
  </si>
  <si>
    <t>2020-03-05T09:03:09</t>
  </si>
  <si>
    <t>2020-03-05T17:43:03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</si>
  <si>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</si>
  <si>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</si>
  <si>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</si>
  <si>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</si>
  <si>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</si>
  <si>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</si>
  <si>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2020-03-03T03:13:06</t>
  </si>
  <si>
    <t>2020-03-05T23:23:02</t>
  </si>
  <si>
    <t>2020-03-05T00:23:06</t>
  </si>
  <si>
    <t>2020-03-04T23:23:01</t>
  </si>
  <si>
    <t>2020-03-05T15:13:22</t>
  </si>
  <si>
    <t>2020-03-05T06:23:06</t>
  </si>
  <si>
    <t>2020-03-05T09:33:03</t>
  </si>
  <si>
    <t>2020-03-05T10:03:08</t>
  </si>
  <si>
    <t>2020-03-05T06:03:08</t>
  </si>
  <si>
    <t>2020-03-03T03:43:02</t>
  </si>
  <si>
    <t>2020-03-05T18:03:03</t>
  </si>
  <si>
    <t>2020-03-05T00:23:07</t>
  </si>
  <si>
    <t>2020-03-05T15:13:13</t>
  </si>
  <si>
    <t>2020-03-05T14:23:03</t>
  </si>
  <si>
    <t>2020-03-05T22:03:17</t>
  </si>
  <si>
    <t>2020-03-04T13:03:08</t>
  </si>
  <si>
    <t>2020-03-04T20:43:03</t>
  </si>
  <si>
    <t>2020-03-05T21:33:03</t>
  </si>
  <si>
    <t>2020-03-05T04:43:03</t>
  </si>
  <si>
    <t>2020-03-04T19:33:03</t>
  </si>
  <si>
    <t>2020-03-05T21:03:14</t>
  </si>
  <si>
    <t>2020-03-04T16:53:02</t>
  </si>
  <si>
    <t>2020-03-03T12:33:02</t>
  </si>
  <si>
    <t>2020-03-04T21:13:07</t>
  </si>
  <si>
    <t>2020-03-04T21:03:07</t>
  </si>
  <si>
    <t>2020-03-03T10:03:04</t>
  </si>
  <si>
    <t>2020-03-03T04:33:03</t>
  </si>
  <si>
    <t>2020-03-04T20:33:02</t>
  </si>
  <si>
    <t>New York City, NY</t>
  </si>
  <si>
    <t>2020-03-05T21:03:13</t>
  </si>
  <si>
    <t>2020-03-04T20:13:11</t>
  </si>
  <si>
    <t>2020-03-02T18:03:04</t>
  </si>
  <si>
    <t>2020-03-05T21:53:02</t>
  </si>
  <si>
    <t>2020-03-04T19:53:02</t>
  </si>
  <si>
    <t>2020-03-04T19:43:02</t>
  </si>
  <si>
    <t>2020-03-02T16:33:02</t>
  </si>
  <si>
    <t>2020-03-03T00:23:16</t>
  </si>
  <si>
    <t>2020-02-27T16:23:03</t>
  </si>
  <si>
    <t>2020-03-04T15:13:18</t>
  </si>
  <si>
    <t>2020-02-28T21:13:12</t>
  </si>
  <si>
    <t>2020-03-04T04:23:05</t>
  </si>
  <si>
    <t>2020-03-03T17:33:02</t>
  </si>
  <si>
    <t>Queens County, NY</t>
  </si>
  <si>
    <t>2020-03-05T21:43:02</t>
  </si>
  <si>
    <t>2020-03-04T19:23:03</t>
  </si>
  <si>
    <t>2020-03-04T12:33:03</t>
  </si>
  <si>
    <t>2020-03-04T10:03:19</t>
  </si>
  <si>
    <t>2020-03-04T00:33:05</t>
  </si>
  <si>
    <t>2020-03-04T15:43:02</t>
  </si>
  <si>
    <t>2020-03-04T04:13:08</t>
  </si>
  <si>
    <t>2020-03-04T00:13:08</t>
  </si>
  <si>
    <t>2020-03-04T15:43:03</t>
  </si>
  <si>
    <t>2020-03-03T11:43:02</t>
  </si>
  <si>
    <t>2020-03-03T23:13:05</t>
  </si>
  <si>
    <t>2020-03-03T15:23:03</t>
  </si>
  <si>
    <t>2020-03-02T20:33:02</t>
  </si>
  <si>
    <t>2020-03-02T06:23:04</t>
  </si>
  <si>
    <t>2020-03-03T06:43:02</t>
  </si>
  <si>
    <t>2020-03-03T23:43:02</t>
  </si>
  <si>
    <t>2020-03-03T20:03:08</t>
  </si>
  <si>
    <t>2020-03-04T21:23:10</t>
  </si>
  <si>
    <t>2020-03-04T18:13:18</t>
  </si>
  <si>
    <t>2020-03-01T23:23:02</t>
  </si>
  <si>
    <t>2020-03-04T00:53:02</t>
  </si>
  <si>
    <t>2020-03-01T02:43:03</t>
  </si>
  <si>
    <t>2020-03-01T15:43:03</t>
  </si>
  <si>
    <t>2020-03-02T21:23:04</t>
  </si>
  <si>
    <t>2020-03-01T23:33:03</t>
  </si>
  <si>
    <t>2020-02-21T05:43:02</t>
  </si>
  <si>
    <t>2020-02-28T05:23:07</t>
  </si>
  <si>
    <t>2020-03-02T23:53:02</t>
  </si>
  <si>
    <t>2020-03-02T01:53:03</t>
  </si>
  <si>
    <t>2020-03-03T09:43:02</t>
  </si>
  <si>
    <t>2020-03-03T20:03:06</t>
  </si>
  <si>
    <t>2020-03-03T14:23:03</t>
  </si>
  <si>
    <t>2020-03-03T10:23:10</t>
  </si>
  <si>
    <t>2020-03-03T13:03:04</t>
  </si>
  <si>
    <t>2020-03-03T02:03:11</t>
  </si>
  <si>
    <t>2020-03-03T07:53:03</t>
  </si>
  <si>
    <t>2020-03-03T11:03:09</t>
  </si>
  <si>
    <t>2020-03-03T09:33:02</t>
  </si>
  <si>
    <t>2020-03-03T13:43:03</t>
  </si>
  <si>
    <t>2020-03-03T00:23:14</t>
  </si>
  <si>
    <t>2020-03-02T08:03:12</t>
  </si>
  <si>
    <t>2020-03-03T11:53:01</t>
  </si>
  <si>
    <t>2020-03-02T15:03:23</t>
  </si>
  <si>
    <t>2020-03-03T07:33:03</t>
  </si>
  <si>
    <t>2020-03-03T09:23:02</t>
  </si>
  <si>
    <t>2020-03-02T01:33:02</t>
  </si>
  <si>
    <t>2020-03-03T16:43:02</t>
  </si>
  <si>
    <t>2020-03-03T15:13:26</t>
  </si>
  <si>
    <t>2020-03-03T20:23:05</t>
  </si>
  <si>
    <t>2020-03-03T04:23:07</t>
  </si>
  <si>
    <t>2020-03-02T00:53:03</t>
  </si>
  <si>
    <t>2020-03-03T09:53:08</t>
  </si>
  <si>
    <t>2020-03-03T03:23:03</t>
  </si>
  <si>
    <t>2020-03-02T22:33:09</t>
  </si>
  <si>
    <t>2020-02-29T21:03:05</t>
  </si>
  <si>
    <t>2020-03-03T17:43:02</t>
  </si>
  <si>
    <t>2020-03-03T20:33:02</t>
  </si>
  <si>
    <t>2020-03-02T20:13:49</t>
  </si>
  <si>
    <t>2020-03-03T14:43:03</t>
  </si>
  <si>
    <t>2020-03-02T11:43:03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</si>
  <si>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</si>
  <si>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</si>
  <si>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</si>
  <si>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</si>
  <si>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</si>
  <si>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</si>
  <si>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2020-03-02T02:03:18</t>
  </si>
  <si>
    <t>2020-03-01T12:43:02</t>
  </si>
  <si>
    <t>2020-03-01T12:23:06</t>
  </si>
  <si>
    <t>2020-03-02T14:43:05</t>
  </si>
  <si>
    <t>2020-03-02T15:43:31</t>
  </si>
  <si>
    <t>2020-03-02T10:23:04</t>
  </si>
  <si>
    <t>2020-03-01T12:53:02</t>
  </si>
  <si>
    <t>2020-02-29T12:33:03</t>
  </si>
  <si>
    <t>2020-02-27T12:43:02</t>
  </si>
  <si>
    <t>2020-02-29T23:23:13</t>
  </si>
  <si>
    <t>2020-03-02T01:03:12</t>
  </si>
  <si>
    <t>2020-02-29T18:03:05</t>
  </si>
  <si>
    <t>2020-02-28T15:33:03</t>
  </si>
  <si>
    <t>2020-03-02T22:43:02</t>
  </si>
  <si>
    <t>Portland, OR</t>
  </si>
  <si>
    <t>2020-03-02T03:33:08</t>
  </si>
  <si>
    <t>2020-03-01T07:13:07</t>
  </si>
  <si>
    <t>2020-03-02T03:13:25</t>
  </si>
  <si>
    <t>2020-03-02T20:43:02</t>
  </si>
  <si>
    <t>2020-03-01T10:13:19</t>
  </si>
  <si>
    <t>2020-03-01T23:43:03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</si>
  <si>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</si>
  <si>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</si>
  <si>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</si>
  <si>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</si>
  <si>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</si>
  <si>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</si>
  <si>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2020-02-29T01:43:02</t>
  </si>
  <si>
    <t>2020-03-01T23:13:08</t>
  </si>
  <si>
    <t>2020-03-01T11:43:02</t>
  </si>
  <si>
    <t>2020-03-01T02:53:03</t>
  </si>
  <si>
    <t>2020-03-01T09:43:03</t>
  </si>
  <si>
    <t>2020-03-01T10:13:38</t>
  </si>
  <si>
    <t>2020-02-27T00:43:02</t>
  </si>
  <si>
    <t>2020-03-01T20:43:02</t>
  </si>
  <si>
    <t>2020-03-01T14:33:16</t>
  </si>
  <si>
    <t>2020-03-01T14:33:17</t>
  </si>
  <si>
    <t>2020-02-29T05:53:02</t>
  </si>
  <si>
    <t>2020-02-28T20:03:03</t>
  </si>
  <si>
    <t>2020-03-01T07:43:01</t>
  </si>
  <si>
    <t>2020-03-01T16:43:02</t>
  </si>
  <si>
    <t>2020-03-01T21:13:12</t>
  </si>
  <si>
    <t>2020-03-01T15:53:06</t>
  </si>
  <si>
    <t>2020-03-01T03:53:02</t>
  </si>
  <si>
    <t>2020-02-29T01:33:03</t>
  </si>
  <si>
    <t>2020-03-01T20:23:06</t>
  </si>
  <si>
    <t>2020-02-25T23:43:03</t>
  </si>
  <si>
    <t>2020-03-01T16:03:06</t>
  </si>
  <si>
    <t>2020-02-29T02:23:11</t>
  </si>
  <si>
    <t>USA</t>
  </si>
  <si>
    <t>World</t>
  </si>
  <si>
    <t>NYC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</si>
  <si>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</si>
  <si>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</si>
  <si>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</si>
  <si>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</si>
  <si>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</si>
  <si>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</si>
  <si>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</si>
  <si>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</si>
  <si>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</si>
  <si>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</si>
  <si>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</si>
  <si>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</si>
  <si>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</si>
  <si>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</si>
  <si>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</si>
  <si>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</si>
  <si>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</si>
  <si>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</si>
  <si>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</si>
  <si>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</si>
  <si>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</si>
  <si>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</si>
  <si>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</si>
  <si>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</si>
  <si>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</si>
  <si>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</si>
  <si>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</si>
  <si>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</si>
  <si>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</si>
  <si>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</si>
  <si>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</si>
  <si>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</si>
  <si>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</si>
  <si>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</si>
  <si>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</si>
  <si>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</si>
  <si>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</si>
  <si>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</si>
  <si>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</si>
  <si>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</si>
  <si>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</si>
  <si>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</si>
  <si>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</si>
  <si>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</si>
  <si>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</si>
  <si>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</si>
  <si>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</si>
  <si>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</si>
  <si>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</si>
  <si>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</si>
  <si>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</si>
  <si>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</si>
  <si>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</si>
  <si>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</si>
  <si>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</si>
  <si>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</si>
  <si>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</si>
  <si>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</si>
  <si>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</si>
  <si>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</si>
  <si>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</si>
  <si>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</si>
  <si>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</si>
  <si>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</si>
  <si>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</si>
  <si>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Data Source:  Johns Hopkins CCSEGISandData (https://github.com/CSSEGISandData)</t>
  </si>
  <si>
    <t>County</t>
  </si>
  <si>
    <t>Positive  Cases</t>
  </si>
  <si>
    <t>Albany</t>
  </si>
  <si>
    <t>Allegany</t>
  </si>
  <si>
    <t>Broome</t>
  </si>
  <si>
    <t>Chenango</t>
  </si>
  <si>
    <t>Clinton</t>
  </si>
  <si>
    <t>Dutchess</t>
  </si>
  <si>
    <t>Erie</t>
  </si>
  <si>
    <t>Essex</t>
  </si>
  <si>
    <t>Greene</t>
  </si>
  <si>
    <t>Hamilton</t>
  </si>
  <si>
    <t>Herkimer</t>
  </si>
  <si>
    <t>Monroe</t>
  </si>
  <si>
    <t>Montgomery</t>
  </si>
  <si>
    <t>Nassau</t>
  </si>
  <si>
    <t>Onondaga</t>
  </si>
  <si>
    <t>Orange</t>
  </si>
  <si>
    <t>Putnam</t>
  </si>
  <si>
    <t>Rensselaer</t>
  </si>
  <si>
    <t>Rockland</t>
  </si>
  <si>
    <t>Saratoga</t>
  </si>
  <si>
    <t>Schenectady</t>
  </si>
  <si>
    <t>Suffolk</t>
  </si>
  <si>
    <t>Sullivan</t>
  </si>
  <si>
    <t>Tioga</t>
  </si>
  <si>
    <t>Tompkins</t>
  </si>
  <si>
    <t>Ulster</t>
  </si>
  <si>
    <t>Warren</t>
  </si>
  <si>
    <t>Westchester</t>
  </si>
  <si>
    <t>Total Number of Positive Cases</t>
  </si>
  <si>
    <t>New York City</t>
  </si>
  <si>
    <t>*</t>
  </si>
  <si>
    <t>Cortland + Surrounding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</si>
  <si>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</si>
  <si>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</si>
  <si>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</si>
  <si>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</si>
  <si>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</si>
  <si>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</si>
  <si>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</si>
  <si>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</si>
  <si>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</si>
  <si>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</si>
  <si>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</si>
  <si>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</si>
  <si>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</si>
  <si>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</si>
  <si>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</si>
  <si>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</si>
  <si>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</si>
  <si>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</si>
  <si>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</si>
  <si>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</si>
  <si>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</si>
  <si>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</si>
  <si>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</si>
  <si>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</si>
  <si>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</si>
  <si>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</si>
  <si>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</si>
  <si>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</si>
  <si>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</si>
  <si>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</si>
  <si>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</si>
  <si>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</si>
  <si>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</si>
  <si>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</si>
  <si>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</si>
  <si>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</si>
  <si>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</si>
  <si>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</si>
  <si>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</si>
  <si>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</si>
  <si>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</si>
  <si>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</si>
  <si>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</si>
  <si>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</si>
  <si>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</si>
  <si>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</si>
  <si>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</si>
  <si>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</si>
  <si>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</si>
  <si>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</si>
  <si>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</si>
  <si>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</si>
  <si>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</si>
  <si>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</si>
  <si>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</si>
  <si>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</si>
  <si>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</si>
  <si>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</si>
  <si>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</si>
  <si>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</si>
  <si>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</si>
  <si>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</si>
  <si>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</si>
  <si>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</si>
  <si>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Cortland</t>
  </si>
  <si>
    <t>Cayuga</t>
  </si>
  <si>
    <t>Madison</t>
  </si>
  <si>
    <t>Niagara</t>
  </si>
  <si>
    <t>Oneida</t>
  </si>
  <si>
    <t>Schoharie</t>
  </si>
  <si>
    <t>Wayne</t>
  </si>
  <si>
    <t>Fulton</t>
  </si>
  <si>
    <t>Genesee</t>
  </si>
  <si>
    <t>Jefferson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</si>
  <si>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</si>
  <si>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</si>
  <si>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</si>
  <si>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</si>
  <si>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</si>
  <si>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</si>
  <si>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</si>
  <si>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</si>
  <si>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</si>
  <si>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</si>
  <si>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</si>
  <si>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</si>
  <si>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</si>
  <si>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</si>
  <si>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</si>
  <si>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</si>
  <si>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</si>
  <si>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</si>
  <si>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</si>
  <si>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</si>
  <si>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</si>
  <si>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</si>
  <si>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</si>
  <si>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</si>
  <si>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</si>
  <si>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</si>
  <si>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</si>
  <si>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</si>
  <si>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</si>
  <si>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</si>
  <si>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</si>
  <si>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</si>
  <si>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</si>
  <si>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</si>
  <si>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</si>
  <si>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</si>
  <si>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</si>
  <si>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</si>
  <si>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</si>
  <si>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</si>
  <si>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</si>
  <si>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</si>
  <si>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</si>
  <si>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</si>
  <si>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</si>
  <si>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</si>
  <si>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</si>
  <si>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</si>
  <si>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</si>
  <si>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</si>
  <si>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</si>
  <si>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</si>
  <si>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</si>
  <si>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</si>
  <si>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</si>
  <si>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</si>
  <si>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</si>
  <si>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</si>
  <si>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</si>
  <si>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</si>
  <si>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</si>
  <si>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</si>
  <si>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</si>
  <si>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</si>
  <si>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</si>
  <si>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</si>
  <si>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</si>
  <si>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</si>
  <si>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</si>
  <si>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</si>
  <si>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</si>
  <si>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</si>
  <si>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</si>
  <si>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</si>
  <si>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</si>
  <si>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3-20-20 3:25pm</t>
  </si>
  <si>
    <t>Columbia</t>
  </si>
  <si>
    <t>Livingston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</si>
  <si>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</si>
  <si>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</si>
  <si>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</si>
  <si>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</si>
  <si>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</si>
  <si>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</si>
  <si>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</si>
  <si>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</si>
  <si>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</si>
  <si>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</si>
  <si>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</si>
  <si>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</si>
  <si>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</si>
  <si>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</si>
  <si>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</si>
  <si>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</si>
  <si>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</si>
  <si>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</si>
  <si>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</si>
  <si>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</si>
  <si>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</si>
  <si>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</si>
  <si>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</si>
  <si>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</si>
  <si>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</si>
  <si>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</si>
  <si>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</si>
  <si>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</si>
  <si>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</si>
  <si>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</si>
  <si>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</si>
  <si>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</si>
  <si>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</si>
  <si>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</si>
  <si>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</si>
  <si>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</si>
  <si>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</si>
  <si>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</si>
  <si>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</si>
  <si>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</si>
  <si>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</si>
  <si>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</si>
  <si>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</si>
  <si>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</si>
  <si>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</si>
  <si>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</si>
  <si>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</si>
  <si>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</si>
  <si>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</si>
  <si>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</si>
  <si>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</si>
  <si>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</si>
  <si>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</si>
  <si>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</si>
  <si>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</si>
  <si>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</si>
  <si>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</si>
  <si>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</si>
  <si>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</si>
  <si>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</si>
  <si>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</si>
  <si>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</si>
  <si>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</si>
  <si>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</si>
  <si>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</si>
  <si>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</si>
  <si>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</si>
  <si>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</si>
  <si>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</si>
  <si>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</si>
  <si>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</si>
  <si>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</si>
  <si>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</si>
  <si>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</si>
  <si>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</si>
  <si>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</si>
  <si>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</si>
  <si>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</si>
  <si>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</si>
  <si>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</si>
  <si>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</si>
  <si>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</si>
  <si>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</si>
  <si>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</si>
  <si>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</si>
  <si>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</si>
  <si>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</si>
  <si>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</si>
  <si>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</si>
  <si>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</si>
  <si>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</si>
  <si>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</si>
  <si>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</si>
  <si>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</si>
  <si>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</si>
  <si>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</si>
  <si>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</si>
  <si>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</si>
  <si>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</si>
  <si>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</si>
  <si>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</si>
  <si>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</si>
  <si>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</si>
  <si>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</si>
  <si>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</si>
  <si>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</si>
  <si>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</si>
  <si>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</si>
  <si>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</si>
  <si>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</si>
  <si>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</si>
  <si>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</si>
  <si>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</si>
  <si>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Steuben</t>
  </si>
  <si>
    <t>3-21-20 4:14pm</t>
  </si>
  <si>
    <t>Cortland + Surrounding Counties</t>
  </si>
  <si>
    <t>St Lawrence</t>
  </si>
  <si>
    <t>3-22-20 2:15pm</t>
  </si>
  <si>
    <t>Data Source:  New York County by County Breakdown of Positive Cases (link below)</t>
  </si>
  <si>
    <t>Data Source:  Johns Hopkins CCSEGISandData (link below)</t>
  </si>
  <si>
    <t>Data Source:  Rough estimate from New York Times map which showed several dots of unknown size</t>
  </si>
  <si>
    <t>near Tioga/Broome Counties (link below)</t>
  </si>
  <si>
    <t>Data starting March 17</t>
  </si>
  <si>
    <t>Data before March 17</t>
  </si>
  <si>
    <t>Syracuse</t>
  </si>
  <si>
    <t>Ithaca</t>
  </si>
  <si>
    <t>Binghamton</t>
  </si>
  <si>
    <t>City</t>
  </si>
  <si>
    <t>Norwich</t>
  </si>
  <si>
    <t>Auburn</t>
  </si>
  <si>
    <t>Waverly</t>
  </si>
  <si>
    <t>http://www.cnyrpdb.org/data/pop/MSA.asp</t>
  </si>
  <si>
    <t>Syracuse MSA</t>
  </si>
  <si>
    <t>Binghamton MSA</t>
  </si>
  <si>
    <t>2010 Population</t>
  </si>
  <si>
    <t>Cortland/Cortlandville</t>
  </si>
  <si>
    <t>Oneida + Sullivan</t>
  </si>
  <si>
    <t>http://www.cnyrpdb.org/data/census_comps.asp</t>
  </si>
  <si>
    <t>TOTALS</t>
  </si>
  <si>
    <t>includes Madison and Oswego county</t>
  </si>
  <si>
    <t>Cortland County</t>
  </si>
  <si>
    <t>NYC, NY, USA, China, World - end of 2019</t>
  </si>
  <si>
    <t>Cortland city/county data - 2010 census</t>
  </si>
  <si>
    <t>https://worldpopulationreview.com</t>
  </si>
  <si>
    <t>NYC + Surrounding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</si>
  <si>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</si>
  <si>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</si>
  <si>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</si>
  <si>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</si>
  <si>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</si>
  <si>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</si>
  <si>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</si>
  <si>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</si>
  <si>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</si>
  <si>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</si>
  <si>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</si>
  <si>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</si>
  <si>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</si>
  <si>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</si>
  <si>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</si>
  <si>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</si>
  <si>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</si>
  <si>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</si>
  <si>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</si>
  <si>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</si>
  <si>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</si>
  <si>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</si>
  <si>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</si>
  <si>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</si>
  <si>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</si>
  <si>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</si>
  <si>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</si>
  <si>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</si>
  <si>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</si>
  <si>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</si>
  <si>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</si>
  <si>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</si>
  <si>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</si>
  <si>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</si>
  <si>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</si>
  <si>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</si>
  <si>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</si>
  <si>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</si>
  <si>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</si>
  <si>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</si>
  <si>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</si>
  <si>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</si>
  <si>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</si>
  <si>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</si>
  <si>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</si>
  <si>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</si>
  <si>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</si>
  <si>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</si>
  <si>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</si>
  <si>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</si>
  <si>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</si>
  <si>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</si>
  <si>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</si>
  <si>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</si>
  <si>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</si>
  <si>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</si>
  <si>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</si>
  <si>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</si>
  <si>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</si>
  <si>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</si>
  <si>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</si>
  <si>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</si>
  <si>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% of population</t>
  </si>
  <si>
    <t>Actual Confirmed Cases</t>
  </si>
  <si>
    <t>Estimated Cases by doubling every 3 days</t>
  </si>
  <si>
    <t>S Korea</t>
  </si>
  <si>
    <t>Oswego</t>
  </si>
  <si>
    <t>Otsego</t>
  </si>
  <si>
    <t>3-23-20 3:03pm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</si>
  <si>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</si>
  <si>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</si>
  <si>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</si>
  <si>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</si>
  <si>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</si>
  <si>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</si>
  <si>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</si>
  <si>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</si>
  <si>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</si>
  <si>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</si>
  <si>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</si>
  <si>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</si>
  <si>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</si>
  <si>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</si>
  <si>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</si>
  <si>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</si>
  <si>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</si>
  <si>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</si>
  <si>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</si>
  <si>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</si>
  <si>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</si>
  <si>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</si>
  <si>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</si>
  <si>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</si>
  <si>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</si>
  <si>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</si>
  <si>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</si>
  <si>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</si>
  <si>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</si>
  <si>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</si>
  <si>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</si>
  <si>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</si>
  <si>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</si>
  <si>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</si>
  <si>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</si>
  <si>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</si>
  <si>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</si>
  <si>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</si>
  <si>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</si>
  <si>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</si>
  <si>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</si>
  <si>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</si>
  <si>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</si>
  <si>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</si>
  <si>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</si>
  <si>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</si>
  <si>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</si>
  <si>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</si>
  <si>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</si>
  <si>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</si>
  <si>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</si>
  <si>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</si>
  <si>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</si>
  <si>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</si>
  <si>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</si>
  <si>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</si>
  <si>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</si>
  <si>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</si>
  <si>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</si>
  <si>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</si>
  <si>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</si>
  <si>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</si>
  <si>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</si>
  <si>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</si>
  <si>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</si>
  <si>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</si>
  <si>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</si>
  <si>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</si>
  <si>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</si>
  <si>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</si>
  <si>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</si>
  <si>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</si>
  <si>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</si>
  <si>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</si>
  <si>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</si>
  <si>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</si>
  <si>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</si>
  <si>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</si>
  <si>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</si>
  <si>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</si>
  <si>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</si>
  <si>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</si>
  <si>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</si>
  <si>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</si>
  <si>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</si>
  <si>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</si>
  <si>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</si>
  <si>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</si>
  <si>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</si>
  <si>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</si>
  <si>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</si>
  <si>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</si>
  <si>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</si>
  <si>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</si>
  <si>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</si>
  <si>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</si>
  <si>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</si>
  <si>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</si>
  <si>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</si>
  <si>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</si>
  <si>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</si>
  <si>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</si>
  <si>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</si>
  <si>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</si>
  <si>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</si>
  <si>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</si>
  <si>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</si>
  <si>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</si>
  <si>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</si>
  <si>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</si>
  <si>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</si>
  <si>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</si>
  <si>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</si>
  <si>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</si>
  <si>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</si>
  <si>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</si>
  <si>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</si>
  <si>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</si>
  <si>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</si>
  <si>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</si>
  <si>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</si>
  <si>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</si>
  <si>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</si>
  <si>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</si>
  <si>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</si>
  <si>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</si>
  <si>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</si>
  <si>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</si>
  <si>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</si>
  <si>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</si>
  <si>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</si>
  <si>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</si>
  <si>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</si>
  <si>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</si>
  <si>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</si>
  <si>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</si>
  <si>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</si>
  <si>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</si>
  <si>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</si>
  <si>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</si>
  <si>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</si>
  <si>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</si>
  <si>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</si>
  <si>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</si>
  <si>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</si>
  <si>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</si>
  <si>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</si>
  <si>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</si>
  <si>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</si>
  <si>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</si>
  <si>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</si>
  <si>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</si>
  <si>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</si>
  <si>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</si>
  <si>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</si>
  <si>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</si>
  <si>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</si>
  <si>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</si>
  <si>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</si>
  <si>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</si>
  <si>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</si>
  <si>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</si>
  <si>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</si>
  <si>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</si>
  <si>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</si>
  <si>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</si>
  <si>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</si>
  <si>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</si>
  <si>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</si>
  <si>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</si>
  <si>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</si>
  <si>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</si>
  <si>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</si>
  <si>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</si>
  <si>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</si>
  <si>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</si>
  <si>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</si>
  <si>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</si>
  <si>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</si>
  <si>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</si>
  <si>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</si>
  <si>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</si>
  <si>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</si>
  <si>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</si>
  <si>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</si>
  <si>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</si>
  <si>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</si>
  <si>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</si>
  <si>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</si>
  <si>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</si>
  <si>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</si>
  <si>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</si>
  <si>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</si>
  <si>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</si>
  <si>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</si>
  <si>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</si>
  <si>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</si>
  <si>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</si>
  <si>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</si>
  <si>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</si>
  <si>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</si>
  <si>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</si>
  <si>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</si>
  <si>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</si>
  <si>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</si>
  <si>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</si>
  <si>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</si>
  <si>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</si>
  <si>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</si>
  <si>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</si>
  <si>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</si>
  <si>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</si>
  <si>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</si>
  <si>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</si>
  <si>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</si>
  <si>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</si>
  <si>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</si>
  <si>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</si>
  <si>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</si>
  <si>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</si>
  <si>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</si>
  <si>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</si>
  <si>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</si>
  <si>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</si>
  <si>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</si>
  <si>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</si>
  <si>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</si>
  <si>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</si>
  <si>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</si>
  <si>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</si>
  <si>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</si>
  <si>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</si>
  <si>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</si>
  <si>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</si>
  <si>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</si>
  <si>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</si>
  <si>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</si>
  <si>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</si>
  <si>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</si>
  <si>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</si>
  <si>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</si>
  <si>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</si>
  <si>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</si>
  <si>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</si>
  <si>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</si>
  <si>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</si>
  <si>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</si>
  <si>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</si>
  <si>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</si>
  <si>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</si>
  <si>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</si>
  <si>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</si>
  <si>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</si>
  <si>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</si>
  <si>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</si>
  <si>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</si>
  <si>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</si>
  <si>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</si>
  <si>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</si>
  <si>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</si>
  <si>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</si>
  <si>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</si>
  <si>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</si>
  <si>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</si>
  <si>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</si>
  <si>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</si>
  <si>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</si>
  <si>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</si>
  <si>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</si>
  <si>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</si>
  <si>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</si>
  <si>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</si>
  <si>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</si>
  <si>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</si>
  <si>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</si>
  <si>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</si>
  <si>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</si>
  <si>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</si>
  <si>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</si>
  <si>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</si>
  <si>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</si>
  <si>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</si>
  <si>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</si>
  <si>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</si>
  <si>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</si>
  <si>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</si>
  <si>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</si>
  <si>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</si>
  <si>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</si>
  <si>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</si>
  <si>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</si>
  <si>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</si>
  <si>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</si>
  <si>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</si>
  <si>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</si>
  <si>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</si>
  <si>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</si>
  <si>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</si>
  <si>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</si>
  <si>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</si>
  <si>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</si>
  <si>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</si>
  <si>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</si>
  <si>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</si>
  <si>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</si>
  <si>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</si>
  <si>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</si>
  <si>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</si>
  <si>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</si>
  <si>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</si>
  <si>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</si>
  <si>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</si>
  <si>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</si>
  <si>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</si>
  <si>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</si>
  <si>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</si>
  <si>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</si>
  <si>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</si>
  <si>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</si>
  <si>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</si>
  <si>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</si>
  <si>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</si>
  <si>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</si>
  <si>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</si>
  <si>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</si>
  <si>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</si>
  <si>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</si>
  <si>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</si>
  <si>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</si>
  <si>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</si>
  <si>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</si>
  <si>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</si>
  <si>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</si>
  <si>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</si>
  <si>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</si>
  <si>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</si>
  <si>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</si>
  <si>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</si>
  <si>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</si>
  <si>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</si>
  <si>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</si>
  <si>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</si>
  <si>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</si>
  <si>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</si>
  <si>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</si>
  <si>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</si>
  <si>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</si>
  <si>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</si>
  <si>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</si>
  <si>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</si>
  <si>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</si>
  <si>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</si>
  <si>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</si>
  <si>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</si>
  <si>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</si>
  <si>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</si>
  <si>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</si>
  <si>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</si>
  <si>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</si>
  <si>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</si>
  <si>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</si>
  <si>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</si>
  <si>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</si>
  <si>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</si>
  <si>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</si>
  <si>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</si>
  <si>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</si>
  <si>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</si>
  <si>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</si>
  <si>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</si>
  <si>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</si>
  <si>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</si>
  <si>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</si>
  <si>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</si>
  <si>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</si>
  <si>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</si>
  <si>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</si>
  <si>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</si>
  <si>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</si>
  <si>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</si>
  <si>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</si>
  <si>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</si>
  <si>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</si>
  <si>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</si>
  <si>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</si>
  <si>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</si>
  <si>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</si>
  <si>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</si>
  <si>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</si>
  <si>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</si>
  <si>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</si>
  <si>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</si>
  <si>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</si>
  <si>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</si>
  <si>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</si>
  <si>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</si>
  <si>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</si>
  <si>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</si>
  <si>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</si>
  <si>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</si>
  <si>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</si>
  <si>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</si>
  <si>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</si>
  <si>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</si>
  <si>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</si>
  <si>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</si>
  <si>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</si>
  <si>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</si>
  <si>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</si>
  <si>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</si>
  <si>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</si>
  <si>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</si>
  <si>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</si>
  <si>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</si>
  <si>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</si>
  <si>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</si>
  <si>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</si>
  <si>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</si>
  <si>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</si>
  <si>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</si>
  <si>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</si>
  <si>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</si>
  <si>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</si>
  <si>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</si>
  <si>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</si>
  <si>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</si>
  <si>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</si>
  <si>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</si>
  <si>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</si>
  <si>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</si>
  <si>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</si>
  <si>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</si>
  <si>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</si>
  <si>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</si>
  <si>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</si>
  <si>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</si>
  <si>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</si>
  <si>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</si>
  <si>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</si>
  <si>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</si>
  <si>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</si>
  <si>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</si>
  <si>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</si>
  <si>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</si>
  <si>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</si>
  <si>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</si>
  <si>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</si>
  <si>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</si>
  <si>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</si>
  <si>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</si>
  <si>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</si>
  <si>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</si>
  <si>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</si>
  <si>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</si>
  <si>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</si>
  <si>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</si>
  <si>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</si>
  <si>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</si>
  <si>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</si>
  <si>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</si>
  <si>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</si>
  <si>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</si>
  <si>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</si>
  <si>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</si>
  <si>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</si>
  <si>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</si>
  <si>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</si>
  <si>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</si>
  <si>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</si>
  <si>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</si>
  <si>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</si>
  <si>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</si>
  <si>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</si>
  <si>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</si>
  <si>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</si>
  <si>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</si>
  <si>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</si>
  <si>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</si>
  <si>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</si>
  <si>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</si>
  <si>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</si>
  <si>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</si>
  <si>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</si>
  <si>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</si>
  <si>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</si>
  <si>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</si>
  <si>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</si>
  <si>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</si>
  <si>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</si>
  <si>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</si>
  <si>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</si>
  <si>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</si>
  <si>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</si>
  <si>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</si>
  <si>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</si>
  <si>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</si>
  <si>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</si>
  <si>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</si>
  <si>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</si>
  <si>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</si>
  <si>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</si>
  <si>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</si>
  <si>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</si>
  <si>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</si>
  <si>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</si>
  <si>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</si>
  <si>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</si>
  <si>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</si>
  <si>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</si>
  <si>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</si>
  <si>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</si>
  <si>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</si>
  <si>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</si>
  <si>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</si>
  <si>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</si>
  <si>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</si>
  <si>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</si>
  <si>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</si>
  <si>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</si>
  <si>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</si>
  <si>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</si>
  <si>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</si>
  <si>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</si>
  <si>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</si>
  <si>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</si>
  <si>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</si>
  <si>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</si>
  <si>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</si>
  <si>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</si>
  <si>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</si>
  <si>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</si>
  <si>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</si>
  <si>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</si>
  <si>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</si>
  <si>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</si>
  <si>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</si>
  <si>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</si>
  <si>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</si>
  <si>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</si>
  <si>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</si>
  <si>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</si>
  <si>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</si>
  <si>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</si>
  <si>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</si>
  <si>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</si>
  <si>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</si>
  <si>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</si>
  <si>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</si>
  <si>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</si>
  <si>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</si>
  <si>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</si>
  <si>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</si>
  <si>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</si>
  <si>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</si>
  <si>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</si>
  <si>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</si>
  <si>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</si>
  <si>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</si>
  <si>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</si>
  <si>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</si>
  <si>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</si>
  <si>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</si>
  <si>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</si>
  <si>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</si>
  <si>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</si>
  <si>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</si>
  <si>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</si>
  <si>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</si>
  <si>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</si>
  <si>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</si>
  <si>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</si>
  <si>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</si>
  <si>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</si>
  <si>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</si>
  <si>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</si>
  <si>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</si>
  <si>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</si>
  <si>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</si>
  <si>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</si>
  <si>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</si>
  <si>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</si>
  <si>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</si>
  <si>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</si>
  <si>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</si>
  <si>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</si>
  <si>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</si>
  <si>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</si>
  <si>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</si>
  <si>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</si>
  <si>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</si>
  <si>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</si>
  <si>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</si>
  <si>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</si>
  <si>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</si>
  <si>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</si>
  <si>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</si>
  <si>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</si>
  <si>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</si>
  <si>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</si>
  <si>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</si>
  <si>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</si>
  <si>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</si>
  <si>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</si>
  <si>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</si>
  <si>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</si>
  <si>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</si>
  <si>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</si>
  <si>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</si>
  <si>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</si>
  <si>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</si>
  <si>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</si>
  <si>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</si>
  <si>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</si>
  <si>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</si>
  <si>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</si>
  <si>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</si>
  <si>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</si>
  <si>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</si>
  <si>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</si>
  <si>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</si>
  <si>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</si>
  <si>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</si>
  <si>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</si>
  <si>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</si>
  <si>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</si>
  <si>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</si>
  <si>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</si>
  <si>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</si>
  <si>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</si>
  <si>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</si>
  <si>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</si>
  <si>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</si>
  <si>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</si>
  <si>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</si>
  <si>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</si>
  <si>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</si>
  <si>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</si>
  <si>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</si>
  <si>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</si>
  <si>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</si>
  <si>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</si>
  <si>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</si>
  <si>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</si>
  <si>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</si>
  <si>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</si>
  <si>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</si>
  <si>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</si>
  <si>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</si>
  <si>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</si>
  <si>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</si>
  <si>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</si>
  <si>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</si>
  <si>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</si>
  <si>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</si>
  <si>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</si>
  <si>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</si>
  <si>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</si>
  <si>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</si>
  <si>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</si>
  <si>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</si>
  <si>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</si>
  <si>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</si>
  <si>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</si>
  <si>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</si>
  <si>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</si>
  <si>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</si>
  <si>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</si>
  <si>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</si>
  <si>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</si>
  <si>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</si>
  <si>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</si>
  <si>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</si>
  <si>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</si>
  <si>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</si>
  <si>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</si>
  <si>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</si>
  <si>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</si>
  <si>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</si>
  <si>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</si>
  <si>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</si>
  <si>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</si>
  <si>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</si>
  <si>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</si>
  <si>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</si>
  <si>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</si>
  <si>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</si>
  <si>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</si>
  <si>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</si>
  <si>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</si>
  <si>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</si>
  <si>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</si>
  <si>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</si>
  <si>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</si>
  <si>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</si>
  <si>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</si>
  <si>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</si>
  <si>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</si>
  <si>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</si>
  <si>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</si>
  <si>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</si>
  <si>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</si>
  <si>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</si>
  <si>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</si>
  <si>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</si>
  <si>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</si>
  <si>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</si>
  <si>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</si>
  <si>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</si>
  <si>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</si>
  <si>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</si>
  <si>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</si>
  <si>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</si>
  <si>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</si>
  <si>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</si>
  <si>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</si>
  <si>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</si>
  <si>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</si>
  <si>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</si>
  <si>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</si>
  <si>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</si>
  <si>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</si>
  <si>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</si>
  <si>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</si>
  <si>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</si>
  <si>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</si>
  <si>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</si>
  <si>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</si>
  <si>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</si>
  <si>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</si>
  <si>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</si>
  <si>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</si>
  <si>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</si>
  <si>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</si>
  <si>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</si>
  <si>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</si>
  <si>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</si>
  <si>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</si>
  <si>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</si>
  <si>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</si>
  <si>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</si>
  <si>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</si>
  <si>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</si>
  <si>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</si>
  <si>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</si>
  <si>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</si>
  <si>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</si>
  <si>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</si>
  <si>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</si>
  <si>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</si>
  <si>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</si>
  <si>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</si>
  <si>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</si>
  <si>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</si>
  <si>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</si>
  <si>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</si>
  <si>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</si>
  <si>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</si>
  <si>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</si>
  <si>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</si>
  <si>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</si>
  <si>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</si>
  <si>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</si>
  <si>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</si>
  <si>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</si>
  <si>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</si>
  <si>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</si>
  <si>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</si>
  <si>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</si>
  <si>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</si>
  <si>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</si>
  <si>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</si>
  <si>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</si>
  <si>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</si>
  <si>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</si>
  <si>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</si>
  <si>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</si>
  <si>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</si>
  <si>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</si>
  <si>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</si>
  <si>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</si>
  <si>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</si>
  <si>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</si>
  <si>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</si>
  <si>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</si>
  <si>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</si>
  <si>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</si>
  <si>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</si>
  <si>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</si>
  <si>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</si>
  <si>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</si>
  <si>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</si>
  <si>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</si>
  <si>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</si>
  <si>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</si>
  <si>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</si>
  <si>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</si>
  <si>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</si>
  <si>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</si>
  <si>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</si>
  <si>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</si>
  <si>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</si>
  <si>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</si>
  <si>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</si>
  <si>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</si>
  <si>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</si>
  <si>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</si>
  <si>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</si>
  <si>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</si>
  <si>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</si>
  <si>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</si>
  <si>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</si>
  <si>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</si>
  <si>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</si>
  <si>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</si>
  <si>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</si>
  <si>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</si>
  <si>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</si>
  <si>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</si>
  <si>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</si>
  <si>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</si>
  <si>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</si>
  <si>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</si>
  <si>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</si>
  <si>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</si>
  <si>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</si>
  <si>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</si>
  <si>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</si>
  <si>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</si>
  <si>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</si>
  <si>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</si>
  <si>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</si>
  <si>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</si>
  <si>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</si>
  <si>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</si>
  <si>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</si>
  <si>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</si>
  <si>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</si>
  <si>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</si>
  <si>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</si>
  <si>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</si>
  <si>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</si>
  <si>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</si>
  <si>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</si>
  <si>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</si>
  <si>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</si>
  <si>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</si>
  <si>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</si>
  <si>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</si>
  <si>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</si>
  <si>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</si>
  <si>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</si>
  <si>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</si>
  <si>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</si>
  <si>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</si>
  <si>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</si>
  <si>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</si>
  <si>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</si>
  <si>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</si>
  <si>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</si>
  <si>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</si>
  <si>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</si>
  <si>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</si>
  <si>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</si>
  <si>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</si>
  <si>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</si>
  <si>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</si>
  <si>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</si>
  <si>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</si>
  <si>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</si>
  <si>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</si>
  <si>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</si>
  <si>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</si>
  <si>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</si>
  <si>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</si>
  <si>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</si>
  <si>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</si>
  <si>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</si>
  <si>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</si>
  <si>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</si>
  <si>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</si>
  <si>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</si>
  <si>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</si>
  <si>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</si>
  <si>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</si>
  <si>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</si>
  <si>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</si>
  <si>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</si>
  <si>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</si>
  <si>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</si>
  <si>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</si>
  <si>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</si>
  <si>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</si>
  <si>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</si>
  <si>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</si>
  <si>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</si>
  <si>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</si>
  <si>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</si>
  <si>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</si>
  <si>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</si>
  <si>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</si>
  <si>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</si>
  <si>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</si>
  <si>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</si>
  <si>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</si>
  <si>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</si>
  <si>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</si>
  <si>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</si>
  <si>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</si>
  <si>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</si>
  <si>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</si>
  <si>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</si>
  <si>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</si>
  <si>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</si>
  <si>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</si>
  <si>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</si>
  <si>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</si>
  <si>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</si>
  <si>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</si>
  <si>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</si>
  <si>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</si>
  <si>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</si>
  <si>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</si>
  <si>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</si>
  <si>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</si>
  <si>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</si>
  <si>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</si>
  <si>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</si>
  <si>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</si>
  <si>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</si>
  <si>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</si>
  <si>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</si>
  <si>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</si>
  <si>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</si>
  <si>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</si>
  <si>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</si>
  <si>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</si>
  <si>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</si>
  <si>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</si>
  <si>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</si>
  <si>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</si>
  <si>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</si>
  <si>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</si>
  <si>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</si>
  <si>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</si>
  <si>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</si>
  <si>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</si>
  <si>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</si>
  <si>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</si>
  <si>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</si>
  <si>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</si>
  <si>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</si>
  <si>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</si>
  <si>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</si>
  <si>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</si>
  <si>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</si>
  <si>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</si>
  <si>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</si>
  <si>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</si>
  <si>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</si>
  <si>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</si>
  <si>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</si>
  <si>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</si>
  <si>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</si>
  <si>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</si>
  <si>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</si>
  <si>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</si>
  <si>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</si>
  <si>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</si>
  <si>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</si>
  <si>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</si>
  <si>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</si>
  <si>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</si>
  <si>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</si>
  <si>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</si>
  <si>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</si>
  <si>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</si>
  <si>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</si>
  <si>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</si>
  <si>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</si>
  <si>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</si>
  <si>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</si>
  <si>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</si>
  <si>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</si>
  <si>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</si>
  <si>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</si>
  <si>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</si>
  <si>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</si>
  <si>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</si>
  <si>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</si>
  <si>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</si>
  <si>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</si>
  <si>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</si>
  <si>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</si>
  <si>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</si>
  <si>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</si>
  <si>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</si>
  <si>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</si>
  <si>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</si>
  <si>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</si>
  <si>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</si>
  <si>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</si>
  <si>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</si>
  <si>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</si>
  <si>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</si>
  <si>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</si>
  <si>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</si>
  <si>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</si>
  <si>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</si>
  <si>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</si>
  <si>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</si>
  <si>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</si>
  <si>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</si>
  <si>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</si>
  <si>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</si>
  <si>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</si>
  <si>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</si>
  <si>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</si>
  <si>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</si>
  <si>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</si>
  <si>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</si>
  <si>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</si>
  <si>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</si>
  <si>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</si>
  <si>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</si>
  <si>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</si>
  <si>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</si>
  <si>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</si>
  <si>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</si>
  <si>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</si>
  <si>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</si>
  <si>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</si>
  <si>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</si>
  <si>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</si>
  <si>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</si>
  <si>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</si>
  <si>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</si>
  <si>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</si>
  <si>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</si>
  <si>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</si>
  <si>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</si>
  <si>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</si>
  <si>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</si>
  <si>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</si>
  <si>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</si>
  <si>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</si>
  <si>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</si>
  <si>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</si>
  <si>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</si>
  <si>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</si>
  <si>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</si>
  <si>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</si>
  <si>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</si>
  <si>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</si>
  <si>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</si>
  <si>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</si>
  <si>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</si>
  <si>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</si>
  <si>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</si>
  <si>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</si>
  <si>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</si>
  <si>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</si>
  <si>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</si>
  <si>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</si>
  <si>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</si>
  <si>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</si>
  <si>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</si>
  <si>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</si>
  <si>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</si>
  <si>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</si>
  <si>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</si>
  <si>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</si>
  <si>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</si>
  <si>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</si>
  <si>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</si>
  <si>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</si>
  <si>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</si>
  <si>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</si>
  <si>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</si>
  <si>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</si>
  <si>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</si>
  <si>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</si>
  <si>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</si>
  <si>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</si>
  <si>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</si>
  <si>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</si>
  <si>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</si>
  <si>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</si>
  <si>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</si>
  <si>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</si>
  <si>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</si>
  <si>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</si>
  <si>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</si>
  <si>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</si>
  <si>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</si>
  <si>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</si>
  <si>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</si>
  <si>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</si>
  <si>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</si>
  <si>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</si>
  <si>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</si>
  <si>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</si>
  <si>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</si>
  <si>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</si>
  <si>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</si>
  <si>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</si>
  <si>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</si>
  <si>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</si>
  <si>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</si>
  <si>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</si>
  <si>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</si>
  <si>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</si>
  <si>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</si>
  <si>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</si>
  <si>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</si>
  <si>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</si>
  <si>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</si>
  <si>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</si>
  <si>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</si>
  <si>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</si>
  <si>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</si>
  <si>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</si>
  <si>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</si>
  <si>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</si>
  <si>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</si>
  <si>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</si>
  <si>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</si>
  <si>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</si>
  <si>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</si>
  <si>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</si>
  <si>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</si>
  <si>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</si>
  <si>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</si>
  <si>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</si>
  <si>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</si>
  <si>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</si>
  <si>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</si>
  <si>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</si>
  <si>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</si>
  <si>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</si>
  <si>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</si>
  <si>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</si>
  <si>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</si>
  <si>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</si>
  <si>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</si>
  <si>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</si>
  <si>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</si>
  <si>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</si>
  <si>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</si>
  <si>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</si>
  <si>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</si>
  <si>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</si>
  <si>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</si>
  <si>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</si>
  <si>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</si>
  <si>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</si>
  <si>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</si>
  <si>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</si>
  <si>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</si>
  <si>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</si>
  <si>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</si>
  <si>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</si>
  <si>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</si>
  <si>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</si>
  <si>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</si>
  <si>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</si>
  <si>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</si>
  <si>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</si>
  <si>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</si>
  <si>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</si>
  <si>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</si>
  <si>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</si>
  <si>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</si>
  <si>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</si>
  <si>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</si>
  <si>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</si>
  <si>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</si>
  <si>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</si>
  <si>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</si>
  <si>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</si>
  <si>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</si>
  <si>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</si>
  <si>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</si>
  <si>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</si>
  <si>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</si>
  <si>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</si>
  <si>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</si>
  <si>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</si>
  <si>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</si>
  <si>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</si>
  <si>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</si>
  <si>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</si>
  <si>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</si>
  <si>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</si>
  <si>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</si>
  <si>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</si>
  <si>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</si>
  <si>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</si>
  <si>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</si>
  <si>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</si>
  <si>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</si>
  <si>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</si>
  <si>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</si>
  <si>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</si>
  <si>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</si>
  <si>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</si>
  <si>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</si>
  <si>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</si>
  <si>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</si>
  <si>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</si>
  <si>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</si>
  <si>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</si>
  <si>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</si>
  <si>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</si>
  <si>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</si>
  <si>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</si>
  <si>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</si>
  <si>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</si>
  <si>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</si>
  <si>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</si>
  <si>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</si>
  <si>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</si>
  <si>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</si>
  <si>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</si>
  <si>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</si>
  <si>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</si>
  <si>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</si>
  <si>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</si>
  <si>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</si>
  <si>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</si>
  <si>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</si>
  <si>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</si>
  <si>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</si>
  <si>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</si>
  <si>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</si>
  <si>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</si>
  <si>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</si>
  <si>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</si>
  <si>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</si>
  <si>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</si>
  <si>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</si>
  <si>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</si>
  <si>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</si>
  <si>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</si>
  <si>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</si>
  <si>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</si>
  <si>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</si>
  <si>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</si>
  <si>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</si>
  <si>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</si>
  <si>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</si>
  <si>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</si>
  <si>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</si>
  <si>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</si>
  <si>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</si>
  <si>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</si>
  <si>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</si>
  <si>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</si>
  <si>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</si>
  <si>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</si>
  <si>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</si>
  <si>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</si>
  <si>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</si>
  <si>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</si>
  <si>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</si>
  <si>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</si>
  <si>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</si>
  <si>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</si>
  <si>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</si>
  <si>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</si>
  <si>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</si>
  <si>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</si>
  <si>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</si>
  <si>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</si>
  <si>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</si>
  <si>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</si>
  <si>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</si>
  <si>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</si>
  <si>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</si>
  <si>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</si>
  <si>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</si>
  <si>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</si>
  <si>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</si>
  <si>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</si>
  <si>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</si>
  <si>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</si>
  <si>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</si>
  <si>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</si>
  <si>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</si>
  <si>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</si>
  <si>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</si>
  <si>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</si>
  <si>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</si>
  <si>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</si>
  <si>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</si>
  <si>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</si>
  <si>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</si>
  <si>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</si>
  <si>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</si>
  <si>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</si>
  <si>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</si>
  <si>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</si>
  <si>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</si>
  <si>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</si>
  <si>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</si>
  <si>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</si>
  <si>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</si>
  <si>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</si>
  <si>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</si>
  <si>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</si>
  <si>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</si>
  <si>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</si>
  <si>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</si>
  <si>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</si>
  <si>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</si>
  <si>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</si>
  <si>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</si>
  <si>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</si>
  <si>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</si>
  <si>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</si>
  <si>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</si>
  <si>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</si>
  <si>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</si>
  <si>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</si>
  <si>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</si>
  <si>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</si>
  <si>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</si>
  <si>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</si>
  <si>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</si>
  <si>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</si>
  <si>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</si>
  <si>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</si>
  <si>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</si>
  <si>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</si>
  <si>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</si>
  <si>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</si>
  <si>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</si>
  <si>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</si>
  <si>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</si>
  <si>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</si>
  <si>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</si>
  <si>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</si>
  <si>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</si>
  <si>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</si>
  <si>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</si>
  <si>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</si>
  <si>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</si>
  <si>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</si>
  <si>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</si>
  <si>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</si>
  <si>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</si>
  <si>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</si>
  <si>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</si>
  <si>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</si>
  <si>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</si>
  <si>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</si>
  <si>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</si>
  <si>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</si>
  <si>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</si>
  <si>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</si>
  <si>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</si>
  <si>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</si>
  <si>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</si>
  <si>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</si>
  <si>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</si>
  <si>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</si>
  <si>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</si>
  <si>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</si>
  <si>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</si>
  <si>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</si>
  <si>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</si>
  <si>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</si>
  <si>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</si>
  <si>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</si>
  <si>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</si>
  <si>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</si>
  <si>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</si>
  <si>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</si>
  <si>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</si>
  <si>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</si>
  <si>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</si>
  <si>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</si>
  <si>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</si>
  <si>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</si>
  <si>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</si>
  <si>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</si>
  <si>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</si>
  <si>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</si>
  <si>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</si>
  <si>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</si>
  <si>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</si>
  <si>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</si>
  <si>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</si>
  <si>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</si>
  <si>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</si>
  <si>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</si>
  <si>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</si>
  <si>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</si>
  <si>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</si>
  <si>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</si>
  <si>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</si>
  <si>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</si>
  <si>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</si>
  <si>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</si>
  <si>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</si>
  <si>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</si>
  <si>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</si>
  <si>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</si>
  <si>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</si>
  <si>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</si>
  <si>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</si>
  <si>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</si>
  <si>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</si>
  <si>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</si>
  <si>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</si>
  <si>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</si>
  <si>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</si>
  <si>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</si>
  <si>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</si>
  <si>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</si>
  <si>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</si>
  <si>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</si>
  <si>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</si>
  <si>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</si>
  <si>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</si>
  <si>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</si>
  <si>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</si>
  <si>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</si>
  <si>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</si>
  <si>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</si>
  <si>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</si>
  <si>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</si>
  <si>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</si>
  <si>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</si>
  <si>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</si>
  <si>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</si>
  <si>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</si>
  <si>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</si>
  <si>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</si>
  <si>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</si>
  <si>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</si>
  <si>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</si>
  <si>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</si>
  <si>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</si>
  <si>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</si>
  <si>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</si>
  <si>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</si>
  <si>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</si>
  <si>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</si>
  <si>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</si>
  <si>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</si>
  <si>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</si>
  <si>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</si>
  <si>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</si>
  <si>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</si>
  <si>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</si>
  <si>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</si>
  <si>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</si>
  <si>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</si>
  <si>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</si>
  <si>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</si>
  <si>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</si>
  <si>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</si>
  <si>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</si>
  <si>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</si>
  <si>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</si>
  <si>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</si>
  <si>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</si>
  <si>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</si>
  <si>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</si>
  <si>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</si>
  <si>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</si>
  <si>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</si>
  <si>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</si>
  <si>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</si>
  <si>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</si>
  <si>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</si>
  <si>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</si>
  <si>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</si>
  <si>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</si>
  <si>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</si>
  <si>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</si>
  <si>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</si>
  <si>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</si>
  <si>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</si>
  <si>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</si>
  <si>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</si>
  <si>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</si>
  <si>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</si>
  <si>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</si>
  <si>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</si>
  <si>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</si>
  <si>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</si>
  <si>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</si>
  <si>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</si>
  <si>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</si>
  <si>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</si>
  <si>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</si>
  <si>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</si>
  <si>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</si>
  <si>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</si>
  <si>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</si>
  <si>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</si>
  <si>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</si>
  <si>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</si>
  <si>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</si>
  <si>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</si>
  <si>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</si>
  <si>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</si>
  <si>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</si>
  <si>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</si>
  <si>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</si>
  <si>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</si>
  <si>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</si>
  <si>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</si>
  <si>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</si>
  <si>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</si>
  <si>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</si>
  <si>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</si>
  <si>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</si>
  <si>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</si>
  <si>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</si>
  <si>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</si>
  <si>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</si>
  <si>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</si>
  <si>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</si>
  <si>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</si>
  <si>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</si>
  <si>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</si>
  <si>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</si>
  <si>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</si>
  <si>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</si>
  <si>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</si>
  <si>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</si>
  <si>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</si>
  <si>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</si>
  <si>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</si>
  <si>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</si>
  <si>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</si>
  <si>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</si>
  <si>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</si>
  <si>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</si>
  <si>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</si>
  <si>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</si>
  <si>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</si>
  <si>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</si>
  <si>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</si>
  <si>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</si>
  <si>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</si>
  <si>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</si>
  <si>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</si>
  <si>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</si>
  <si>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</si>
  <si>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</si>
  <si>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</si>
  <si>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</si>
  <si>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</si>
  <si>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</si>
  <si>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</si>
  <si>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</si>
  <si>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</si>
  <si>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</si>
  <si>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</si>
  <si>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</si>
  <si>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</si>
  <si>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</si>
  <si>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</si>
  <si>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</si>
  <si>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</si>
  <si>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</si>
  <si>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</si>
  <si>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</si>
  <si>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</si>
  <si>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</si>
  <si>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</si>
  <si>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</si>
  <si>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</si>
  <si>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</si>
  <si>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</si>
  <si>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</si>
  <si>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</si>
  <si>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</si>
  <si>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</si>
  <si>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</si>
  <si>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</si>
  <si>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</si>
  <si>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</si>
  <si>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</si>
  <si>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</si>
  <si>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</si>
  <si>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</si>
  <si>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</si>
  <si>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</si>
  <si>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</si>
  <si>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</si>
  <si>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</si>
  <si>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</si>
  <si>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</si>
  <si>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</si>
  <si>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</si>
  <si>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</si>
  <si>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</si>
  <si>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</si>
  <si>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</si>
  <si>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</si>
  <si>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</si>
  <si>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</si>
  <si>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</si>
  <si>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</si>
  <si>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</si>
  <si>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</si>
  <si>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</si>
  <si>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</si>
  <si>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</si>
  <si>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</si>
  <si>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</si>
  <si>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</si>
  <si>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</si>
  <si>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</si>
  <si>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</si>
  <si>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</si>
  <si>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</si>
  <si>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</si>
  <si>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</si>
  <si>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</si>
  <si>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</si>
  <si>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</si>
  <si>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</si>
  <si>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</si>
  <si>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</si>
  <si>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</si>
  <si>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</si>
  <si>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</si>
  <si>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</si>
  <si>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</si>
  <si>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</si>
  <si>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</si>
  <si>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</si>
  <si>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</si>
  <si>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</si>
  <si>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</si>
  <si>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</si>
  <si>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</si>
  <si>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</si>
  <si>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</si>
  <si>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</si>
  <si>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</si>
  <si>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</si>
  <si>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</si>
  <si>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</si>
  <si>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</si>
  <si>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</si>
  <si>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</si>
  <si>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</si>
  <si>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</si>
  <si>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</si>
  <si>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</si>
  <si>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</si>
  <si>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</si>
  <si>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</si>
  <si>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</si>
  <si>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</si>
  <si>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</si>
  <si>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</si>
  <si>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</si>
  <si>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</si>
  <si>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</si>
  <si>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</si>
  <si>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</si>
  <si>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</si>
  <si>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</si>
  <si>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</si>
  <si>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</si>
  <si>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</si>
  <si>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</si>
  <si>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</si>
  <si>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</si>
  <si>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</si>
  <si>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</si>
  <si>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</si>
  <si>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</si>
  <si>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</si>
  <si>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</si>
  <si>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</si>
  <si>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</si>
  <si>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</si>
  <si>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</si>
  <si>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</si>
  <si>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</si>
  <si>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</si>
  <si>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</si>
  <si>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</si>
  <si>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</si>
  <si>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</si>
  <si>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</si>
  <si>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</si>
  <si>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</si>
  <si>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</si>
  <si>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</si>
  <si>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</si>
  <si>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</si>
  <si>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</si>
  <si>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</si>
  <si>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</si>
  <si>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</si>
  <si>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</si>
  <si>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</si>
  <si>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</si>
  <si>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</si>
  <si>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</si>
  <si>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</si>
  <si>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</si>
  <si>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</si>
  <si>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</si>
  <si>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</si>
  <si>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</si>
  <si>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</si>
  <si>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</si>
  <si>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</si>
  <si>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</si>
  <si>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</si>
  <si>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</si>
  <si>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</si>
  <si>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</si>
  <si>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</si>
  <si>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</si>
  <si>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</si>
  <si>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</si>
  <si>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</si>
  <si>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</si>
  <si>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</si>
  <si>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</si>
  <si>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</si>
  <si>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</si>
  <si>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</si>
  <si>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</si>
  <si>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</si>
  <si>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</si>
  <si>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</si>
  <si>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</si>
  <si>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</si>
  <si>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</si>
  <si>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</si>
  <si>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</si>
  <si>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</si>
  <si>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</si>
  <si>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</si>
  <si>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</si>
  <si>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</si>
  <si>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</si>
  <si>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</si>
  <si>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</si>
  <si>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</si>
  <si>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</si>
  <si>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</si>
  <si>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</si>
  <si>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</si>
  <si>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</si>
  <si>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</si>
  <si>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</si>
  <si>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</si>
  <si>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</si>
  <si>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</si>
  <si>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</si>
  <si>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</si>
  <si>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</si>
  <si>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</si>
  <si>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</si>
  <si>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</si>
  <si>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</si>
  <si>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</si>
  <si>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</si>
  <si>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</si>
  <si>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</si>
  <si>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</si>
  <si>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</si>
  <si>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</si>
  <si>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</si>
  <si>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</si>
  <si>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</si>
  <si>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</si>
  <si>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</si>
  <si>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</si>
  <si>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</si>
  <si>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</si>
  <si>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</si>
  <si>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</si>
  <si>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</si>
  <si>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</si>
  <si>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</si>
  <si>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</si>
  <si>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</si>
  <si>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</si>
  <si>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</si>
  <si>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</si>
  <si>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</si>
  <si>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</si>
  <si>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</si>
  <si>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</si>
  <si>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</si>
  <si>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</si>
  <si>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</si>
  <si>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</si>
  <si>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</si>
  <si>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</si>
  <si>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</si>
  <si>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</si>
  <si>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</si>
  <si>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</si>
  <si>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</si>
  <si>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</si>
  <si>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</si>
  <si>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</si>
  <si>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</si>
  <si>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</si>
  <si>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</si>
  <si>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</si>
  <si>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</si>
  <si>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</si>
  <si>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</si>
  <si>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</si>
  <si>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</si>
  <si>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</si>
  <si>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</si>
  <si>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</si>
  <si>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</si>
  <si>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</si>
  <si>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</si>
  <si>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</si>
  <si>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</si>
  <si>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</si>
  <si>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</si>
  <si>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</si>
  <si>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</si>
  <si>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</si>
  <si>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</si>
  <si>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</si>
  <si>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</si>
  <si>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</si>
  <si>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</si>
  <si>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</si>
  <si>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</si>
  <si>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</si>
  <si>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</si>
  <si>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</si>
  <si>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</si>
  <si>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</si>
  <si>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</si>
  <si>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</si>
  <si>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</si>
  <si>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</si>
  <si>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</si>
  <si>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</si>
  <si>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</si>
  <si>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</si>
  <si>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</si>
  <si>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</si>
  <si>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</si>
  <si>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</si>
  <si>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</si>
  <si>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</si>
  <si>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</si>
  <si>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</si>
  <si>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</si>
  <si>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</si>
  <si>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</si>
  <si>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</si>
  <si>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</si>
  <si>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</si>
  <si>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</si>
  <si>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</si>
  <si>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</si>
  <si>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</si>
  <si>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</si>
  <si>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</si>
  <si>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</si>
  <si>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</si>
  <si>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</si>
  <si>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</si>
  <si>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</si>
  <si>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</si>
  <si>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</si>
  <si>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</si>
  <si>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</si>
  <si>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</si>
  <si>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</si>
  <si>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</si>
  <si>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</si>
  <si>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</si>
  <si>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</si>
  <si>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</si>
  <si>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</si>
  <si>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</si>
  <si>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</si>
  <si>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</si>
  <si>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</si>
  <si>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</si>
  <si>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</si>
  <si>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</si>
  <si>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</si>
  <si>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</si>
  <si>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</si>
  <si>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</si>
  <si>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</si>
  <si>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</si>
  <si>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</si>
  <si>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</si>
  <si>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</si>
  <si>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</si>
  <si>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</si>
  <si>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</si>
  <si>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</si>
  <si>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</si>
  <si>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</si>
  <si>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</si>
  <si>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</si>
  <si>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</si>
  <si>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</si>
  <si>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</si>
  <si>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</si>
  <si>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</si>
  <si>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</si>
  <si>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</si>
  <si>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</si>
  <si>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</si>
  <si>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</si>
  <si>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</si>
  <si>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</si>
  <si>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</si>
  <si>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</si>
  <si>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</si>
  <si>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</si>
  <si>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</si>
  <si>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</si>
  <si>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</si>
  <si>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</si>
  <si>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</si>
  <si>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</si>
  <si>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</si>
  <si>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</si>
  <si>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</si>
  <si>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</si>
  <si>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</si>
  <si>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</si>
  <si>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</si>
  <si>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</si>
  <si>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</si>
  <si>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</si>
  <si>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</si>
  <si>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</si>
  <si>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</si>
  <si>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</si>
  <si>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</si>
  <si>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</si>
  <si>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</si>
  <si>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</si>
  <si>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</si>
  <si>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</si>
  <si>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</si>
  <si>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</si>
  <si>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</si>
  <si>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</si>
  <si>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</si>
  <si>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</si>
  <si>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</si>
  <si>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</si>
  <si>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</si>
  <si>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</si>
  <si>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</si>
  <si>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</si>
  <si>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</si>
  <si>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</si>
  <si>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</si>
  <si>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</si>
  <si>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</si>
  <si>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</si>
  <si>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</si>
  <si>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</si>
  <si>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</si>
  <si>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</si>
  <si>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</si>
  <si>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</si>
  <si>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</si>
  <si>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</si>
  <si>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</si>
  <si>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</si>
  <si>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</si>
  <si>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</si>
  <si>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</si>
  <si>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</si>
  <si>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</si>
  <si>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</si>
  <si>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</si>
  <si>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</si>
  <si>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</si>
  <si>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</si>
  <si>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</si>
  <si>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</si>
  <si>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</si>
  <si>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</si>
  <si>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</si>
  <si>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</si>
  <si>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</si>
  <si>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</si>
  <si>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</si>
  <si>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</si>
  <si>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</si>
  <si>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</si>
  <si>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</si>
  <si>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</si>
  <si>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</si>
  <si>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</si>
  <si>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</si>
  <si>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</si>
  <si>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</si>
  <si>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</si>
  <si>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</si>
  <si>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</si>
  <si>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</si>
  <si>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</si>
  <si>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</si>
  <si>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</si>
  <si>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</si>
  <si>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</si>
  <si>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</si>
  <si>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</si>
  <si>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</si>
  <si>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</si>
  <si>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</si>
  <si>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</si>
  <si>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</si>
  <si>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</si>
  <si>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</si>
  <si>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</si>
  <si>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</si>
  <si>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</si>
  <si>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</si>
  <si>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</si>
  <si>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</si>
  <si>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</si>
  <si>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</si>
  <si>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</si>
  <si>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</si>
  <si>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</si>
  <si>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</si>
  <si>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</si>
  <si>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</si>
  <si>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</si>
  <si>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</si>
  <si>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</si>
  <si>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</si>
  <si>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</si>
  <si>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</si>
  <si>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</si>
  <si>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</si>
  <si>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</si>
  <si>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</si>
  <si>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</si>
  <si>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</si>
  <si>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</si>
  <si>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</si>
  <si>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</si>
  <si>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</si>
  <si>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</si>
  <si>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</si>
  <si>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</si>
  <si>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</si>
  <si>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</si>
  <si>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</si>
  <si>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</si>
  <si>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</si>
  <si>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</si>
  <si>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</si>
  <si>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</si>
  <si>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</si>
  <si>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</si>
  <si>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</si>
  <si>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</si>
  <si>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</si>
  <si>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</si>
  <si>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</si>
  <si>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</si>
  <si>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</si>
  <si>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</si>
  <si>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</si>
  <si>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</si>
  <si>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</si>
  <si>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</si>
  <si>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</si>
  <si>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</si>
  <si>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</si>
  <si>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</si>
  <si>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</si>
  <si>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</si>
  <si>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</si>
  <si>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</si>
  <si>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</si>
  <si>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</si>
  <si>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</si>
  <si>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</si>
  <si>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</si>
  <si>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</si>
  <si>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</si>
  <si>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</si>
  <si>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</si>
  <si>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</si>
  <si>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</si>
  <si>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</si>
  <si>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</si>
  <si>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</si>
  <si>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</si>
  <si>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</si>
  <si>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</si>
  <si>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</si>
  <si>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</si>
  <si>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</si>
  <si>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</si>
  <si>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</si>
  <si>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</si>
  <si>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</si>
  <si>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</si>
  <si>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</si>
  <si>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</si>
  <si>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</si>
  <si>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</si>
  <si>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</si>
  <si>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</si>
  <si>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</si>
  <si>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</si>
  <si>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</si>
  <si>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</si>
  <si>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</si>
  <si>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</si>
  <si>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</si>
  <si>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</si>
  <si>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</si>
  <si>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</si>
  <si>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</si>
  <si>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</si>
  <si>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</si>
  <si>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</si>
  <si>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</si>
  <si>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</si>
  <si>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</si>
  <si>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</si>
  <si>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</si>
  <si>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</si>
  <si>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</si>
  <si>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</si>
  <si>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</si>
  <si>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</si>
  <si>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</si>
  <si>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</si>
  <si>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</si>
  <si>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</si>
  <si>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</si>
  <si>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</si>
  <si>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</si>
  <si>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</si>
  <si>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</si>
  <si>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</si>
  <si>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</si>
  <si>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</si>
  <si>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</si>
  <si>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</si>
  <si>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</si>
  <si>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</si>
  <si>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</si>
  <si>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</si>
  <si>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</si>
  <si>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</si>
  <si>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</si>
  <si>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</si>
  <si>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</si>
  <si>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</si>
  <si>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</si>
  <si>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</si>
  <si>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</si>
  <si>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</si>
  <si>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</si>
  <si>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</si>
  <si>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</si>
  <si>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</si>
  <si>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</si>
  <si>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</si>
  <si>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</si>
  <si>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</si>
  <si>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</si>
  <si>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</si>
  <si>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</si>
  <si>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</si>
  <si>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</si>
  <si>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</si>
  <si>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</si>
  <si>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</si>
  <si>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</si>
  <si>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</si>
  <si>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</si>
  <si>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</si>
  <si>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</si>
  <si>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</si>
  <si>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</si>
  <si>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</si>
  <si>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</si>
  <si>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</si>
  <si>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</si>
  <si>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</si>
  <si>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</si>
  <si>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</si>
  <si>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</si>
  <si>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</si>
  <si>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</si>
  <si>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</si>
  <si>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</si>
  <si>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</si>
  <si>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</si>
  <si>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</si>
  <si>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</si>
  <si>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</si>
  <si>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</si>
  <si>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</si>
  <si>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</si>
  <si>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</si>
  <si>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</si>
  <si>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</si>
  <si>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</si>
  <si>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</si>
  <si>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</si>
  <si>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</si>
  <si>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</si>
  <si>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</si>
  <si>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</si>
  <si>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</si>
  <si>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</si>
  <si>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</si>
  <si>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</si>
  <si>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</si>
  <si>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</si>
  <si>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</si>
  <si>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</si>
  <si>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</si>
  <si>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</si>
  <si>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</si>
  <si>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</si>
  <si>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</si>
  <si>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</si>
  <si>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</si>
  <si>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</si>
  <si>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</si>
  <si>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</si>
  <si>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</si>
  <si>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</si>
  <si>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</si>
  <si>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</si>
  <si>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</si>
  <si>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</si>
  <si>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</si>
  <si>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</si>
  <si>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</si>
  <si>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</si>
  <si>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</si>
  <si>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</si>
  <si>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</si>
  <si>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</si>
  <si>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</si>
  <si>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</si>
  <si>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</si>
  <si>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</si>
  <si>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</si>
  <si>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</si>
  <si>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</si>
  <si>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</si>
  <si>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</si>
  <si>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</si>
  <si>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</si>
  <si>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</si>
  <si>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</si>
  <si>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</si>
  <si>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</si>
  <si>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</si>
  <si>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</si>
  <si>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</si>
  <si>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</si>
  <si>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</si>
  <si>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</si>
  <si>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</si>
  <si>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</si>
  <si>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</si>
  <si>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</si>
  <si>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</si>
  <si>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</si>
  <si>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</si>
  <si>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</si>
  <si>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</si>
  <si>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</si>
  <si>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</si>
  <si>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</si>
  <si>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</si>
  <si>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</si>
  <si>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</si>
  <si>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</si>
  <si>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</si>
  <si>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</si>
  <si>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</si>
  <si>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</si>
  <si>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</si>
  <si>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</si>
  <si>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</si>
  <si>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</si>
  <si>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</si>
  <si>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</si>
  <si>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</si>
  <si>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</si>
  <si>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</si>
  <si>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</si>
  <si>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</si>
  <si>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</si>
  <si>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</si>
  <si>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</si>
  <si>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</si>
  <si>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</si>
  <si>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</si>
  <si>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</si>
  <si>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</si>
  <si>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</si>
  <si>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</si>
  <si>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</si>
  <si>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</si>
  <si>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</si>
  <si>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</si>
  <si>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</si>
  <si>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</si>
  <si>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</si>
  <si>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</si>
  <si>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</si>
  <si>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</si>
  <si>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</si>
  <si>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</si>
  <si>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</si>
  <si>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</si>
  <si>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</si>
  <si>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</si>
  <si>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</si>
  <si>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</si>
  <si>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</si>
  <si>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</si>
  <si>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</si>
  <si>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</si>
  <si>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</si>
  <si>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</si>
  <si>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</si>
  <si>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</si>
  <si>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</si>
  <si>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</si>
  <si>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</si>
  <si>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</si>
  <si>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</si>
  <si>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</si>
  <si>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</si>
  <si>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</si>
  <si>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</si>
  <si>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</si>
  <si>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</si>
  <si>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</si>
  <si>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</si>
  <si>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</si>
  <si>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</si>
  <si>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</si>
  <si>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</si>
  <si>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</si>
  <si>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</si>
  <si>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</si>
  <si>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</si>
  <si>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</si>
  <si>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</si>
  <si>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</si>
  <si>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</si>
  <si>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</si>
  <si>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</si>
  <si>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</si>
  <si>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</si>
  <si>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</si>
  <si>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</si>
  <si>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</si>
  <si>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</si>
  <si>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</si>
  <si>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</si>
  <si>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</si>
  <si>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</si>
  <si>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</si>
  <si>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</si>
  <si>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</si>
  <si>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</si>
  <si>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</si>
  <si>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</si>
  <si>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</si>
  <si>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</si>
  <si>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</si>
  <si>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</si>
  <si>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</si>
  <si>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</si>
  <si>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</si>
  <si>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</si>
  <si>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</si>
  <si>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</si>
  <si>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</si>
  <si>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</si>
  <si>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</si>
  <si>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</si>
  <si>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</si>
  <si>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</si>
  <si>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</si>
  <si>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</si>
  <si>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</si>
  <si>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</si>
  <si>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</si>
  <si>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</si>
  <si>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</si>
  <si>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</si>
  <si>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</si>
  <si>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</si>
  <si>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</si>
  <si>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</si>
  <si>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</si>
  <si>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</si>
  <si>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</si>
  <si>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</si>
  <si>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</si>
  <si>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</si>
  <si>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</si>
  <si>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</si>
  <si>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</si>
  <si>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</si>
  <si>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</si>
  <si>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</si>
  <si>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</si>
  <si>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</si>
  <si>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</si>
  <si>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</si>
  <si>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</si>
  <si>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</si>
  <si>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</si>
  <si>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</si>
  <si>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</si>
  <si>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</si>
  <si>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</si>
  <si>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</si>
  <si>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</si>
  <si>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</si>
  <si>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</si>
  <si>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</si>
  <si>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</si>
  <si>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</si>
  <si>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</si>
  <si>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</si>
  <si>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</si>
  <si>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</si>
  <si>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</si>
  <si>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</si>
  <si>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</si>
  <si>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</si>
  <si>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</si>
  <si>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</si>
  <si>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</si>
  <si>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</si>
  <si>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</si>
  <si>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</si>
  <si>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</si>
  <si>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</si>
  <si>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</si>
  <si>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</si>
  <si>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</si>
  <si>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</si>
  <si>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</si>
  <si>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</si>
  <si>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</si>
  <si>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</si>
  <si>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</si>
  <si>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</si>
  <si>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</si>
  <si>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</si>
  <si>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</si>
  <si>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</si>
  <si>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</si>
  <si>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</si>
  <si>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</si>
  <si>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</si>
  <si>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</si>
  <si>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</si>
  <si>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</si>
  <si>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</si>
  <si>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</si>
  <si>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</si>
  <si>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</si>
  <si>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</si>
  <si>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</si>
  <si>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</si>
  <si>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</si>
  <si>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</si>
  <si>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</si>
  <si>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</si>
  <si>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</si>
  <si>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</si>
  <si>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</si>
  <si>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</si>
  <si>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</si>
  <si>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</si>
  <si>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</si>
  <si>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</si>
  <si>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</si>
  <si>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</si>
  <si>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</si>
  <si>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</si>
  <si>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</si>
  <si>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</si>
  <si>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</si>
  <si>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</si>
  <si>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</si>
  <si>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</si>
  <si>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</si>
  <si>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</si>
  <si>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</si>
  <si>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</si>
  <si>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</si>
  <si>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</si>
  <si>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</si>
  <si>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</si>
  <si>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</si>
  <si>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</si>
  <si>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</si>
  <si>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</si>
  <si>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</si>
  <si>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</si>
  <si>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</si>
  <si>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</si>
  <si>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</si>
  <si>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</si>
  <si>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</si>
  <si>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</si>
  <si>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</si>
  <si>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</si>
  <si>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</si>
  <si>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</si>
  <si>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</si>
  <si>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</si>
  <si>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</si>
  <si>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</si>
  <si>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</si>
  <si>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</si>
  <si>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</si>
  <si>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</si>
  <si>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</si>
  <si>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</si>
  <si>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</si>
  <si>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</si>
  <si>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</si>
  <si>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</si>
  <si>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</si>
  <si>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</si>
  <si>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</si>
  <si>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</si>
  <si>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</si>
  <si>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</si>
  <si>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</si>
  <si>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</si>
  <si>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</si>
  <si>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</si>
  <si>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</si>
  <si>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</si>
  <si>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</si>
  <si>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</si>
  <si>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</si>
  <si>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</si>
  <si>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</si>
  <si>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</si>
  <si>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</si>
  <si>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</si>
  <si>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</si>
  <si>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</si>
  <si>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</si>
  <si>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</si>
  <si>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</si>
  <si>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</si>
  <si>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</si>
  <si>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</si>
  <si>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</si>
  <si>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</si>
  <si>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</si>
  <si>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</si>
  <si>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</si>
  <si>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</si>
  <si>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</si>
  <si>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</si>
  <si>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</si>
  <si>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</si>
  <si>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</si>
  <si>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</si>
  <si>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</si>
  <si>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</si>
  <si>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</si>
  <si>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</si>
  <si>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</si>
  <si>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</si>
  <si>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</si>
  <si>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</si>
  <si>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</si>
  <si>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</si>
  <si>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</si>
  <si>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</si>
  <si>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</si>
  <si>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</si>
  <si>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</si>
  <si>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</si>
  <si>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</si>
  <si>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</si>
  <si>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</si>
  <si>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</si>
  <si>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</si>
  <si>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</si>
  <si>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</si>
  <si>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</si>
  <si>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</si>
  <si>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</si>
  <si>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</si>
  <si>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</si>
  <si>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</si>
  <si>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</si>
  <si>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</si>
  <si>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</si>
  <si>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</si>
  <si>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</si>
  <si>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</si>
  <si>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</si>
  <si>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</si>
  <si>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</si>
  <si>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</si>
  <si>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</si>
  <si>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</si>
  <si>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</si>
  <si>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</si>
  <si>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</si>
  <si>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</si>
  <si>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</si>
  <si>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</si>
  <si>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</si>
  <si>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</si>
  <si>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</si>
  <si>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</si>
  <si>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</si>
  <si>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</si>
  <si>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</si>
  <si>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</si>
  <si>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</si>
  <si>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</si>
  <si>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</si>
  <si>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</si>
  <si>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</si>
  <si>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</si>
  <si>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</si>
  <si>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</si>
  <si>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</si>
  <si>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</si>
  <si>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</si>
  <si>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</si>
  <si>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</si>
  <si>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</si>
  <si>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</si>
  <si>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</si>
  <si>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</si>
  <si>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</si>
  <si>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</si>
  <si>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</si>
  <si>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</si>
  <si>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</si>
  <si>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</si>
  <si>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</si>
  <si>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</si>
  <si>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</si>
  <si>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</si>
  <si>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</si>
  <si>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</si>
  <si>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</si>
  <si>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</si>
  <si>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</si>
  <si>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</si>
  <si>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</si>
  <si>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</si>
  <si>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</si>
  <si>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</si>
  <si>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</si>
  <si>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</si>
  <si>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</si>
  <si>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</si>
  <si>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</si>
  <si>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</si>
  <si>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</si>
  <si>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</si>
  <si>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</si>
  <si>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</si>
  <si>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</si>
  <si>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</si>
  <si>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</si>
  <si>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</si>
  <si>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</si>
  <si>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</si>
  <si>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</si>
  <si>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</si>
  <si>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</si>
  <si>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</si>
  <si>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</si>
  <si>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</si>
  <si>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</si>
  <si>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</si>
  <si>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</si>
  <si>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</si>
  <si>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</si>
  <si>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</si>
  <si>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</si>
  <si>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</si>
  <si>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</si>
  <si>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</si>
  <si>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</si>
  <si>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</si>
  <si>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</si>
  <si>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</si>
  <si>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</si>
  <si>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</si>
  <si>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</si>
  <si>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</si>
  <si>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</si>
  <si>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</si>
  <si>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</si>
  <si>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</si>
  <si>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</si>
  <si>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</si>
  <si>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</si>
  <si>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</si>
  <si>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</si>
  <si>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</si>
  <si>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</si>
  <si>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</si>
  <si>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</si>
  <si>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</si>
  <si>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</si>
  <si>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</si>
  <si>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</si>
  <si>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</si>
  <si>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</si>
  <si>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</si>
  <si>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</si>
  <si>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</si>
  <si>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</si>
  <si>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</si>
  <si>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</si>
  <si>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</si>
  <si>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</si>
  <si>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</si>
  <si>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</si>
  <si>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</si>
  <si>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</si>
  <si>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</si>
  <si>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</si>
  <si>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</si>
  <si>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</si>
  <si>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</si>
  <si>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</si>
  <si>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</si>
  <si>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</si>
  <si>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</si>
  <si>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</si>
  <si>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</si>
  <si>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</si>
  <si>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</si>
  <si>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</si>
  <si>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</si>
  <si>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</si>
  <si>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</si>
  <si>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</si>
  <si>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</si>
  <si>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</si>
  <si>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</si>
  <si>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</si>
  <si>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</si>
  <si>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</si>
  <si>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</si>
  <si>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</si>
  <si>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</si>
  <si>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</si>
  <si>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</si>
  <si>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</si>
  <si>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</si>
  <si>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</si>
  <si>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</si>
  <si>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</si>
  <si>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</si>
  <si>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</si>
  <si>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</si>
  <si>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</si>
  <si>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</si>
  <si>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</si>
  <si>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</si>
  <si>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</si>
  <si>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</si>
  <si>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</si>
  <si>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</si>
  <si>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</si>
  <si>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</si>
  <si>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</si>
  <si>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</si>
  <si>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</si>
  <si>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</si>
  <si>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</si>
  <si>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</si>
  <si>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</si>
  <si>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</si>
  <si>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</si>
  <si>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</si>
  <si>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</si>
  <si>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</si>
  <si>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</si>
  <si>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</si>
  <si>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</si>
  <si>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</si>
  <si>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</si>
  <si>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</si>
  <si>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</si>
  <si>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</si>
  <si>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</si>
  <si>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</si>
  <si>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</si>
  <si>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</si>
  <si>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</si>
  <si>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</si>
  <si>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</si>
  <si>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</si>
  <si>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</si>
  <si>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</si>
  <si>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</si>
  <si>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</si>
  <si>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</si>
  <si>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</si>
  <si>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</si>
  <si>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</si>
  <si>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</si>
  <si>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</si>
  <si>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</si>
  <si>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</si>
  <si>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</si>
  <si>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</si>
  <si>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</si>
  <si>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</si>
  <si>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</si>
  <si>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</si>
  <si>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</si>
  <si>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</si>
  <si>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</si>
  <si>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</si>
  <si>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</si>
  <si>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</si>
  <si>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</si>
  <si>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</si>
  <si>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</si>
  <si>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</si>
  <si>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</si>
  <si>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</si>
  <si>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</si>
  <si>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</si>
  <si>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</si>
  <si>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</si>
  <si>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</si>
  <si>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</si>
  <si>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</si>
  <si>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</si>
  <si>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</si>
  <si>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</si>
  <si>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</si>
  <si>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</si>
  <si>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</si>
  <si>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</si>
  <si>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</si>
  <si>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</si>
  <si>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</si>
  <si>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</si>
  <si>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</si>
  <si>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</si>
  <si>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</si>
  <si>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</si>
  <si>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</si>
  <si>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</si>
  <si>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</si>
  <si>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</si>
  <si>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</si>
  <si>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</si>
  <si>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</si>
  <si>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</si>
  <si>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</si>
  <si>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</si>
  <si>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</si>
  <si>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</si>
  <si>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</si>
  <si>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</si>
  <si>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</si>
  <si>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</si>
  <si>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</si>
  <si>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</si>
  <si>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</si>
  <si>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</si>
  <si>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</si>
  <si>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</si>
  <si>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</si>
  <si>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</si>
  <si>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</si>
  <si>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</si>
  <si>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</si>
  <si>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</si>
  <si>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</si>
  <si>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</si>
  <si>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</si>
  <si>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</si>
  <si>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</si>
  <si>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</si>
  <si>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</si>
  <si>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</si>
  <si>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</si>
  <si>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</si>
  <si>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</si>
  <si>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</si>
  <si>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</si>
  <si>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</si>
  <si>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</si>
  <si>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</si>
  <si>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</si>
  <si>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</si>
  <si>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</si>
  <si>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</si>
  <si>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</si>
  <si>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</si>
  <si>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</si>
  <si>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</si>
  <si>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</si>
  <si>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</si>
  <si>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</si>
  <si>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</si>
  <si>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</si>
  <si>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</si>
  <si>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</si>
  <si>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</si>
  <si>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</si>
  <si>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</si>
  <si>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</si>
  <si>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</si>
  <si>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</si>
  <si>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</si>
  <si>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</si>
  <si>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</si>
  <si>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</si>
  <si>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</si>
  <si>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</si>
  <si>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</si>
  <si>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</si>
  <si>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</si>
  <si>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</si>
  <si>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</si>
  <si>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</si>
  <si>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</si>
  <si>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</si>
  <si>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</si>
  <si>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</si>
  <si>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</si>
  <si>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</si>
  <si>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</si>
  <si>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</si>
  <si>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</si>
  <si>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</si>
  <si>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</si>
  <si>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</si>
  <si>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</si>
  <si>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</si>
  <si>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</si>
  <si>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</si>
  <si>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</si>
  <si>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</si>
  <si>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</si>
  <si>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</si>
  <si>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</si>
  <si>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</si>
  <si>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</si>
  <si>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</si>
  <si>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</si>
  <si>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</si>
  <si>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</si>
  <si>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</si>
  <si>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</si>
  <si>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</si>
  <si>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</si>
  <si>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</si>
  <si>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</si>
  <si>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</si>
  <si>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</si>
  <si>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</si>
  <si>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</si>
  <si>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</si>
  <si>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</si>
  <si>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</si>
  <si>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</si>
  <si>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</si>
  <si>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</si>
  <si>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</si>
  <si>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</si>
  <si>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</si>
  <si>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</si>
  <si>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</si>
  <si>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</si>
  <si>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</si>
  <si>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</si>
  <si>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</si>
  <si>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</si>
  <si>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</si>
  <si>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</si>
  <si>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</si>
  <si>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</si>
  <si>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</si>
  <si>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</si>
  <si>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</si>
  <si>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</si>
  <si>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</si>
  <si>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</si>
  <si>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</si>
  <si>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</si>
  <si>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</si>
  <si>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</si>
  <si>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</si>
  <si>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</si>
  <si>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</si>
  <si>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</si>
  <si>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</si>
  <si>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</si>
  <si>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</si>
  <si>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</si>
  <si>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</si>
  <si>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</si>
  <si>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</si>
  <si>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</si>
  <si>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</si>
  <si>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</si>
  <si>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</si>
  <si>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</si>
  <si>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</si>
  <si>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</si>
  <si>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</si>
  <si>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</si>
  <si>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</si>
  <si>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</si>
  <si>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</si>
  <si>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</si>
  <si>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</si>
  <si>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</si>
  <si>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</si>
  <si>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</si>
  <si>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</si>
  <si>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</si>
  <si>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</si>
  <si>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</si>
  <si>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</si>
  <si>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</si>
  <si>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</si>
  <si>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</si>
  <si>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</si>
  <si>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</si>
  <si>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</si>
  <si>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</si>
  <si>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</si>
  <si>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</si>
  <si>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</si>
  <si>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</si>
  <si>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</si>
  <si>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</si>
  <si>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</si>
  <si>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</si>
  <si>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</si>
  <si>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</si>
  <si>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</si>
  <si>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</si>
  <si>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</si>
  <si>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</si>
  <si>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</si>
  <si>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</si>
  <si>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</si>
  <si>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</si>
  <si>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</si>
  <si>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</si>
  <si>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</si>
  <si>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</si>
  <si>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</si>
  <si>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</si>
  <si>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</si>
  <si>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</si>
  <si>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</si>
  <si>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</si>
  <si>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</si>
  <si>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</si>
  <si>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</si>
  <si>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</si>
  <si>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</si>
  <si>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</si>
  <si>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</si>
  <si>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</si>
  <si>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</si>
  <si>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</si>
  <si>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</si>
  <si>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</si>
  <si>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</si>
  <si>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</si>
  <si>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</si>
  <si>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</si>
  <si>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</si>
  <si>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</si>
  <si>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</si>
  <si>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</si>
  <si>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</si>
  <si>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</si>
  <si>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</si>
  <si>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</si>
  <si>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</si>
  <si>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</si>
  <si>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</si>
  <si>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</si>
  <si>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</si>
  <si>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</si>
  <si>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</si>
  <si>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</si>
  <si>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</si>
  <si>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</si>
  <si>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</si>
  <si>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</si>
  <si>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</si>
  <si>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</si>
  <si>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</si>
  <si>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</si>
  <si>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</si>
  <si>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</si>
  <si>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</si>
  <si>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</si>
  <si>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</si>
  <si>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</si>
  <si>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</si>
  <si>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</si>
  <si>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</si>
  <si>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</si>
  <si>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</si>
  <si>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</si>
  <si>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</si>
  <si>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</si>
  <si>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</si>
  <si>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</si>
  <si>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</si>
  <si>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</si>
  <si>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</si>
  <si>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</si>
  <si>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</si>
  <si>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</si>
  <si>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</si>
  <si>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</si>
  <si>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</si>
  <si>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</si>
  <si>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</si>
  <si>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</si>
  <si>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</si>
  <si>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</si>
  <si>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</si>
  <si>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</si>
  <si>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</si>
  <si>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</si>
  <si>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</si>
  <si>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</si>
  <si>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</si>
  <si>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</si>
  <si>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</si>
  <si>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</si>
  <si>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</si>
  <si>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</si>
  <si>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</si>
  <si>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</si>
  <si>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</si>
  <si>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</si>
  <si>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</si>
  <si>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</si>
  <si>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</si>
  <si>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</si>
  <si>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</si>
  <si>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</si>
  <si>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</si>
  <si>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</si>
  <si>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</si>
  <si>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</si>
  <si>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</si>
  <si>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</si>
  <si>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</si>
  <si>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</si>
  <si>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</si>
  <si>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</si>
  <si>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</si>
  <si>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</si>
  <si>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</si>
  <si>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</si>
  <si>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</si>
  <si>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</si>
  <si>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</si>
  <si>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</si>
  <si>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</si>
  <si>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</si>
  <si>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</si>
  <si>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</si>
  <si>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</si>
  <si>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</si>
  <si>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</si>
  <si>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</si>
  <si>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</si>
  <si>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</si>
  <si>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</si>
  <si>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</si>
  <si>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</si>
  <si>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</si>
  <si>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</si>
  <si>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</si>
  <si>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</si>
  <si>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</si>
  <si>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</si>
  <si>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</si>
  <si>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</si>
  <si>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</si>
  <si>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</si>
  <si>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</si>
  <si>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</si>
  <si>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</si>
  <si>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</si>
  <si>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</si>
  <si>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</si>
  <si>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</si>
  <si>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</si>
  <si>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</si>
  <si>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</si>
  <si>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</si>
  <si>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</si>
  <si>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</si>
  <si>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</si>
  <si>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</si>
  <si>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</si>
  <si>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</si>
  <si>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</si>
  <si>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</si>
  <si>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</si>
  <si>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</si>
  <si>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</si>
  <si>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</si>
  <si>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</si>
  <si>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</si>
  <si>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</si>
  <si>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</si>
  <si>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</si>
  <si>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</si>
  <si>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</si>
  <si>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</si>
  <si>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</si>
  <si>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</si>
  <si>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</si>
  <si>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</si>
  <si>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</si>
  <si>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</si>
  <si>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</si>
  <si>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</si>
  <si>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</si>
  <si>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</si>
  <si>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</si>
  <si>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</si>
  <si>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</si>
  <si>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</si>
  <si>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</si>
  <si>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</si>
  <si>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</si>
  <si>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</si>
  <si>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</si>
  <si>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</si>
  <si>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</si>
  <si>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</si>
  <si>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</si>
  <si>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</si>
  <si>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</si>
  <si>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</si>
  <si>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</si>
  <si>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</si>
  <si>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</si>
  <si>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</si>
  <si>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</si>
  <si>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</si>
  <si>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</si>
  <si>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</si>
  <si>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</si>
  <si>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</si>
  <si>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</si>
  <si>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</si>
  <si>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</si>
  <si>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</si>
  <si>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</si>
  <si>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</si>
  <si>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</si>
  <si>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</si>
  <si>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</si>
  <si>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</si>
  <si>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</si>
  <si>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</si>
  <si>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</si>
  <si>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</si>
  <si>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</si>
  <si>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</si>
  <si>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</si>
  <si>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</si>
  <si>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</si>
  <si>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</si>
  <si>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</si>
  <si>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</si>
  <si>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</si>
  <si>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</si>
  <si>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</si>
  <si>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</si>
  <si>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</si>
  <si>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</si>
  <si>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</si>
  <si>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</si>
  <si>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Oneida, Idaho, US</t>
  </si>
  <si>
    <t>Oneida, New York, US</t>
  </si>
  <si>
    <t>Oneida, Wisconsin, US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</si>
  <si>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</si>
  <si>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</si>
  <si>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</si>
  <si>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</si>
  <si>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</si>
  <si>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</si>
  <si>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</si>
  <si>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</si>
  <si>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</si>
  <si>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</si>
  <si>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</si>
  <si>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</si>
  <si>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</si>
  <si>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</si>
  <si>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</si>
  <si>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</si>
  <si>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</si>
  <si>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</si>
  <si>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</si>
  <si>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</si>
  <si>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</si>
  <si>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</si>
  <si>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</si>
  <si>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</si>
  <si>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</si>
  <si>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</si>
  <si>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</si>
  <si>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</si>
  <si>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</si>
  <si>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</si>
  <si>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</si>
  <si>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</si>
  <si>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</si>
  <si>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</si>
  <si>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</si>
  <si>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</si>
  <si>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</si>
  <si>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</si>
  <si>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</si>
  <si>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</si>
  <si>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</si>
  <si>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</si>
  <si>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</si>
  <si>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</si>
  <si>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</si>
  <si>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</si>
  <si>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</si>
  <si>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</si>
  <si>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</si>
  <si>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</si>
  <si>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</si>
  <si>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</si>
  <si>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</si>
  <si>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</si>
  <si>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</si>
  <si>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</si>
  <si>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</si>
  <si>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</si>
  <si>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</si>
  <si>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</si>
  <si>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</si>
  <si>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</si>
  <si>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</si>
  <si>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</si>
  <si>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</si>
  <si>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</si>
  <si>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</si>
  <si>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</si>
  <si>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</si>
  <si>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</si>
  <si>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</si>
  <si>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</si>
  <si>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</si>
  <si>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</si>
  <si>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</si>
  <si>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</si>
  <si>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</si>
  <si>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</si>
  <si>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</si>
  <si>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</si>
  <si>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</si>
  <si>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</si>
  <si>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</si>
  <si>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</si>
  <si>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</si>
  <si>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</si>
  <si>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</si>
  <si>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</si>
  <si>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</si>
  <si>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</si>
  <si>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</si>
  <si>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</si>
  <si>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</si>
  <si>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</si>
  <si>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</si>
  <si>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</si>
  <si>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</si>
  <si>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</si>
  <si>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</si>
  <si>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</si>
  <si>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</si>
  <si>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</si>
  <si>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</si>
  <si>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</si>
  <si>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</si>
  <si>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</si>
  <si>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</si>
  <si>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</si>
  <si>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</si>
  <si>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</si>
  <si>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</si>
  <si>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</si>
  <si>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</si>
  <si>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</si>
  <si>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</si>
  <si>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</si>
  <si>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</si>
  <si>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</si>
  <si>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</si>
  <si>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</si>
  <si>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</si>
  <si>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</si>
  <si>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</si>
  <si>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</si>
  <si>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</si>
  <si>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</si>
  <si>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</si>
  <si>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</si>
  <si>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</si>
  <si>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</si>
  <si>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</si>
  <si>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</si>
  <si>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</si>
  <si>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</si>
  <si>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</si>
  <si>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</si>
  <si>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</si>
  <si>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</si>
  <si>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</si>
  <si>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</si>
  <si>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</si>
  <si>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</si>
  <si>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</si>
  <si>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</si>
  <si>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</si>
  <si>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</si>
  <si>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</si>
  <si>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</si>
  <si>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</si>
  <si>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</si>
  <si>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</si>
  <si>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</si>
  <si>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</si>
  <si>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</si>
  <si>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</si>
  <si>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</si>
  <si>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</si>
  <si>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</si>
  <si>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</si>
  <si>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</si>
  <si>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</si>
  <si>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</si>
  <si>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</si>
  <si>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</si>
  <si>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</si>
  <si>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</si>
  <si>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</si>
  <si>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</si>
  <si>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</si>
  <si>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</si>
  <si>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</si>
  <si>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</si>
  <si>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</si>
  <si>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</si>
  <si>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</si>
  <si>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</si>
  <si>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</si>
  <si>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</si>
  <si>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</si>
  <si>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</si>
  <si>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</si>
  <si>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</si>
  <si>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</si>
  <si>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</si>
  <si>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</si>
  <si>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</si>
  <si>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</si>
  <si>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</si>
  <si>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</si>
  <si>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</si>
  <si>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</si>
  <si>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</si>
  <si>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</si>
  <si>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</si>
  <si>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</si>
  <si>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</si>
  <si>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</si>
  <si>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</si>
  <si>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</si>
  <si>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</si>
  <si>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</si>
  <si>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</si>
  <si>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</si>
  <si>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</si>
  <si>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</si>
  <si>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</si>
  <si>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</si>
  <si>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</si>
  <si>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</si>
  <si>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</si>
  <si>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</si>
  <si>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</si>
  <si>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</si>
  <si>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</si>
  <si>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</si>
  <si>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</si>
  <si>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</si>
  <si>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</si>
  <si>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</si>
  <si>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</si>
  <si>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</si>
  <si>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</si>
  <si>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</si>
  <si>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</si>
  <si>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</si>
  <si>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</si>
  <si>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</si>
  <si>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</si>
  <si>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</si>
  <si>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</si>
  <si>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</si>
  <si>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</si>
  <si>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</si>
  <si>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</si>
  <si>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</si>
  <si>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</si>
  <si>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</si>
  <si>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</si>
  <si>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</si>
  <si>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</si>
  <si>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</si>
  <si>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</si>
  <si>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</si>
  <si>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</si>
  <si>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</si>
  <si>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</si>
  <si>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</si>
  <si>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</si>
  <si>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</si>
  <si>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</si>
  <si>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</si>
  <si>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</si>
  <si>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</si>
  <si>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</si>
  <si>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</si>
  <si>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</si>
  <si>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</si>
  <si>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</si>
  <si>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</si>
  <si>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</si>
  <si>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</si>
  <si>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</si>
  <si>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</si>
  <si>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</si>
  <si>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</si>
  <si>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</si>
  <si>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</si>
  <si>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</si>
  <si>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</si>
  <si>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</si>
  <si>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</si>
  <si>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</si>
  <si>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</si>
  <si>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</si>
  <si>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</si>
  <si>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</si>
  <si>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</si>
  <si>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</si>
  <si>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</si>
  <si>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</si>
  <si>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</si>
  <si>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</si>
  <si>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</si>
  <si>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</si>
  <si>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</si>
  <si>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</si>
  <si>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</si>
  <si>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</si>
  <si>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</si>
  <si>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</si>
  <si>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</si>
  <si>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</si>
  <si>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</si>
  <si>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</si>
  <si>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</si>
  <si>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</si>
  <si>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</si>
  <si>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</si>
  <si>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</si>
  <si>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</si>
  <si>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</si>
  <si>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</si>
  <si>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</si>
  <si>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</si>
  <si>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</si>
  <si>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</si>
  <si>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</si>
  <si>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</si>
  <si>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</si>
  <si>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</si>
  <si>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</si>
  <si>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</si>
  <si>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</si>
  <si>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</si>
  <si>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</si>
  <si>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</si>
  <si>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</si>
  <si>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</si>
  <si>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</si>
  <si>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</si>
  <si>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</si>
  <si>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</si>
  <si>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</si>
  <si>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</si>
  <si>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</si>
  <si>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</si>
  <si>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</si>
  <si>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</si>
  <si>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</si>
  <si>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</si>
  <si>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</si>
  <si>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</si>
  <si>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</si>
  <si>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</si>
  <si>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</si>
  <si>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</si>
  <si>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</si>
  <si>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</si>
  <si>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</si>
  <si>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</si>
  <si>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</si>
  <si>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</si>
  <si>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</si>
  <si>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</si>
  <si>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</si>
  <si>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</si>
  <si>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</si>
  <si>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</si>
  <si>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</si>
  <si>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</si>
  <si>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</si>
  <si>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</si>
  <si>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</si>
  <si>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</si>
  <si>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</si>
  <si>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</si>
  <si>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</si>
  <si>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</si>
  <si>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</si>
  <si>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</si>
  <si>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</si>
  <si>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</si>
  <si>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</si>
  <si>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</si>
  <si>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</si>
  <si>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</si>
  <si>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</si>
  <si>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</si>
  <si>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</si>
  <si>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</si>
  <si>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</si>
  <si>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</si>
  <si>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</si>
  <si>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</si>
  <si>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</si>
  <si>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</si>
  <si>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</si>
  <si>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</si>
  <si>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</si>
  <si>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</si>
  <si>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</si>
  <si>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</si>
  <si>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</si>
  <si>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</si>
  <si>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</si>
  <si>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</si>
  <si>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</si>
  <si>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</si>
  <si>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</si>
  <si>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</si>
  <si>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</si>
  <si>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</si>
  <si>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</si>
  <si>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</si>
  <si>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</si>
  <si>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</si>
  <si>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</si>
  <si>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</si>
  <si>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</si>
  <si>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</si>
  <si>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</si>
  <si>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</si>
  <si>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</si>
  <si>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</si>
  <si>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</si>
  <si>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</si>
  <si>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</si>
  <si>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</si>
  <si>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</si>
  <si>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</si>
  <si>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</si>
  <si>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</si>
  <si>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</si>
  <si>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</si>
  <si>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</si>
  <si>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</si>
  <si>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</si>
  <si>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</si>
  <si>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</si>
  <si>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</si>
  <si>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</si>
  <si>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</si>
  <si>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</si>
  <si>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</si>
  <si>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</si>
  <si>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</si>
  <si>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</si>
  <si>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</si>
  <si>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</si>
  <si>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</si>
  <si>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</si>
  <si>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</si>
  <si>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</si>
  <si>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</si>
  <si>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</si>
  <si>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</si>
  <si>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</si>
  <si>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</si>
  <si>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</si>
  <si>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</si>
  <si>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</si>
  <si>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</si>
  <si>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</si>
  <si>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</si>
  <si>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</si>
  <si>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</si>
  <si>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</si>
  <si>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</si>
  <si>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</si>
  <si>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</si>
  <si>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</si>
  <si>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</si>
  <si>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</si>
  <si>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</si>
  <si>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</si>
  <si>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</si>
  <si>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</si>
  <si>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</si>
  <si>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</si>
  <si>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</si>
  <si>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</si>
  <si>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</si>
  <si>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</si>
  <si>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</si>
  <si>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</si>
  <si>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</si>
  <si>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</si>
  <si>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</si>
  <si>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</si>
  <si>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</si>
  <si>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</si>
  <si>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</si>
  <si>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</si>
  <si>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</si>
  <si>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</si>
  <si>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</si>
  <si>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</si>
  <si>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</si>
  <si>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</si>
  <si>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</si>
  <si>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</si>
  <si>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</si>
  <si>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</si>
  <si>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</si>
  <si>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</si>
  <si>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</si>
  <si>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</si>
  <si>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</si>
  <si>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</si>
  <si>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</si>
  <si>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</si>
  <si>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</si>
  <si>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</si>
  <si>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</si>
  <si>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</si>
  <si>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</si>
  <si>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</si>
  <si>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</si>
  <si>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</si>
  <si>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</si>
  <si>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</si>
  <si>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</si>
  <si>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</si>
  <si>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</si>
  <si>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</si>
  <si>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</si>
  <si>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</si>
  <si>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</si>
  <si>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</si>
  <si>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</si>
  <si>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</si>
  <si>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</si>
  <si>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</si>
  <si>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</si>
  <si>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</si>
  <si>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</si>
  <si>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</si>
  <si>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</si>
  <si>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</si>
  <si>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</si>
  <si>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</si>
  <si>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</si>
  <si>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</si>
  <si>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</si>
  <si>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</si>
  <si>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</si>
  <si>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</si>
  <si>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</si>
  <si>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</si>
  <si>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</si>
  <si>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</si>
  <si>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</si>
  <si>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</si>
  <si>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</si>
  <si>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</si>
  <si>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</si>
  <si>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</si>
  <si>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</si>
  <si>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</si>
  <si>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</si>
  <si>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</si>
  <si>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</si>
  <si>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</si>
  <si>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</si>
  <si>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</si>
  <si>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</si>
  <si>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</si>
  <si>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</si>
  <si>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</si>
  <si>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</si>
  <si>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</si>
  <si>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</si>
  <si>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</si>
  <si>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</si>
  <si>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</si>
  <si>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</si>
  <si>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</si>
  <si>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</si>
  <si>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</si>
  <si>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</si>
  <si>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</si>
  <si>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</si>
  <si>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</si>
  <si>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</si>
  <si>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</si>
  <si>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</si>
  <si>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</si>
  <si>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</si>
  <si>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</si>
  <si>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</si>
  <si>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</si>
  <si>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</si>
  <si>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</si>
  <si>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</si>
  <si>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</si>
  <si>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</si>
  <si>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</si>
  <si>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</si>
  <si>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</si>
  <si>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</si>
  <si>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</si>
  <si>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</si>
  <si>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</si>
  <si>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</si>
  <si>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</si>
  <si>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</si>
  <si>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</si>
  <si>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</si>
  <si>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</si>
  <si>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</si>
  <si>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</si>
  <si>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</si>
  <si>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</si>
  <si>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</si>
  <si>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</si>
  <si>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</si>
  <si>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</si>
  <si>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</si>
  <si>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</si>
  <si>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</si>
  <si>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</si>
  <si>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</si>
  <si>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</si>
  <si>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</si>
  <si>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</si>
  <si>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</si>
  <si>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</si>
  <si>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</si>
  <si>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</si>
  <si>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</si>
  <si>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</si>
  <si>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</si>
  <si>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</si>
  <si>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</si>
  <si>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</si>
  <si>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</si>
  <si>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</si>
  <si>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</si>
  <si>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</si>
  <si>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</si>
  <si>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</si>
  <si>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</si>
  <si>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</si>
  <si>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</si>
  <si>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</si>
  <si>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</si>
  <si>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</si>
  <si>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</si>
  <si>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</si>
  <si>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</si>
  <si>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</si>
  <si>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</si>
  <si>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</si>
  <si>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</si>
  <si>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</si>
  <si>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</si>
  <si>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</si>
  <si>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</si>
  <si>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</si>
  <si>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</si>
  <si>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</si>
  <si>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</si>
  <si>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</si>
  <si>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</si>
  <si>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</si>
  <si>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</si>
  <si>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</si>
  <si>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</si>
  <si>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</si>
  <si>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</si>
  <si>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Schenectady, New York, US</t>
  </si>
  <si>
    <t>Schleicher</t>
  </si>
  <si>
    <t>Schleicher, Texas, US</t>
  </si>
  <si>
    <t>Schley</t>
  </si>
  <si>
    <t>Schley, Georgia, US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</si>
  <si>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</si>
  <si>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</si>
  <si>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</si>
  <si>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</si>
  <si>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</si>
  <si>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</si>
  <si>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</si>
  <si>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</si>
  <si>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</si>
  <si>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</si>
  <si>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</si>
  <si>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</si>
  <si>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</si>
  <si>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</si>
  <si>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</si>
  <si>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</si>
  <si>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</si>
  <si>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</si>
  <si>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</si>
  <si>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</si>
  <si>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</si>
  <si>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</si>
  <si>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</si>
  <si>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</si>
  <si>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</si>
  <si>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</si>
  <si>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</si>
  <si>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</si>
  <si>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</si>
  <si>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</si>
  <si>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</si>
  <si>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</si>
  <si>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</si>
  <si>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</si>
  <si>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</si>
  <si>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</si>
  <si>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</si>
  <si>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</si>
  <si>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</si>
  <si>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</si>
  <si>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</si>
  <si>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</si>
  <si>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</si>
  <si>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</si>
  <si>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</si>
  <si>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</si>
  <si>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</si>
  <si>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</si>
  <si>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</si>
  <si>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</si>
  <si>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</si>
  <si>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</si>
  <si>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</si>
  <si>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</si>
  <si>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</si>
  <si>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</si>
  <si>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</si>
  <si>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</si>
  <si>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</si>
  <si>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</si>
  <si>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</si>
  <si>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</si>
  <si>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</si>
  <si>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</si>
  <si>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</si>
  <si>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</si>
  <si>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</si>
  <si>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</si>
  <si>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</si>
  <si>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</si>
  <si>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</si>
  <si>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</si>
  <si>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</si>
  <si>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</si>
  <si>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</si>
  <si>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</si>
  <si>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</si>
  <si>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</si>
  <si>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</si>
  <si>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</si>
  <si>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</si>
  <si>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</si>
  <si>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</si>
  <si>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</si>
  <si>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</si>
  <si>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</si>
  <si>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</si>
  <si>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</si>
  <si>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</si>
  <si>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</si>
  <si>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</si>
  <si>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</si>
  <si>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</si>
  <si>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</si>
  <si>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</si>
  <si>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</si>
  <si>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</si>
  <si>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</si>
  <si>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</si>
  <si>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</si>
  <si>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</si>
  <si>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</si>
  <si>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</si>
  <si>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</si>
  <si>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</si>
  <si>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</si>
  <si>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</si>
  <si>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</si>
  <si>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</si>
  <si>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</si>
  <si>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</si>
  <si>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</si>
  <si>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</si>
  <si>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</si>
  <si>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</si>
  <si>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</si>
  <si>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</si>
  <si>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</si>
  <si>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</si>
  <si>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</si>
  <si>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</si>
  <si>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</si>
  <si>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</si>
  <si>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</si>
  <si>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</si>
  <si>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</si>
  <si>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</si>
  <si>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</si>
  <si>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</si>
  <si>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</si>
  <si>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</si>
  <si>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</si>
  <si>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</si>
  <si>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</si>
  <si>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</si>
  <si>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</si>
  <si>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</si>
  <si>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</si>
  <si>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</si>
  <si>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</si>
  <si>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</si>
  <si>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</si>
  <si>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</si>
  <si>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</si>
  <si>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</si>
  <si>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</si>
  <si>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</si>
  <si>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</si>
  <si>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</si>
  <si>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</si>
  <si>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</si>
  <si>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</si>
  <si>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</si>
  <si>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</si>
  <si>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</si>
  <si>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</si>
  <si>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</si>
  <si>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</si>
  <si>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</si>
  <si>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</si>
  <si>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</si>
  <si>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</si>
  <si>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</si>
  <si>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</si>
  <si>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</si>
  <si>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</si>
  <si>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</si>
  <si>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</si>
  <si>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</si>
  <si>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</si>
  <si>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</si>
  <si>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</si>
  <si>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</si>
  <si>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</si>
  <si>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</si>
  <si>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</si>
  <si>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</si>
  <si>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</si>
  <si>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</si>
  <si>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</si>
  <si>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</si>
  <si>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</si>
  <si>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</si>
  <si>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</si>
  <si>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</si>
  <si>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</si>
  <si>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</si>
  <si>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</si>
  <si>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</si>
  <si>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</si>
  <si>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</si>
  <si>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</si>
  <si>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</si>
  <si>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</si>
  <si>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</si>
  <si>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</si>
  <si>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</si>
  <si>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</si>
  <si>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</si>
  <si>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</si>
  <si>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</si>
  <si>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</si>
  <si>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</si>
  <si>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</si>
  <si>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</si>
  <si>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</si>
  <si>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</si>
  <si>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</si>
  <si>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</si>
  <si>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</si>
  <si>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</si>
  <si>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</si>
  <si>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</si>
  <si>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</si>
  <si>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</si>
  <si>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</si>
  <si>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</si>
  <si>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</si>
  <si>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</si>
  <si>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</si>
  <si>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</si>
  <si>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</si>
  <si>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</si>
  <si>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</si>
  <si>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</si>
  <si>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</si>
  <si>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</si>
  <si>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</si>
  <si>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</si>
  <si>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</si>
  <si>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</si>
  <si>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</si>
  <si>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</si>
  <si>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</si>
  <si>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</si>
  <si>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</si>
  <si>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</si>
  <si>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</si>
  <si>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</si>
  <si>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</si>
  <si>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</si>
  <si>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</si>
  <si>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</si>
  <si>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</si>
  <si>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</si>
  <si>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</si>
  <si>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</si>
  <si>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</si>
  <si>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</si>
  <si>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</si>
  <si>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</si>
  <si>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</si>
  <si>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</si>
  <si>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</si>
  <si>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</si>
  <si>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</si>
  <si>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</si>
  <si>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</si>
  <si>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</si>
  <si>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</si>
  <si>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</si>
  <si>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</si>
  <si>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</si>
  <si>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</si>
  <si>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</si>
  <si>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</si>
  <si>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</si>
  <si>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</si>
  <si>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</si>
  <si>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</si>
  <si>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</si>
  <si>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</si>
  <si>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</si>
  <si>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</si>
  <si>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</si>
  <si>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</si>
  <si>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</si>
  <si>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</si>
  <si>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</si>
  <si>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</si>
  <si>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</si>
  <si>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</si>
  <si>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Suffolk, Massachusetts, US</t>
  </si>
  <si>
    <t>Suffolk, New York, US</t>
  </si>
  <si>
    <t>Suffolk, Virginia, US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</si>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</sst>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theme="0" tint="-4.9989318521683403E-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164" fontId="4" fillId="0" borderId="0" xfId="1" applyNumberFormat="1" applyFont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/>
    <xf numFmtId="9" fontId="4" fillId="0" borderId="0" xfId="2" applyFont="1"/>
    <xf numFmtId="165" fontId="6" fillId="0" borderId="0" xfId="2" applyNumberFormat="1" applyFont="1"/>
    <xf numFmtId="164" fontId="0" fillId="0" borderId="0" xfId="1" applyNumberFormat="1" applyFont="1" applyFill="1"/>
    <xf numFmtId="14" fontId="5" fillId="0" borderId="0" xfId="0" applyNumberFormat="1" applyFont="1"/>
    <xf numFmtId="164" fontId="5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49940"/>
      <color rgb="FFC48F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B-6748-955C-4D03F1C7DE88}"/>
            </c:ext>
          </c:extLst>
        </c:ser>
        <c:ser>
          <c:idx val="5"/>
          <c:order val="1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5D-7C4C-ACFF-438EBEE53A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B-6748-955C-4D03F1C7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BD-104F-B1F7-C8CAD2B74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1-C645-BEDD-0BF24B71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37-5544-BAB6-FFE44C6FFB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2-B844-B545-A149C01C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62-3B47-ABEE-2D4D241CD7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CD4E-BEB7-FF905ECE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DA-9748-8C1A-158B5AC8E3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5-D34C-9561-EF72B024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73C-2F43-B75D-DE9C898ABC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B041-9CC8-0C02D41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77-3543-B314-5FBD97496A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5-6047-9EC5-FBC6245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76-AF4B-A00C-2FC4E0E24C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6-5E47-AB14-0DF19338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6</xdr:row>
      <xdr:rowOff>0</xdr:rowOff>
    </xdr:from>
    <xdr:to>
      <xdr:col>46</xdr:col>
      <xdr:colOff>186120</xdr:colOff>
      <xdr:row>25</xdr:row>
      <xdr:rowOff>95468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7A2E67-8AA9-7A43-998F-797D2D113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46</xdr:col>
      <xdr:colOff>173421</xdr:colOff>
      <xdr:row>51</xdr:row>
      <xdr:rowOff>63498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47C4EB-8618-AB49-9A37-26E9BC9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57</xdr:row>
      <xdr:rowOff>0</xdr:rowOff>
    </xdr:from>
    <xdr:to>
      <xdr:col>46</xdr:col>
      <xdr:colOff>186120</xdr:colOff>
      <xdr:row>76</xdr:row>
      <xdr:rowOff>57369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EB98A2-C4D7-9544-AD2E-43E31B9A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81</xdr:row>
      <xdr:rowOff>0</xdr:rowOff>
    </xdr:from>
    <xdr:to>
      <xdr:col>46</xdr:col>
      <xdr:colOff>192690</xdr:colOff>
      <xdr:row>100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C65005C-9CCE-B74C-B28A-830A7FB6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</xdr:row>
      <xdr:rowOff>0</xdr:rowOff>
    </xdr:from>
    <xdr:to>
      <xdr:col>21</xdr:col>
      <xdr:colOff>327911</xdr:colOff>
      <xdr:row>24</xdr:row>
      <xdr:rowOff>106597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4A6959-ACC6-7746-AB82-1A682FB7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21</xdr:col>
      <xdr:colOff>327911</xdr:colOff>
      <xdr:row>49</xdr:row>
      <xdr:rowOff>68496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E17275-0D03-AE47-B79E-89A52DAA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5</xdr:row>
      <xdr:rowOff>0</xdr:rowOff>
    </xdr:from>
    <xdr:to>
      <xdr:col>31</xdr:col>
      <xdr:colOff>492176</xdr:colOff>
      <xdr:row>24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CABCB34-FE97-AC4E-B353-DDACDBF3C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30</xdr:row>
      <xdr:rowOff>0</xdr:rowOff>
    </xdr:from>
    <xdr:to>
      <xdr:col>31</xdr:col>
      <xdr:colOff>512163</xdr:colOff>
      <xdr:row>49</xdr:row>
      <xdr:rowOff>69850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2DF3DC-58F5-5342-9298-BB92D390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BD74-34AC-9E40-817F-0822815DB856}">
  <dimension ref="A1:AY179"/>
  <sheetViews>
    <sheetView tabSelected="1" zoomScale="95" zoomScaleNormal="95" workbookViewId="0">
      <selection activeCell="G54" sqref="G54"/>
    </sheetView>
  </sheetViews>
  <sheetFormatPr baseColWidth="10" defaultRowHeight="16" x14ac:dyDescent="0.2"/>
  <cols>
    <col min="2" max="2" width="10.83203125" style="1"/>
    <col min="3" max="3" width="11.5" style="1" bestFit="1" customWidth="1"/>
    <col min="4" max="4" width="11" style="1" bestFit="1" customWidth="1"/>
    <col min="5" max="5" width="13" style="1" bestFit="1" customWidth="1"/>
    <col min="6" max="7" width="13" style="1" customWidth="1"/>
    <col min="8" max="8" width="16.83203125" style="1" customWidth="1"/>
    <col min="9" max="10" width="13" style="1" customWidth="1"/>
    <col min="12" max="12" width="10.83203125" style="8"/>
    <col min="13" max="20" width="10.83203125" style="8" customWidth="1"/>
    <col min="21" max="21" width="19.83203125" style="8" customWidth="1"/>
    <col min="22" max="27" width="10.83203125" style="8" customWidth="1"/>
    <col min="28" max="30" width="10.83203125" customWidth="1"/>
    <col min="31" max="31" width="17.5" customWidth="1"/>
    <col min="32" max="32" width="10.83203125" customWidth="1"/>
    <col min="36" max="36" width="10.83203125" customWidth="1"/>
  </cols>
  <sheetData>
    <row r="1" spans="1:51" x14ac:dyDescent="0.2">
      <c r="C1" s="20" t="s">
        <v>1708</v>
      </c>
      <c r="D1" s="20"/>
      <c r="E1" s="20"/>
      <c r="F1" s="20"/>
      <c r="H1" s="1" t="s">
        <v>1709</v>
      </c>
    </row>
    <row r="2" spans="1:51" x14ac:dyDescent="0.2">
      <c r="C2" s="1" t="s">
        <v>0</v>
      </c>
      <c r="D2" s="1" t="s">
        <v>4</v>
      </c>
      <c r="E2" s="1" t="s">
        <v>5</v>
      </c>
      <c r="F2" s="1" t="s">
        <v>1615</v>
      </c>
      <c r="H2" s="1" t="s">
        <v>1</v>
      </c>
      <c r="I2" s="1" t="s">
        <v>5</v>
      </c>
      <c r="J2" s="1" t="s">
        <v>1615</v>
      </c>
    </row>
    <row r="3" spans="1:51" x14ac:dyDescent="0.2">
      <c r="A3" s="3">
        <v>43875</v>
      </c>
      <c r="B3" s="1">
        <f>DAY(A3)</f>
        <v>14</v>
      </c>
      <c r="C3" s="1">
        <v>64460</v>
      </c>
      <c r="D3" s="1">
        <v>15</v>
      </c>
      <c r="E3" s="1">
        <v>0</v>
      </c>
      <c r="Z3" s="9"/>
      <c r="AA3" s="9"/>
    </row>
    <row r="4" spans="1:51" x14ac:dyDescent="0.2">
      <c r="A4" s="3">
        <v>43876</v>
      </c>
      <c r="B4" s="1">
        <f t="shared" ref="B4:B67" si="0">DAY(A4)</f>
        <v>15</v>
      </c>
      <c r="C4" s="1">
        <f>'2020-02-15'!D1</f>
        <v>69032</v>
      </c>
      <c r="D4" s="1">
        <f>'2020-02-15'!H1</f>
        <v>15</v>
      </c>
      <c r="E4" s="1">
        <v>0</v>
      </c>
      <c r="Z4" s="9"/>
      <c r="AA4" s="9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x14ac:dyDescent="0.2">
      <c r="A5" s="3">
        <f>A4+1</f>
        <v>43877</v>
      </c>
      <c r="B5" s="1">
        <f t="shared" si="0"/>
        <v>16</v>
      </c>
      <c r="C5" s="1">
        <f>'2020-02-16'!D1</f>
        <v>71226</v>
      </c>
      <c r="D5" s="1">
        <f>'2020-02-16'!H1</f>
        <v>15</v>
      </c>
      <c r="E5" s="1">
        <v>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0"/>
      <c r="AA5" s="10"/>
      <c r="AB5" s="6"/>
      <c r="AC5" s="6"/>
      <c r="AD5" s="6"/>
      <c r="AE5" s="6"/>
      <c r="AF5" s="6"/>
      <c r="AG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x14ac:dyDescent="0.2">
      <c r="A6" s="3">
        <f t="shared" ref="A6:A69" si="1">A5+1</f>
        <v>43878</v>
      </c>
      <c r="B6" s="1">
        <f t="shared" si="0"/>
        <v>17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6"/>
      <c r="AC6" s="6"/>
      <c r="AD6" s="6"/>
      <c r="AE6" s="6"/>
      <c r="AF6" s="6"/>
      <c r="AG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</row>
    <row r="7" spans="1:51" x14ac:dyDescent="0.2">
      <c r="A7" s="3">
        <f t="shared" si="1"/>
        <v>43879</v>
      </c>
      <c r="B7" s="1">
        <f t="shared" si="0"/>
        <v>18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6"/>
      <c r="AC7" s="6"/>
      <c r="AD7" s="6"/>
      <c r="AE7" s="6"/>
      <c r="AF7" s="6"/>
      <c r="AG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x14ac:dyDescent="0.2">
      <c r="A8" s="3">
        <f t="shared" si="1"/>
        <v>43880</v>
      </c>
      <c r="B8" s="1">
        <f t="shared" si="0"/>
        <v>19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6"/>
      <c r="AC8" s="6"/>
      <c r="AD8" s="6"/>
      <c r="AE8" s="6"/>
      <c r="AF8" s="6"/>
      <c r="AG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x14ac:dyDescent="0.2">
      <c r="A9" s="3">
        <f t="shared" si="1"/>
        <v>43881</v>
      </c>
      <c r="B9" s="1">
        <f t="shared" si="0"/>
        <v>20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6"/>
      <c r="AC9" s="6"/>
      <c r="AD9" s="6"/>
      <c r="AE9" s="6"/>
      <c r="AF9" s="6"/>
      <c r="AG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x14ac:dyDescent="0.2">
      <c r="A10" s="3">
        <f t="shared" si="1"/>
        <v>43882</v>
      </c>
      <c r="B10" s="1">
        <f t="shared" si="0"/>
        <v>21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6"/>
      <c r="AC10" s="6"/>
      <c r="AD10" s="6"/>
      <c r="AE10" s="6"/>
      <c r="AF10" s="6"/>
      <c r="AG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x14ac:dyDescent="0.2">
      <c r="A11" s="3">
        <f t="shared" si="1"/>
        <v>43883</v>
      </c>
      <c r="B11" s="1">
        <f t="shared" si="0"/>
        <v>22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6"/>
      <c r="AC11" s="6"/>
      <c r="AD11" s="6"/>
      <c r="AE11" s="6"/>
      <c r="AF11" s="6"/>
      <c r="AG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x14ac:dyDescent="0.2">
      <c r="A12" s="3">
        <f t="shared" si="1"/>
        <v>43884</v>
      </c>
      <c r="B12" s="1">
        <f t="shared" si="0"/>
        <v>23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6"/>
      <c r="AC12" s="6"/>
      <c r="AD12" s="6"/>
      <c r="AE12" s="6"/>
      <c r="AF12" s="6"/>
      <c r="AG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 x14ac:dyDescent="0.2">
      <c r="A13" s="3">
        <f t="shared" si="1"/>
        <v>43885</v>
      </c>
      <c r="B13" s="1">
        <f t="shared" si="0"/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6"/>
      <c r="AC13" s="6"/>
      <c r="AD13" s="6"/>
      <c r="AE13" s="6"/>
      <c r="AF13" s="6"/>
      <c r="AG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x14ac:dyDescent="0.2">
      <c r="A14" s="3">
        <f t="shared" si="1"/>
        <v>43886</v>
      </c>
      <c r="B14" s="1">
        <f t="shared" si="0"/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6"/>
      <c r="AC14" s="6"/>
      <c r="AD14" s="6"/>
      <c r="AE14" s="6"/>
      <c r="AF14" s="6"/>
      <c r="AG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x14ac:dyDescent="0.2">
      <c r="A15" s="3">
        <f t="shared" si="1"/>
        <v>43887</v>
      </c>
      <c r="B15" s="1">
        <f t="shared" si="0"/>
        <v>26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6"/>
      <c r="AC15" s="6"/>
      <c r="AD15" s="6"/>
      <c r="AE15" s="6"/>
      <c r="AF15" s="6"/>
      <c r="AG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x14ac:dyDescent="0.2">
      <c r="A16" s="3">
        <f t="shared" si="1"/>
        <v>43888</v>
      </c>
      <c r="B16" s="1">
        <f t="shared" si="0"/>
        <v>27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6"/>
      <c r="AC16" s="6"/>
      <c r="AD16" s="6"/>
      <c r="AE16" s="6"/>
      <c r="AF16" s="6"/>
      <c r="AG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x14ac:dyDescent="0.2">
      <c r="A17" s="3">
        <f t="shared" si="1"/>
        <v>43889</v>
      </c>
      <c r="B17" s="1">
        <f t="shared" si="0"/>
        <v>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6"/>
      <c r="AC17" s="6"/>
      <c r="AD17" s="6"/>
      <c r="AE17" s="6"/>
      <c r="AF17" s="6"/>
      <c r="AG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x14ac:dyDescent="0.2">
      <c r="A18" s="3">
        <f t="shared" si="1"/>
        <v>43890</v>
      </c>
      <c r="B18" s="1">
        <f t="shared" si="0"/>
        <v>29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6"/>
      <c r="AC18" s="6"/>
      <c r="AD18" s="6"/>
      <c r="AE18" s="6"/>
      <c r="AF18" s="6"/>
      <c r="AG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x14ac:dyDescent="0.2">
      <c r="A19" s="3">
        <f t="shared" si="1"/>
        <v>43891</v>
      </c>
      <c r="B19" s="1">
        <f t="shared" si="0"/>
        <v>1</v>
      </c>
      <c r="C19" s="1">
        <f>'2020-03-01'!D$1</f>
        <v>88371</v>
      </c>
      <c r="D19" s="1">
        <f>'2020-03-01'!J$1</f>
        <v>76</v>
      </c>
      <c r="E19" s="1">
        <f>'2020-03-01'!N$1</f>
        <v>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6"/>
      <c r="AC19" s="6"/>
      <c r="AD19" s="6"/>
      <c r="AE19" s="6"/>
      <c r="AF19" s="6"/>
      <c r="AG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x14ac:dyDescent="0.2">
      <c r="A20" s="3">
        <f t="shared" si="1"/>
        <v>43892</v>
      </c>
      <c r="B20" s="1">
        <f t="shared" si="0"/>
        <v>2</v>
      </c>
      <c r="C20" s="1">
        <f>'2020-03-02'!D$1</f>
        <v>90309</v>
      </c>
      <c r="D20" s="1">
        <f>'2020-03-02'!J$1</f>
        <v>101</v>
      </c>
      <c r="E20" s="1">
        <f>'2020-03-02'!N$1</f>
        <v>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6"/>
      <c r="AC20" s="6"/>
      <c r="AD20" s="6"/>
      <c r="AE20" s="6"/>
      <c r="AF20" s="6"/>
      <c r="AG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x14ac:dyDescent="0.2">
      <c r="A21" s="3">
        <f t="shared" si="1"/>
        <v>43893</v>
      </c>
      <c r="B21" s="1">
        <f t="shared" si="0"/>
        <v>3</v>
      </c>
      <c r="C21" s="1">
        <f>'2020-03-03'!D$1</f>
        <v>92844</v>
      </c>
      <c r="D21" s="1">
        <f>'2020-03-03'!J$1</f>
        <v>122</v>
      </c>
      <c r="E21" s="1">
        <f>'2020-03-03'!N$1</f>
        <v>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6"/>
      <c r="AC21" s="6"/>
      <c r="AD21" s="6"/>
      <c r="AE21" s="6"/>
      <c r="AF21" s="6"/>
      <c r="AG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x14ac:dyDescent="0.2">
      <c r="A22" s="3">
        <f t="shared" si="1"/>
        <v>43894</v>
      </c>
      <c r="B22" s="1">
        <f t="shared" si="0"/>
        <v>4</v>
      </c>
      <c r="C22" s="1">
        <f>'2020-03-04'!D$1</f>
        <v>95124</v>
      </c>
      <c r="D22" s="1">
        <f>'2020-03-04'!J$1</f>
        <v>153</v>
      </c>
      <c r="E22" s="1">
        <f>'2020-03-04'!N$1</f>
        <v>11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6"/>
      <c r="AC22" s="6"/>
      <c r="AD22" s="6"/>
      <c r="AE22" s="6"/>
      <c r="AF22" s="6"/>
      <c r="AG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x14ac:dyDescent="0.2">
      <c r="A23" s="3">
        <f t="shared" si="1"/>
        <v>43895</v>
      </c>
      <c r="B23" s="1">
        <f t="shared" si="0"/>
        <v>5</v>
      </c>
      <c r="C23" s="1">
        <f>'2020-03-05'!D$1</f>
        <v>97886</v>
      </c>
      <c r="D23" s="1">
        <f>'2020-03-05'!J$1</f>
        <v>221</v>
      </c>
      <c r="E23" s="1">
        <f>'2020-03-05'!N$1</f>
        <v>23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6"/>
      <c r="AC23" s="6"/>
      <c r="AD23" s="6"/>
      <c r="AE23" s="6"/>
      <c r="AF23" s="6"/>
      <c r="AG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x14ac:dyDescent="0.2">
      <c r="A24" s="3">
        <f t="shared" si="1"/>
        <v>43896</v>
      </c>
      <c r="B24" s="1">
        <f t="shared" si="0"/>
        <v>6</v>
      </c>
      <c r="C24" s="1">
        <f>'2020-03-06'!D$1</f>
        <v>101800</v>
      </c>
      <c r="D24" s="1">
        <f>'2020-03-06'!J$1</f>
        <v>278</v>
      </c>
      <c r="E24" s="1">
        <f>'2020-03-06'!N$1</f>
        <v>36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6"/>
      <c r="AC24" s="6"/>
      <c r="AD24" s="6"/>
      <c r="AE24" s="6"/>
      <c r="AF24" s="6"/>
      <c r="AG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x14ac:dyDescent="0.2">
      <c r="A25" s="3">
        <f t="shared" si="1"/>
        <v>43897</v>
      </c>
      <c r="B25" s="1">
        <f t="shared" si="0"/>
        <v>7</v>
      </c>
      <c r="C25" s="1">
        <f>'2020-03-07'!D$1</f>
        <v>105836</v>
      </c>
      <c r="D25" s="1">
        <f>'2020-03-07'!J$1</f>
        <v>417</v>
      </c>
      <c r="E25" s="1">
        <f>'2020-03-07'!N$1</f>
        <v>76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6"/>
      <c r="AC25" s="6"/>
      <c r="AD25" s="6"/>
      <c r="AE25" s="6"/>
      <c r="AF25" s="6"/>
      <c r="AG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 x14ac:dyDescent="0.2">
      <c r="A26" s="3">
        <f t="shared" si="1"/>
        <v>43898</v>
      </c>
      <c r="B26" s="1">
        <f t="shared" si="0"/>
        <v>8</v>
      </c>
      <c r="C26" s="1">
        <f>'2020-03-08'!D$1</f>
        <v>109835</v>
      </c>
      <c r="D26" s="1">
        <f>'2020-03-08'!J$1</f>
        <v>537</v>
      </c>
      <c r="E26" s="1">
        <f>'2020-03-08'!N$1</f>
        <v>106</v>
      </c>
      <c r="H26" s="1">
        <f t="shared" ref="H26:J28" si="2">IF(D23&gt;0,D23*2,G23*2)</f>
        <v>442</v>
      </c>
      <c r="I26" s="1">
        <f t="shared" si="2"/>
        <v>46</v>
      </c>
      <c r="J26" s="1">
        <f t="shared" si="2"/>
        <v>0</v>
      </c>
      <c r="L26" s="7"/>
      <c r="M26" s="7" t="s">
        <v>1618</v>
      </c>
      <c r="N26" s="6"/>
      <c r="O26" s="6"/>
      <c r="P26" s="6"/>
      <c r="Q26" s="6"/>
      <c r="R26" s="6"/>
      <c r="S26" s="6"/>
      <c r="T26" s="6"/>
      <c r="U26" s="13" t="s">
        <v>1622</v>
      </c>
      <c r="V26" s="7"/>
      <c r="W26" s="7" t="s">
        <v>1618</v>
      </c>
      <c r="X26" s="6"/>
      <c r="Y26" s="6"/>
      <c r="Z26" s="6"/>
      <c r="AA26" s="6"/>
      <c r="AB26" s="6"/>
      <c r="AC26" s="6"/>
      <c r="AD26" s="12"/>
      <c r="AE26" s="13" t="s">
        <v>1622</v>
      </c>
      <c r="AF26" s="6"/>
      <c r="AG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x14ac:dyDescent="0.2">
      <c r="A27" s="3">
        <f t="shared" si="1"/>
        <v>43899</v>
      </c>
      <c r="B27" s="1">
        <f t="shared" si="0"/>
        <v>9</v>
      </c>
      <c r="C27" s="1">
        <f>'2020-03-09'!D$1</f>
        <v>113582</v>
      </c>
      <c r="D27" s="1">
        <f>'2020-03-09'!J$1</f>
        <v>605</v>
      </c>
      <c r="E27" s="1">
        <f>'2020-03-09'!N$1</f>
        <v>142</v>
      </c>
      <c r="H27" s="1">
        <f t="shared" si="2"/>
        <v>556</v>
      </c>
      <c r="I27" s="1">
        <f t="shared" si="2"/>
        <v>72</v>
      </c>
      <c r="J27" s="1">
        <f t="shared" si="2"/>
        <v>0</v>
      </c>
      <c r="L27" s="7"/>
      <c r="M27" s="7" t="s">
        <v>1620</v>
      </c>
      <c r="N27" s="6"/>
      <c r="O27" s="6"/>
      <c r="P27" s="6"/>
      <c r="Q27" s="6"/>
      <c r="R27" s="6"/>
      <c r="S27" s="6"/>
      <c r="T27" s="6"/>
      <c r="U27" s="13" t="s">
        <v>1623</v>
      </c>
      <c r="V27" s="7"/>
      <c r="W27" s="7" t="s">
        <v>1619</v>
      </c>
      <c r="X27" s="6"/>
      <c r="Y27" s="6"/>
      <c r="Z27" s="6"/>
      <c r="AA27" s="6"/>
      <c r="AB27" s="6"/>
      <c r="AC27" s="6"/>
      <c r="AD27" s="12"/>
      <c r="AE27" s="13" t="s">
        <v>1623</v>
      </c>
      <c r="AF27" s="6"/>
      <c r="AG27" s="6"/>
      <c r="AJ27" s="6"/>
      <c r="AK27" s="7" t="s">
        <v>1618</v>
      </c>
      <c r="AL27" s="6"/>
      <c r="AM27" s="6"/>
      <c r="AN27" s="6"/>
      <c r="AO27" s="6"/>
      <c r="AP27" s="6"/>
      <c r="AQ27" s="6"/>
      <c r="AR27" s="6"/>
      <c r="AS27" s="13" t="s">
        <v>1622</v>
      </c>
      <c r="AT27" s="6"/>
      <c r="AU27" s="6"/>
      <c r="AV27" s="6"/>
      <c r="AW27" s="6"/>
      <c r="AX27" s="6"/>
      <c r="AY27" s="6"/>
    </row>
    <row r="28" spans="1:51" x14ac:dyDescent="0.2">
      <c r="A28" s="3">
        <f t="shared" si="1"/>
        <v>43900</v>
      </c>
      <c r="B28" s="1">
        <f t="shared" si="0"/>
        <v>10</v>
      </c>
      <c r="C28" s="1">
        <f>'2020-03-10'!D$1</f>
        <v>118582</v>
      </c>
      <c r="D28" s="1">
        <f>'2020-03-10'!J$1</f>
        <v>959</v>
      </c>
      <c r="E28" s="1">
        <f>'2020-03-10'!N$1</f>
        <v>173</v>
      </c>
      <c r="H28" s="1">
        <f t="shared" si="2"/>
        <v>834</v>
      </c>
      <c r="I28" s="1">
        <f t="shared" si="2"/>
        <v>152</v>
      </c>
      <c r="J28" s="1">
        <f t="shared" si="2"/>
        <v>0</v>
      </c>
      <c r="L28" s="7"/>
      <c r="M28" s="7"/>
      <c r="N28" s="7" t="s">
        <v>1621</v>
      </c>
      <c r="O28" s="6"/>
      <c r="P28" s="6"/>
      <c r="Q28" s="6"/>
      <c r="R28" s="6"/>
      <c r="S28" s="6"/>
      <c r="T28" s="6"/>
      <c r="U28" s="6"/>
      <c r="V28" s="7"/>
      <c r="W28" s="7"/>
      <c r="X28" s="7"/>
      <c r="Y28" s="7"/>
      <c r="Z28" s="7"/>
      <c r="AA28" s="7"/>
      <c r="AB28" s="6"/>
      <c r="AC28" s="6"/>
      <c r="AD28" s="6"/>
      <c r="AE28" s="6"/>
      <c r="AF28" s="6"/>
      <c r="AG28" s="6"/>
      <c r="AJ28" s="6"/>
      <c r="AK28" s="7" t="s">
        <v>1620</v>
      </c>
      <c r="AL28" s="6"/>
      <c r="AM28" s="6"/>
      <c r="AN28" s="6"/>
      <c r="AO28" s="6"/>
      <c r="AP28" s="6"/>
      <c r="AQ28" s="6"/>
      <c r="AR28" s="6"/>
      <c r="AS28" s="13" t="s">
        <v>1623</v>
      </c>
      <c r="AT28" s="6"/>
      <c r="AU28" s="6"/>
      <c r="AV28" s="6"/>
      <c r="AW28" s="6"/>
      <c r="AX28" s="6"/>
      <c r="AY28" s="6"/>
    </row>
    <row r="29" spans="1:51" x14ac:dyDescent="0.2">
      <c r="A29" s="3">
        <f t="shared" si="1"/>
        <v>43901</v>
      </c>
      <c r="B29" s="1">
        <f t="shared" si="0"/>
        <v>11</v>
      </c>
      <c r="C29" s="1">
        <f>'2020-03-11'!D$1</f>
        <v>125865</v>
      </c>
      <c r="D29" s="1">
        <f>'2020-03-11'!J$1</f>
        <v>1281</v>
      </c>
      <c r="E29" s="1">
        <f>'2020-03-11'!N$1</f>
        <v>220</v>
      </c>
      <c r="H29" s="1">
        <f t="shared" ref="H29:H60" si="3">IF(D26&gt;0,D26*2,H26*2)</f>
        <v>1074</v>
      </c>
      <c r="I29" s="1">
        <f t="shared" ref="I29:I60" si="4">IF(E26&gt;0,E26*2,I26*2)</f>
        <v>212</v>
      </c>
      <c r="J29" s="1">
        <f t="shared" ref="J29:J60" si="5">IF(F26&gt;0,F26*2,J26*2)</f>
        <v>0</v>
      </c>
      <c r="L29" s="7"/>
      <c r="M29" s="7"/>
      <c r="N29" s="7"/>
      <c r="O29" s="7"/>
      <c r="P29" s="6"/>
      <c r="Q29" s="6"/>
      <c r="R29" s="6"/>
      <c r="S29" s="6"/>
      <c r="T29" s="6"/>
      <c r="U29" s="6"/>
      <c r="V29" s="7"/>
      <c r="W29" s="7"/>
      <c r="X29" s="7"/>
      <c r="Y29" s="7"/>
      <c r="Z29" s="7"/>
      <c r="AA29" s="7"/>
      <c r="AB29" s="6"/>
      <c r="AC29" s="6"/>
      <c r="AD29" s="6"/>
      <c r="AE29" s="6"/>
      <c r="AF29" s="6"/>
      <c r="AG29" s="6"/>
      <c r="AJ29" s="6"/>
      <c r="AK29" s="7"/>
      <c r="AL29" s="7" t="s">
        <v>1621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x14ac:dyDescent="0.2">
      <c r="A30" s="3">
        <f t="shared" si="1"/>
        <v>43902</v>
      </c>
      <c r="B30" s="1">
        <f t="shared" si="0"/>
        <v>12</v>
      </c>
      <c r="C30" s="1">
        <f>'2020-03-12'!D$1</f>
        <v>128343</v>
      </c>
      <c r="D30" s="1">
        <f>'2020-03-12'!J$1</f>
        <v>1663</v>
      </c>
      <c r="E30" s="1">
        <f>'2020-03-12'!N$1</f>
        <v>328</v>
      </c>
      <c r="H30" s="1">
        <f t="shared" si="3"/>
        <v>1210</v>
      </c>
      <c r="I30" s="1">
        <f t="shared" si="4"/>
        <v>284</v>
      </c>
      <c r="J30" s="1">
        <f t="shared" si="5"/>
        <v>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6"/>
      <c r="AC30" s="6"/>
      <c r="AD30" s="6"/>
      <c r="AE30" s="6"/>
      <c r="AF30" s="6"/>
      <c r="AG30" s="6"/>
      <c r="AJ30" s="6"/>
      <c r="AK30" s="7"/>
      <c r="AL30" s="7"/>
      <c r="AM30" s="7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x14ac:dyDescent="0.2">
      <c r="A31" s="3">
        <f t="shared" si="1"/>
        <v>43903</v>
      </c>
      <c r="B31" s="1">
        <f t="shared" si="0"/>
        <v>13</v>
      </c>
      <c r="C31" s="1">
        <f>'2020-03-13'!D$1</f>
        <v>145193</v>
      </c>
      <c r="D31" s="1">
        <f>'2020-03-13'!J$1</f>
        <v>2179</v>
      </c>
      <c r="E31" s="1">
        <f>'2020-03-13'!N$1</f>
        <v>421</v>
      </c>
      <c r="F31" s="1">
        <v>0</v>
      </c>
      <c r="H31" s="1">
        <f t="shared" si="3"/>
        <v>1918</v>
      </c>
      <c r="I31" s="1">
        <f t="shared" si="4"/>
        <v>346</v>
      </c>
      <c r="J31" s="1">
        <f t="shared" si="5"/>
        <v>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6"/>
      <c r="AC31" s="6"/>
      <c r="AD31" s="6"/>
      <c r="AE31" s="6"/>
      <c r="AF31" s="6"/>
      <c r="AG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x14ac:dyDescent="0.2">
      <c r="A32" s="3">
        <f t="shared" si="1"/>
        <v>43904</v>
      </c>
      <c r="B32" s="1">
        <f t="shared" si="0"/>
        <v>14</v>
      </c>
      <c r="C32" s="1">
        <f>'2020-03-14'!D$1</f>
        <v>156099</v>
      </c>
      <c r="D32" s="1">
        <f>'2020-03-14'!J$1</f>
        <v>2726</v>
      </c>
      <c r="E32" s="1">
        <f>'2020-03-14'!N$1</f>
        <v>525</v>
      </c>
      <c r="F32" s="1">
        <v>2</v>
      </c>
      <c r="H32" s="1">
        <f t="shared" si="3"/>
        <v>2562</v>
      </c>
      <c r="I32" s="1">
        <f t="shared" si="4"/>
        <v>440</v>
      </c>
      <c r="J32" s="1">
        <f t="shared" si="5"/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6"/>
      <c r="AC32" s="6"/>
      <c r="AD32" s="6"/>
      <c r="AE32" s="6"/>
      <c r="AF32" s="6"/>
      <c r="AG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x14ac:dyDescent="0.2">
      <c r="A33" s="3">
        <f t="shared" si="1"/>
        <v>43905</v>
      </c>
      <c r="B33" s="1">
        <f t="shared" si="0"/>
        <v>15</v>
      </c>
      <c r="C33" s="1">
        <f>'2020-03-15'!D$1</f>
        <v>167447</v>
      </c>
      <c r="D33" s="1">
        <f>'2020-03-15'!J$1</f>
        <v>3499</v>
      </c>
      <c r="E33" s="1">
        <f>'2020-03-15'!N$1</f>
        <v>732</v>
      </c>
      <c r="F33" s="1">
        <v>2</v>
      </c>
      <c r="H33" s="1">
        <f t="shared" si="3"/>
        <v>3326</v>
      </c>
      <c r="I33" s="1">
        <f t="shared" si="4"/>
        <v>656</v>
      </c>
      <c r="J33" s="1">
        <f t="shared" si="5"/>
        <v>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6"/>
      <c r="AC33" s="6"/>
      <c r="AD33" s="6"/>
      <c r="AE33" s="6"/>
      <c r="AF33" s="6"/>
      <c r="AG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x14ac:dyDescent="0.2">
      <c r="A34" s="3">
        <f t="shared" si="1"/>
        <v>43906</v>
      </c>
      <c r="B34" s="1">
        <f t="shared" si="0"/>
        <v>16</v>
      </c>
      <c r="C34" s="1">
        <f>'2020-03-16'!D1</f>
        <v>181546</v>
      </c>
      <c r="D34" s="1">
        <f>'2020-03-16'!J1</f>
        <v>4632</v>
      </c>
      <c r="E34" s="1">
        <f>'2020-03-16'!N1</f>
        <v>967</v>
      </c>
      <c r="F34" s="1">
        <v>2</v>
      </c>
      <c r="H34" s="1">
        <f t="shared" si="3"/>
        <v>4358</v>
      </c>
      <c r="I34" s="1">
        <f t="shared" si="4"/>
        <v>842</v>
      </c>
      <c r="J34" s="1">
        <f t="shared" si="5"/>
        <v>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6"/>
      <c r="AC34" s="6"/>
      <c r="AD34" s="6"/>
      <c r="AE34" s="6"/>
      <c r="AF34" s="6"/>
      <c r="AG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x14ac:dyDescent="0.2">
      <c r="A35" s="3">
        <f t="shared" si="1"/>
        <v>43907</v>
      </c>
      <c r="B35" s="1">
        <f t="shared" si="0"/>
        <v>17</v>
      </c>
      <c r="C35" s="1">
        <f>'2020-03-17'!D1</f>
        <v>197168</v>
      </c>
      <c r="D35" s="1">
        <f>'2020-03-17'!J1</f>
        <v>6421</v>
      </c>
      <c r="E35" s="1">
        <f>'2020-03-17'!T1</f>
        <v>1374</v>
      </c>
      <c r="F35" s="1">
        <f>'2020-03-17'!V1</f>
        <v>6</v>
      </c>
      <c r="H35" s="1">
        <f t="shared" si="3"/>
        <v>5452</v>
      </c>
      <c r="I35" s="1">
        <f t="shared" si="4"/>
        <v>1050</v>
      </c>
      <c r="J35" s="1">
        <f t="shared" si="5"/>
        <v>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6"/>
      <c r="AC35" s="6"/>
      <c r="AD35" s="6"/>
      <c r="AE35" s="6"/>
      <c r="AF35" s="6"/>
      <c r="AG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x14ac:dyDescent="0.2">
      <c r="A36" s="3">
        <f t="shared" si="1"/>
        <v>43908</v>
      </c>
      <c r="B36" s="1">
        <f t="shared" si="0"/>
        <v>18</v>
      </c>
      <c r="C36" s="1">
        <f>'2020-03-18'!D1</f>
        <v>214915</v>
      </c>
      <c r="D36" s="1">
        <f>'2020-03-18'!J1</f>
        <v>7786</v>
      </c>
      <c r="E36" s="1">
        <f>'2020-03-18'!T1</f>
        <v>2382</v>
      </c>
      <c r="F36" s="1">
        <f>'2020-03-18'!V1</f>
        <v>8</v>
      </c>
      <c r="H36" s="1">
        <f t="shared" si="3"/>
        <v>6998</v>
      </c>
      <c r="I36" s="1">
        <f t="shared" si="4"/>
        <v>1464</v>
      </c>
      <c r="J36" s="1">
        <f t="shared" si="5"/>
        <v>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6"/>
      <c r="AC36" s="6"/>
      <c r="AD36" s="6"/>
      <c r="AE36" s="6"/>
      <c r="AF36" s="6"/>
      <c r="AG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x14ac:dyDescent="0.2">
      <c r="A37" s="3">
        <f t="shared" si="1"/>
        <v>43909</v>
      </c>
      <c r="B37" s="1">
        <f t="shared" si="0"/>
        <v>19</v>
      </c>
      <c r="C37" s="1">
        <f>'2020-03-19'!D1</f>
        <v>242713</v>
      </c>
      <c r="D37" s="1">
        <f>'2020-03-19'!E1</f>
        <v>9867</v>
      </c>
      <c r="E37" s="1">
        <f>'2020-03-19'!T1</f>
        <v>4152</v>
      </c>
      <c r="F37" s="1">
        <f>'2020-03-19'!V1</f>
        <v>16</v>
      </c>
      <c r="H37" s="1">
        <f t="shared" si="3"/>
        <v>9264</v>
      </c>
      <c r="I37" s="1">
        <f t="shared" si="4"/>
        <v>1934</v>
      </c>
      <c r="J37" s="1">
        <f t="shared" si="5"/>
        <v>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6"/>
      <c r="AC37" s="6"/>
      <c r="AD37" s="6"/>
      <c r="AE37" s="6"/>
      <c r="AF37" s="6"/>
      <c r="AG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x14ac:dyDescent="0.2">
      <c r="A38" s="3">
        <f t="shared" si="1"/>
        <v>43910</v>
      </c>
      <c r="B38" s="1">
        <f t="shared" si="0"/>
        <v>20</v>
      </c>
      <c r="C38" s="1">
        <f>'2020-03-20'!D1</f>
        <v>272167</v>
      </c>
      <c r="D38" s="1">
        <f>'2020-03-20'!J1</f>
        <v>19101</v>
      </c>
      <c r="E38" s="1">
        <f>'2020-03-20'!T1</f>
        <v>7102</v>
      </c>
      <c r="F38" s="1">
        <f>'2020-03-20'!V1</f>
        <v>20</v>
      </c>
      <c r="H38" s="1">
        <f t="shared" si="3"/>
        <v>12842</v>
      </c>
      <c r="I38" s="1">
        <f t="shared" si="4"/>
        <v>2748</v>
      </c>
      <c r="J38" s="1">
        <f t="shared" si="5"/>
        <v>12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6"/>
      <c r="AC38" s="6"/>
      <c r="AD38" s="6"/>
      <c r="AE38" s="6"/>
      <c r="AF38" s="6"/>
      <c r="AG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x14ac:dyDescent="0.2">
      <c r="A39" s="3">
        <f t="shared" si="1"/>
        <v>43911</v>
      </c>
      <c r="B39" s="1">
        <f t="shared" si="0"/>
        <v>21</v>
      </c>
      <c r="C39" s="1">
        <f>'2020-03-21'!D1</f>
        <v>304528</v>
      </c>
      <c r="D39" s="1">
        <f>'2020-03-21'!J1</f>
        <v>25493</v>
      </c>
      <c r="E39" s="1">
        <f>'2020-03-21'!T1</f>
        <v>10356</v>
      </c>
      <c r="F39" s="1">
        <f>'2020-03-21'!V1</f>
        <v>33</v>
      </c>
      <c r="H39" s="1">
        <f t="shared" si="3"/>
        <v>15572</v>
      </c>
      <c r="I39" s="1">
        <f t="shared" si="4"/>
        <v>4764</v>
      </c>
      <c r="J39" s="1">
        <f t="shared" si="5"/>
        <v>16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6"/>
      <c r="AC39" s="6"/>
      <c r="AD39" s="6"/>
      <c r="AE39" s="6"/>
      <c r="AF39" s="6"/>
      <c r="AG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x14ac:dyDescent="0.2">
      <c r="A40" s="3">
        <f t="shared" si="1"/>
        <v>43912</v>
      </c>
      <c r="B40" s="1">
        <f t="shared" si="0"/>
        <v>22</v>
      </c>
      <c r="C40" s="1">
        <f>'2020-03-22'!D1</f>
        <v>335957</v>
      </c>
      <c r="D40" s="1">
        <f>'2020-03-22'!J1</f>
        <v>33276</v>
      </c>
      <c r="E40" s="1">
        <f>'2020-03-22'!T1</f>
        <v>15168</v>
      </c>
      <c r="F40" s="1">
        <f>'2020-03-22'!V1</f>
        <v>51</v>
      </c>
      <c r="H40" s="1">
        <f t="shared" si="3"/>
        <v>19734</v>
      </c>
      <c r="I40" s="1">
        <f t="shared" si="4"/>
        <v>8304</v>
      </c>
      <c r="J40" s="1">
        <f t="shared" si="5"/>
        <v>32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6"/>
      <c r="AC40" s="6"/>
      <c r="AD40" s="6"/>
      <c r="AE40" s="6"/>
      <c r="AF40" s="6"/>
      <c r="AG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x14ac:dyDescent="0.2">
      <c r="A41" s="3">
        <f t="shared" si="1"/>
        <v>43913</v>
      </c>
      <c r="B41" s="1">
        <f t="shared" si="0"/>
        <v>23</v>
      </c>
      <c r="C41" s="1">
        <f>'2020-03-23'!H1</f>
        <v>378287</v>
      </c>
      <c r="D41" s="1">
        <f>'2020-03-23'!O1</f>
        <v>43667</v>
      </c>
      <c r="E41" s="1">
        <f>'2020-03-23'!Y1</f>
        <v>20875</v>
      </c>
      <c r="F41" s="1">
        <f>'2020-03-23'!AA1</f>
        <v>86</v>
      </c>
      <c r="H41" s="1">
        <f t="shared" si="3"/>
        <v>38202</v>
      </c>
      <c r="I41" s="1">
        <f t="shared" si="4"/>
        <v>14204</v>
      </c>
      <c r="J41" s="1">
        <f t="shared" si="5"/>
        <v>40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6"/>
      <c r="AC41" s="6"/>
      <c r="AD41" s="6"/>
      <c r="AE41" s="6"/>
      <c r="AF41" s="6"/>
      <c r="AG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x14ac:dyDescent="0.2">
      <c r="A42" s="3">
        <f t="shared" si="1"/>
        <v>43914</v>
      </c>
      <c r="B42" s="1">
        <f t="shared" si="0"/>
        <v>24</v>
      </c>
      <c r="H42" s="1">
        <f t="shared" si="3"/>
        <v>50986</v>
      </c>
      <c r="I42" s="1">
        <f t="shared" si="4"/>
        <v>20712</v>
      </c>
      <c r="J42" s="1">
        <f t="shared" si="5"/>
        <v>66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6"/>
      <c r="AC42" s="6"/>
      <c r="AD42" s="6"/>
      <c r="AE42" s="6"/>
      <c r="AF42" s="6"/>
      <c r="AG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x14ac:dyDescent="0.2">
      <c r="A43" s="3">
        <f t="shared" si="1"/>
        <v>43915</v>
      </c>
      <c r="B43" s="1">
        <f t="shared" si="0"/>
        <v>25</v>
      </c>
      <c r="H43" s="1">
        <f t="shared" si="3"/>
        <v>66552</v>
      </c>
      <c r="I43" s="1">
        <f t="shared" si="4"/>
        <v>30336</v>
      </c>
      <c r="J43" s="1">
        <f t="shared" si="5"/>
        <v>102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6"/>
      <c r="AC43" s="6"/>
      <c r="AD43" s="6"/>
      <c r="AE43" s="6"/>
      <c r="AF43" s="6"/>
      <c r="AG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x14ac:dyDescent="0.2">
      <c r="A44" s="3">
        <f t="shared" si="1"/>
        <v>43916</v>
      </c>
      <c r="B44" s="1">
        <f t="shared" si="0"/>
        <v>26</v>
      </c>
      <c r="H44" s="1">
        <f t="shared" si="3"/>
        <v>87334</v>
      </c>
      <c r="I44" s="1">
        <f t="shared" si="4"/>
        <v>41750</v>
      </c>
      <c r="J44" s="1">
        <f t="shared" si="5"/>
        <v>172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6"/>
      <c r="AC44" s="6"/>
      <c r="AD44" s="6"/>
      <c r="AE44" s="6"/>
      <c r="AF44" s="6"/>
      <c r="AG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 x14ac:dyDescent="0.2">
      <c r="A45" s="3">
        <f t="shared" si="1"/>
        <v>43917</v>
      </c>
      <c r="B45" s="1">
        <f t="shared" si="0"/>
        <v>27</v>
      </c>
      <c r="H45" s="1">
        <f t="shared" si="3"/>
        <v>101972</v>
      </c>
      <c r="I45" s="1">
        <f t="shared" si="4"/>
        <v>41424</v>
      </c>
      <c r="J45" s="1">
        <f t="shared" si="5"/>
        <v>132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6"/>
      <c r="AC45" s="6"/>
      <c r="AD45" s="6"/>
      <c r="AE45" s="6"/>
      <c r="AF45" s="6"/>
      <c r="AG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x14ac:dyDescent="0.2">
      <c r="A46" s="3">
        <f t="shared" si="1"/>
        <v>43918</v>
      </c>
      <c r="B46" s="1">
        <f t="shared" si="0"/>
        <v>28</v>
      </c>
      <c r="H46" s="1">
        <f t="shared" si="3"/>
        <v>133104</v>
      </c>
      <c r="I46" s="1">
        <f t="shared" si="4"/>
        <v>60672</v>
      </c>
      <c r="J46" s="1">
        <f t="shared" si="5"/>
        <v>204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6"/>
      <c r="AC46" s="6"/>
      <c r="AD46" s="6"/>
      <c r="AE46" s="6"/>
      <c r="AF46" s="6"/>
      <c r="AG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x14ac:dyDescent="0.2">
      <c r="A47" s="3">
        <f t="shared" si="1"/>
        <v>43919</v>
      </c>
      <c r="B47" s="1">
        <f t="shared" si="0"/>
        <v>29</v>
      </c>
      <c r="H47" s="1">
        <f t="shared" si="3"/>
        <v>174668</v>
      </c>
      <c r="I47" s="1">
        <f t="shared" si="4"/>
        <v>83500</v>
      </c>
      <c r="J47" s="1">
        <f t="shared" si="5"/>
        <v>344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6"/>
      <c r="AC47" s="6"/>
      <c r="AD47" s="6"/>
      <c r="AE47" s="6"/>
      <c r="AF47" s="6"/>
      <c r="AG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x14ac:dyDescent="0.2">
      <c r="A48" s="3">
        <f t="shared" si="1"/>
        <v>43920</v>
      </c>
      <c r="B48" s="1">
        <f t="shared" si="0"/>
        <v>30</v>
      </c>
      <c r="H48" s="1">
        <f t="shared" si="3"/>
        <v>203944</v>
      </c>
      <c r="I48" s="1">
        <f t="shared" si="4"/>
        <v>82848</v>
      </c>
      <c r="J48" s="1">
        <f t="shared" si="5"/>
        <v>264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6"/>
      <c r="AC48" s="6"/>
      <c r="AD48" s="6"/>
      <c r="AE48" s="6"/>
      <c r="AF48" s="6"/>
      <c r="AG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x14ac:dyDescent="0.2">
      <c r="A49" s="3">
        <f t="shared" si="1"/>
        <v>43921</v>
      </c>
      <c r="B49" s="1">
        <f t="shared" si="0"/>
        <v>31</v>
      </c>
      <c r="H49" s="1">
        <f t="shared" si="3"/>
        <v>266208</v>
      </c>
      <c r="I49" s="1">
        <f t="shared" si="4"/>
        <v>121344</v>
      </c>
      <c r="J49" s="1">
        <f t="shared" si="5"/>
        <v>408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6"/>
      <c r="AC49" s="6"/>
      <c r="AD49" s="6"/>
      <c r="AE49" s="6"/>
      <c r="AF49" s="6"/>
      <c r="AG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x14ac:dyDescent="0.2">
      <c r="A50" s="3">
        <f t="shared" si="1"/>
        <v>43922</v>
      </c>
      <c r="B50" s="1">
        <f t="shared" si="0"/>
        <v>1</v>
      </c>
      <c r="H50" s="1">
        <f t="shared" si="3"/>
        <v>349336</v>
      </c>
      <c r="I50" s="1">
        <f t="shared" si="4"/>
        <v>167000</v>
      </c>
      <c r="J50" s="1">
        <f t="shared" si="5"/>
        <v>688</v>
      </c>
      <c r="L50" s="7"/>
      <c r="M50" s="7"/>
      <c r="N50" s="7"/>
      <c r="O50" s="11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6"/>
      <c r="AC50" s="6"/>
      <c r="AD50" s="6"/>
      <c r="AE50" s="6"/>
      <c r="AF50" s="6"/>
      <c r="AG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x14ac:dyDescent="0.2">
      <c r="A51" s="3">
        <f t="shared" si="1"/>
        <v>43923</v>
      </c>
      <c r="B51" s="1">
        <f t="shared" si="0"/>
        <v>2</v>
      </c>
      <c r="H51" s="1">
        <f t="shared" si="3"/>
        <v>407888</v>
      </c>
      <c r="I51" s="1">
        <f t="shared" si="4"/>
        <v>165696</v>
      </c>
      <c r="J51" s="1">
        <f t="shared" si="5"/>
        <v>528</v>
      </c>
      <c r="L51" s="7"/>
      <c r="M51" s="7" t="s">
        <v>1619</v>
      </c>
      <c r="N51" s="7"/>
      <c r="O51" s="11"/>
      <c r="P51" s="7"/>
      <c r="Q51" s="7"/>
      <c r="R51" s="7"/>
      <c r="S51" s="7"/>
      <c r="T51" s="7"/>
      <c r="U51" s="7"/>
      <c r="V51" s="7"/>
      <c r="W51" s="7" t="s">
        <v>1619</v>
      </c>
      <c r="X51" s="7"/>
      <c r="Y51" s="7"/>
      <c r="Z51" s="7"/>
      <c r="AA51" s="7"/>
      <c r="AB51" s="6"/>
      <c r="AC51" s="6"/>
      <c r="AD51" s="6"/>
      <c r="AE51" s="6"/>
      <c r="AF51" s="6"/>
      <c r="AG51" s="6"/>
      <c r="AJ51" s="6"/>
      <c r="AK51" s="7" t="s">
        <v>1313</v>
      </c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</row>
    <row r="52" spans="1:51" x14ac:dyDescent="0.2">
      <c r="A52" s="3">
        <f t="shared" si="1"/>
        <v>43924</v>
      </c>
      <c r="B52" s="1">
        <f t="shared" si="0"/>
        <v>3</v>
      </c>
      <c r="H52" s="1">
        <f t="shared" si="3"/>
        <v>532416</v>
      </c>
      <c r="I52" s="1">
        <f t="shared" si="4"/>
        <v>242688</v>
      </c>
      <c r="J52" s="1">
        <f t="shared" si="5"/>
        <v>816</v>
      </c>
      <c r="L52" s="7"/>
      <c r="M52" s="6"/>
      <c r="N52" s="7"/>
      <c r="O52" s="11"/>
      <c r="P52" s="7"/>
      <c r="Q52" s="7"/>
      <c r="R52" s="7"/>
      <c r="S52" s="7"/>
      <c r="T52" s="7"/>
      <c r="U52" s="7"/>
      <c r="V52" s="7"/>
      <c r="W52" s="6"/>
      <c r="X52" s="7"/>
      <c r="Y52" s="7"/>
      <c r="Z52" s="7"/>
      <c r="AA52" s="7"/>
      <c r="AB52" s="6"/>
      <c r="AC52" s="6"/>
      <c r="AD52" s="6"/>
      <c r="AE52" s="6"/>
      <c r="AF52" s="6"/>
      <c r="AG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</row>
    <row r="53" spans="1:51" x14ac:dyDescent="0.2">
      <c r="A53" s="3">
        <f t="shared" si="1"/>
        <v>43925</v>
      </c>
      <c r="B53" s="1">
        <f t="shared" si="0"/>
        <v>4</v>
      </c>
      <c r="H53" s="1">
        <f t="shared" si="3"/>
        <v>698672</v>
      </c>
      <c r="I53" s="1">
        <f t="shared" si="4"/>
        <v>334000</v>
      </c>
      <c r="J53" s="1">
        <f t="shared" si="5"/>
        <v>1376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6"/>
      <c r="AC53" s="6"/>
      <c r="AD53" s="6"/>
      <c r="AE53" s="6"/>
      <c r="AF53" s="6"/>
      <c r="AG53" s="6"/>
      <c r="AJ53" s="6"/>
      <c r="AK53" s="7" t="s">
        <v>1618</v>
      </c>
      <c r="AL53" s="6"/>
      <c r="AM53" s="6"/>
      <c r="AN53" s="6"/>
      <c r="AO53" s="6"/>
      <c r="AP53" s="6"/>
      <c r="AQ53" s="6"/>
      <c r="AR53" s="12"/>
      <c r="AS53" s="13" t="s">
        <v>1622</v>
      </c>
      <c r="AT53" s="6"/>
      <c r="AU53" s="6"/>
      <c r="AV53" s="6"/>
      <c r="AW53" s="6"/>
      <c r="AX53" s="6"/>
      <c r="AY53" s="6"/>
    </row>
    <row r="54" spans="1:51" x14ac:dyDescent="0.2">
      <c r="A54" s="3">
        <f t="shared" si="1"/>
        <v>43926</v>
      </c>
      <c r="B54" s="1">
        <f t="shared" si="0"/>
        <v>5</v>
      </c>
      <c r="H54" s="1">
        <f t="shared" si="3"/>
        <v>815776</v>
      </c>
      <c r="I54" s="1">
        <f t="shared" si="4"/>
        <v>331392</v>
      </c>
      <c r="J54" s="1">
        <f t="shared" si="5"/>
        <v>1056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6"/>
      <c r="AC54" s="6"/>
      <c r="AD54" s="6"/>
      <c r="AE54" s="6"/>
      <c r="AF54" s="6"/>
      <c r="AG54" s="6"/>
      <c r="AJ54" s="6"/>
      <c r="AK54" s="7" t="s">
        <v>1619</v>
      </c>
      <c r="AL54" s="6"/>
      <c r="AM54" s="6"/>
      <c r="AN54" s="6"/>
      <c r="AO54" s="6"/>
      <c r="AP54" s="6"/>
      <c r="AQ54" s="6"/>
      <c r="AR54" s="12"/>
      <c r="AS54" s="13" t="s">
        <v>1623</v>
      </c>
      <c r="AT54" s="6"/>
      <c r="AU54" s="6"/>
      <c r="AV54" s="6"/>
      <c r="AW54" s="6"/>
      <c r="AX54" s="6"/>
      <c r="AY54" s="6"/>
    </row>
    <row r="55" spans="1:51" x14ac:dyDescent="0.2">
      <c r="A55" s="3">
        <f t="shared" si="1"/>
        <v>43927</v>
      </c>
      <c r="B55" s="1">
        <f t="shared" si="0"/>
        <v>6</v>
      </c>
      <c r="H55" s="1">
        <f t="shared" si="3"/>
        <v>1064832</v>
      </c>
      <c r="I55" s="1">
        <f t="shared" si="4"/>
        <v>485376</v>
      </c>
      <c r="J55" s="1">
        <f t="shared" si="5"/>
        <v>1632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x14ac:dyDescent="0.2">
      <c r="A56" s="3">
        <f t="shared" si="1"/>
        <v>43928</v>
      </c>
      <c r="B56" s="1">
        <f t="shared" si="0"/>
        <v>7</v>
      </c>
      <c r="H56" s="1">
        <f t="shared" si="3"/>
        <v>1397344</v>
      </c>
      <c r="I56" s="1">
        <f t="shared" si="4"/>
        <v>668000</v>
      </c>
      <c r="J56" s="1">
        <f t="shared" si="5"/>
        <v>2752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x14ac:dyDescent="0.2">
      <c r="A57" s="3">
        <f t="shared" si="1"/>
        <v>43929</v>
      </c>
      <c r="B57" s="1">
        <f t="shared" si="0"/>
        <v>8</v>
      </c>
      <c r="H57" s="1">
        <f t="shared" si="3"/>
        <v>1631552</v>
      </c>
      <c r="I57" s="1">
        <f t="shared" si="4"/>
        <v>662784</v>
      </c>
      <c r="J57" s="1">
        <f t="shared" si="5"/>
        <v>2112</v>
      </c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x14ac:dyDescent="0.2">
      <c r="A58" s="3">
        <f t="shared" si="1"/>
        <v>43930</v>
      </c>
      <c r="B58" s="1">
        <f t="shared" si="0"/>
        <v>9</v>
      </c>
      <c r="H58" s="1">
        <f t="shared" si="3"/>
        <v>2129664</v>
      </c>
      <c r="I58" s="1">
        <f t="shared" si="4"/>
        <v>970752</v>
      </c>
      <c r="J58" s="1">
        <f t="shared" si="5"/>
        <v>3264</v>
      </c>
      <c r="M58" s="18">
        <v>43912</v>
      </c>
      <c r="S58" s="18">
        <v>43912</v>
      </c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x14ac:dyDescent="0.2">
      <c r="A59" s="3">
        <f t="shared" si="1"/>
        <v>43931</v>
      </c>
      <c r="B59" s="1">
        <f t="shared" si="0"/>
        <v>10</v>
      </c>
      <c r="H59" s="1">
        <f t="shared" si="3"/>
        <v>2794688</v>
      </c>
      <c r="I59" s="1">
        <f t="shared" si="4"/>
        <v>1336000</v>
      </c>
      <c r="J59" s="1">
        <f t="shared" si="5"/>
        <v>5504</v>
      </c>
      <c r="M59" s="14" t="s">
        <v>1707</v>
      </c>
      <c r="N59" s="14"/>
      <c r="O59" s="14" t="s">
        <v>3</v>
      </c>
      <c r="S59" s="14" t="s">
        <v>1707</v>
      </c>
      <c r="T59"/>
      <c r="U59" t="s">
        <v>1634</v>
      </c>
      <c r="V59"/>
      <c r="W59"/>
      <c r="X59"/>
      <c r="Y59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x14ac:dyDescent="0.2">
      <c r="A60" s="3">
        <f t="shared" si="1"/>
        <v>43932</v>
      </c>
      <c r="B60" s="1">
        <f t="shared" si="0"/>
        <v>11</v>
      </c>
      <c r="H60" s="1">
        <f t="shared" si="3"/>
        <v>3263104</v>
      </c>
      <c r="I60" s="1">
        <f t="shared" si="4"/>
        <v>1325568</v>
      </c>
      <c r="J60" s="1">
        <f t="shared" si="5"/>
        <v>4224</v>
      </c>
      <c r="M60" s="14"/>
      <c r="N60" s="14"/>
      <c r="O60" s="14"/>
      <c r="S60" s="16"/>
      <c r="T60" t="s">
        <v>1314</v>
      </c>
      <c r="U60" t="s">
        <v>1314</v>
      </c>
      <c r="V60" t="s">
        <v>1627</v>
      </c>
      <c r="W60"/>
      <c r="X60"/>
      <c r="Y60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x14ac:dyDescent="0.2">
      <c r="A61" s="3">
        <f t="shared" si="1"/>
        <v>43933</v>
      </c>
      <c r="B61" s="1">
        <f t="shared" si="0"/>
        <v>12</v>
      </c>
      <c r="H61" s="1">
        <f t="shared" ref="H61:H86" si="6">IF(D58&gt;0,D58*2,H58*2)</f>
        <v>4259328</v>
      </c>
      <c r="I61" s="1">
        <f t="shared" ref="I61:I86" si="7">IF(E58&gt;0,E58*2,I58*2)</f>
        <v>1941504</v>
      </c>
      <c r="J61" s="1">
        <f t="shared" ref="J61:J86" si="8">IF(F58&gt;0,F58*2,J58*2)</f>
        <v>6528</v>
      </c>
      <c r="M61" s="16"/>
      <c r="N61" s="19">
        <f>V68</f>
        <v>27713</v>
      </c>
      <c r="O61" s="19"/>
      <c r="P61" s="14" t="s">
        <v>1635</v>
      </c>
      <c r="S61" s="16">
        <f>29/U61</f>
        <v>6.2467420009391656E-5</v>
      </c>
      <c r="T61" t="s">
        <v>1330</v>
      </c>
      <c r="U61">
        <v>464242</v>
      </c>
      <c r="V61">
        <f>662577-V65</f>
        <v>635845</v>
      </c>
      <c r="W61" t="s">
        <v>1632</v>
      </c>
      <c r="X61"/>
      <c r="Y61" t="s">
        <v>1639</v>
      </c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x14ac:dyDescent="0.2">
      <c r="A62" s="3">
        <f t="shared" si="1"/>
        <v>43934</v>
      </c>
      <c r="B62" s="1">
        <f t="shared" si="0"/>
        <v>13</v>
      </c>
      <c r="H62" s="1">
        <f t="shared" si="6"/>
        <v>5589376</v>
      </c>
      <c r="I62" s="1">
        <f t="shared" si="7"/>
        <v>2672000</v>
      </c>
      <c r="J62" s="1">
        <f t="shared" si="8"/>
        <v>11008</v>
      </c>
      <c r="M62" s="16"/>
      <c r="N62" s="19">
        <f>U68</f>
        <v>49336</v>
      </c>
      <c r="O62" s="19"/>
      <c r="P62" s="14" t="s">
        <v>1640</v>
      </c>
      <c r="S62" s="16"/>
      <c r="T62" t="s">
        <v>1318</v>
      </c>
      <c r="U62">
        <v>194402</v>
      </c>
      <c r="V62">
        <v>251725</v>
      </c>
      <c r="W62" t="s">
        <v>1633</v>
      </c>
      <c r="X62"/>
      <c r="Y62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x14ac:dyDescent="0.2">
      <c r="A63" s="3">
        <f t="shared" si="1"/>
        <v>43935</v>
      </c>
      <c r="B63" s="1">
        <f t="shared" si="0"/>
        <v>14</v>
      </c>
      <c r="H63" s="1">
        <f t="shared" si="6"/>
        <v>6526208</v>
      </c>
      <c r="I63" s="1">
        <f t="shared" si="7"/>
        <v>2651136</v>
      </c>
      <c r="J63" s="1">
        <f t="shared" si="8"/>
        <v>8448</v>
      </c>
      <c r="M63" s="16"/>
      <c r="N63" s="19">
        <f>U69</f>
        <v>1065817</v>
      </c>
      <c r="O63" s="19"/>
      <c r="P63" s="14" t="s">
        <v>1615</v>
      </c>
      <c r="S63" s="16">
        <f>13/U63</f>
        <v>1.2626017365630039E-4</v>
      </c>
      <c r="T63" t="s">
        <v>1340</v>
      </c>
      <c r="U63">
        <v>102962</v>
      </c>
      <c r="V63">
        <v>101564</v>
      </c>
      <c r="W63" t="s">
        <v>1625</v>
      </c>
      <c r="X63"/>
      <c r="Y63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x14ac:dyDescent="0.2">
      <c r="A64" s="3">
        <f t="shared" si="1"/>
        <v>43936</v>
      </c>
      <c r="B64" s="1">
        <f t="shared" si="0"/>
        <v>15</v>
      </c>
      <c r="H64" s="1">
        <f t="shared" si="6"/>
        <v>8518656</v>
      </c>
      <c r="I64" s="1">
        <f t="shared" si="7"/>
        <v>3883008</v>
      </c>
      <c r="J64" s="1">
        <f t="shared" si="8"/>
        <v>13056</v>
      </c>
      <c r="M64" s="16"/>
      <c r="N64" s="19">
        <v>8175133</v>
      </c>
      <c r="O64" s="19"/>
      <c r="P64" s="14" t="s">
        <v>1247</v>
      </c>
      <c r="S64" s="16"/>
      <c r="T64" t="s">
        <v>1413</v>
      </c>
      <c r="U64">
        <v>80026</v>
      </c>
      <c r="V64">
        <v>27687</v>
      </c>
      <c r="W64" t="s">
        <v>1629</v>
      </c>
      <c r="X64"/>
      <c r="Y64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x14ac:dyDescent="0.2">
      <c r="A65" s="3">
        <f t="shared" si="1"/>
        <v>43937</v>
      </c>
      <c r="B65" s="1">
        <f t="shared" si="0"/>
        <v>16</v>
      </c>
      <c r="H65" s="1">
        <f t="shared" si="6"/>
        <v>11178752</v>
      </c>
      <c r="I65" s="1">
        <f t="shared" si="7"/>
        <v>5344000</v>
      </c>
      <c r="J65" s="1">
        <f t="shared" si="8"/>
        <v>22016</v>
      </c>
      <c r="M65" s="16">
        <f>E40/N65</f>
        <v>7.7314964640688027E-4</v>
      </c>
      <c r="N65" s="19">
        <v>19618453</v>
      </c>
      <c r="O65" s="19"/>
      <c r="P65" s="14" t="s">
        <v>5</v>
      </c>
      <c r="S65" s="16"/>
      <c r="T65" t="s">
        <v>1414</v>
      </c>
      <c r="U65">
        <v>73442</v>
      </c>
      <c r="V65">
        <f>11393+15339</f>
        <v>26732</v>
      </c>
      <c r="W65" t="s">
        <v>1636</v>
      </c>
      <c r="X65"/>
      <c r="Y65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x14ac:dyDescent="0.2">
      <c r="A66" s="3">
        <f t="shared" si="1"/>
        <v>43938</v>
      </c>
      <c r="B66" s="1">
        <f t="shared" si="0"/>
        <v>17</v>
      </c>
      <c r="H66" s="1">
        <f t="shared" si="6"/>
        <v>13052416</v>
      </c>
      <c r="I66" s="1">
        <f t="shared" si="7"/>
        <v>5302272</v>
      </c>
      <c r="J66" s="1">
        <f t="shared" si="8"/>
        <v>16896</v>
      </c>
      <c r="M66" s="16">
        <f>D40/N66</f>
        <v>1.0112290396487329E-4</v>
      </c>
      <c r="N66" s="19">
        <v>329064917</v>
      </c>
      <c r="O66" s="19"/>
      <c r="P66" s="14" t="s">
        <v>1245</v>
      </c>
      <c r="S66" s="16"/>
      <c r="T66" t="s">
        <v>1339</v>
      </c>
      <c r="U66">
        <v>51010</v>
      </c>
      <c r="V66">
        <v>4437</v>
      </c>
      <c r="W66" t="s">
        <v>1630</v>
      </c>
      <c r="X66"/>
      <c r="Y6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x14ac:dyDescent="0.2">
      <c r="A67" s="3">
        <f t="shared" si="1"/>
        <v>43939</v>
      </c>
      <c r="B67" s="1">
        <f t="shared" si="0"/>
        <v>18</v>
      </c>
      <c r="H67" s="1">
        <f t="shared" si="6"/>
        <v>17037312</v>
      </c>
      <c r="I67" s="1">
        <f t="shared" si="7"/>
        <v>7766016</v>
      </c>
      <c r="J67" s="1">
        <f t="shared" si="8"/>
        <v>26112</v>
      </c>
      <c r="M67" s="16">
        <f>81454/N67</f>
        <v>5.6810522253354752E-5</v>
      </c>
      <c r="N67" s="19">
        <v>1433783686</v>
      </c>
      <c r="O67" s="19"/>
      <c r="P67" s="14" t="s">
        <v>2</v>
      </c>
      <c r="S67" s="16"/>
      <c r="T67" t="s">
        <v>1319</v>
      </c>
      <c r="U67">
        <v>50397</v>
      </c>
      <c r="V67">
        <v>7169</v>
      </c>
      <c r="W67" t="s">
        <v>1628</v>
      </c>
      <c r="X67"/>
      <c r="Y67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x14ac:dyDescent="0.2">
      <c r="A68" s="3">
        <f t="shared" si="1"/>
        <v>43940</v>
      </c>
      <c r="B68" s="1">
        <f t="shared" ref="B68:B89" si="9">DAY(A68)</f>
        <v>19</v>
      </c>
      <c r="H68" s="1">
        <f t="shared" si="6"/>
        <v>22357504</v>
      </c>
      <c r="I68" s="1">
        <f t="shared" si="7"/>
        <v>10688000</v>
      </c>
      <c r="J68" s="1">
        <f t="shared" si="8"/>
        <v>44032</v>
      </c>
      <c r="M68" s="16">
        <f>C40/N68</f>
        <v>4.3325560041244461E-5</v>
      </c>
      <c r="N68" s="19">
        <v>7754244831</v>
      </c>
      <c r="O68" s="19"/>
      <c r="P68" s="14" t="s">
        <v>1246</v>
      </c>
      <c r="S68" s="16">
        <f>1/U68</f>
        <v>2.0269174639208692E-5</v>
      </c>
      <c r="T68" t="s">
        <v>1412</v>
      </c>
      <c r="U68">
        <v>49336</v>
      </c>
      <c r="V68">
        <f>19204+8509</f>
        <v>27713</v>
      </c>
      <c r="W68" t="s">
        <v>1635</v>
      </c>
      <c r="X68"/>
      <c r="Y68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x14ac:dyDescent="0.2">
      <c r="A69" s="3">
        <f t="shared" si="1"/>
        <v>43941</v>
      </c>
      <c r="B69" s="1">
        <f t="shared" si="9"/>
        <v>20</v>
      </c>
      <c r="H69" s="1">
        <f t="shared" si="6"/>
        <v>26104832</v>
      </c>
      <c r="I69" s="1">
        <f t="shared" si="7"/>
        <v>10604544</v>
      </c>
      <c r="J69" s="1">
        <f t="shared" si="8"/>
        <v>33792</v>
      </c>
      <c r="S69" s="16">
        <f>F40/U69</f>
        <v>4.7850616006312526E-5</v>
      </c>
      <c r="T69" t="s">
        <v>1638</v>
      </c>
      <c r="U69">
        <f>SUM(U61:U68)</f>
        <v>1065817</v>
      </c>
      <c r="V69">
        <f>SUM(V61:V68)</f>
        <v>1082872</v>
      </c>
      <c r="W69"/>
      <c r="X69"/>
      <c r="Y69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x14ac:dyDescent="0.2">
      <c r="A70" s="3">
        <f t="shared" ref="A70:A106" si="10">A69+1</f>
        <v>43942</v>
      </c>
      <c r="B70" s="1">
        <f t="shared" si="9"/>
        <v>21</v>
      </c>
      <c r="H70" s="1">
        <f t="shared" si="6"/>
        <v>34074624</v>
      </c>
      <c r="I70" s="1">
        <f t="shared" si="7"/>
        <v>15532032</v>
      </c>
      <c r="J70" s="1">
        <f t="shared" si="8"/>
        <v>52224</v>
      </c>
      <c r="N70" s="14" t="s">
        <v>1641</v>
      </c>
      <c r="T70"/>
      <c r="U70"/>
      <c r="V70"/>
      <c r="W70"/>
      <c r="X70"/>
      <c r="Y70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x14ac:dyDescent="0.2">
      <c r="A71" s="3">
        <f t="shared" si="10"/>
        <v>43943</v>
      </c>
      <c r="B71" s="1">
        <f t="shared" si="9"/>
        <v>22</v>
      </c>
      <c r="H71" s="1">
        <f t="shared" si="6"/>
        <v>44715008</v>
      </c>
      <c r="I71" s="1">
        <f t="shared" si="7"/>
        <v>21376000</v>
      </c>
      <c r="J71" s="1">
        <f t="shared" si="8"/>
        <v>88064</v>
      </c>
      <c r="N71" s="14" t="s">
        <v>1642</v>
      </c>
      <c r="T71" t="s">
        <v>1631</v>
      </c>
      <c r="U71"/>
      <c r="V71"/>
      <c r="W71"/>
      <c r="X71"/>
      <c r="Y71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x14ac:dyDescent="0.2">
      <c r="A72" s="3">
        <f t="shared" si="10"/>
        <v>43944</v>
      </c>
      <c r="B72" s="1">
        <f t="shared" si="9"/>
        <v>23</v>
      </c>
      <c r="E72" s="17"/>
      <c r="F72" s="17"/>
      <c r="G72" s="17"/>
      <c r="H72" s="17">
        <f t="shared" si="6"/>
        <v>52209664</v>
      </c>
      <c r="I72" s="17">
        <f t="shared" si="7"/>
        <v>21209088</v>
      </c>
      <c r="J72" s="17">
        <f t="shared" si="8"/>
        <v>67584</v>
      </c>
      <c r="T72" t="s">
        <v>1637</v>
      </c>
      <c r="U72"/>
      <c r="V72"/>
      <c r="W72"/>
      <c r="X72"/>
      <c r="Y72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x14ac:dyDescent="0.2">
      <c r="A73" s="3">
        <f t="shared" si="10"/>
        <v>43945</v>
      </c>
      <c r="B73" s="1">
        <f t="shared" si="9"/>
        <v>24</v>
      </c>
      <c r="E73" s="17"/>
      <c r="F73" s="17"/>
      <c r="G73" s="17"/>
      <c r="H73" s="17">
        <f t="shared" si="6"/>
        <v>68149248</v>
      </c>
      <c r="I73" s="17">
        <f t="shared" si="7"/>
        <v>31064064</v>
      </c>
      <c r="J73" s="17">
        <f t="shared" si="8"/>
        <v>104448</v>
      </c>
      <c r="N73" s="14" t="s">
        <v>1643</v>
      </c>
      <c r="T73"/>
      <c r="U73"/>
      <c r="V73"/>
      <c r="W73"/>
      <c r="X73"/>
      <c r="Y7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x14ac:dyDescent="0.2">
      <c r="A74" s="3">
        <f t="shared" si="10"/>
        <v>43946</v>
      </c>
      <c r="B74" s="1">
        <f t="shared" si="9"/>
        <v>25</v>
      </c>
      <c r="E74" s="17"/>
      <c r="F74" s="17"/>
      <c r="G74" s="17"/>
      <c r="H74" s="17">
        <f t="shared" si="6"/>
        <v>89430016</v>
      </c>
      <c r="I74" s="17">
        <f t="shared" si="7"/>
        <v>42752000</v>
      </c>
      <c r="J74" s="17">
        <f t="shared" si="8"/>
        <v>176128</v>
      </c>
      <c r="AJ74" s="6"/>
      <c r="AK74" s="7"/>
      <c r="AL74" s="11"/>
      <c r="AM74" s="7"/>
      <c r="AN74" s="7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x14ac:dyDescent="0.2">
      <c r="A75" s="3">
        <f t="shared" si="10"/>
        <v>43947</v>
      </c>
      <c r="B75" s="1">
        <f t="shared" si="9"/>
        <v>26</v>
      </c>
      <c r="E75" s="17"/>
      <c r="F75" s="17"/>
      <c r="G75" s="17"/>
      <c r="H75" s="17">
        <f t="shared" si="6"/>
        <v>104419328</v>
      </c>
      <c r="I75" s="17">
        <f t="shared" si="7"/>
        <v>42418176</v>
      </c>
      <c r="J75" s="17">
        <f t="shared" si="8"/>
        <v>135168</v>
      </c>
      <c r="AJ75" s="6"/>
      <c r="AK75" s="7"/>
      <c r="AL75" s="11"/>
      <c r="AM75" s="7"/>
      <c r="AN75" s="7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x14ac:dyDescent="0.2">
      <c r="A76" s="3">
        <f t="shared" si="10"/>
        <v>43948</v>
      </c>
      <c r="B76" s="1">
        <f t="shared" si="9"/>
        <v>27</v>
      </c>
      <c r="E76" s="17"/>
      <c r="F76" s="17"/>
      <c r="G76" s="17"/>
      <c r="H76" s="17">
        <f t="shared" si="6"/>
        <v>136298496</v>
      </c>
      <c r="I76" s="17">
        <f t="shared" si="7"/>
        <v>62128128</v>
      </c>
      <c r="J76" s="17">
        <f t="shared" si="8"/>
        <v>208896</v>
      </c>
      <c r="M76" s="16">
        <f>59138/N76</f>
        <v>9.7667921963763061E-4</v>
      </c>
      <c r="N76" s="19">
        <v>60550075</v>
      </c>
      <c r="O76" s="19"/>
      <c r="P76" s="14" t="s">
        <v>65</v>
      </c>
      <c r="Q76" s="14"/>
      <c r="R76" s="14"/>
      <c r="S76" s="14"/>
      <c r="T76" s="14"/>
      <c r="U76" s="14"/>
      <c r="V76" s="14"/>
      <c r="W76" s="14"/>
      <c r="X76" s="14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x14ac:dyDescent="0.2">
      <c r="A77" s="3">
        <f t="shared" si="10"/>
        <v>43949</v>
      </c>
      <c r="B77" s="1">
        <f t="shared" si="9"/>
        <v>28</v>
      </c>
      <c r="E77" s="17"/>
      <c r="F77" s="17"/>
      <c r="G77" s="17"/>
      <c r="H77" s="17">
        <f t="shared" si="6"/>
        <v>178860032</v>
      </c>
      <c r="I77" s="17">
        <f t="shared" si="7"/>
        <v>85504000</v>
      </c>
      <c r="J77" s="17">
        <f t="shared" si="8"/>
        <v>352256</v>
      </c>
      <c r="M77" s="16">
        <f>5748/N77</f>
        <v>8.5117508659684744E-5</v>
      </c>
      <c r="N77" s="19">
        <v>67530172</v>
      </c>
      <c r="O77" s="19"/>
      <c r="P77" s="14" t="s">
        <v>56</v>
      </c>
      <c r="Q77" s="14"/>
      <c r="R77" s="14"/>
      <c r="S77" s="14"/>
      <c r="T77" s="14"/>
      <c r="U77" s="14"/>
      <c r="V77" s="14"/>
      <c r="W77" s="14"/>
      <c r="X77" s="14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x14ac:dyDescent="0.2">
      <c r="A78" s="3">
        <f t="shared" si="10"/>
        <v>43950</v>
      </c>
      <c r="B78" s="1">
        <f t="shared" si="9"/>
        <v>29</v>
      </c>
      <c r="E78" s="17"/>
      <c r="F78" s="17"/>
      <c r="G78" s="17"/>
      <c r="H78" s="17">
        <f t="shared" si="6"/>
        <v>208838656</v>
      </c>
      <c r="I78" s="17">
        <f t="shared" si="7"/>
        <v>84836352</v>
      </c>
      <c r="J78" s="17">
        <f t="shared" si="8"/>
        <v>270336</v>
      </c>
      <c r="M78" s="16">
        <f>8961/N78</f>
        <v>1.7493306238392946E-4</v>
      </c>
      <c r="N78" s="19">
        <v>51225308</v>
      </c>
      <c r="O78" s="19"/>
      <c r="P78" s="14" t="s">
        <v>1710</v>
      </c>
      <c r="Q78" s="14"/>
      <c r="R78" s="14"/>
      <c r="S78" s="14"/>
      <c r="T78" s="14"/>
      <c r="U78" s="14"/>
      <c r="V78" s="14"/>
      <c r="W78" s="14"/>
      <c r="X78" s="14"/>
      <c r="AJ78" s="6"/>
      <c r="AK78" s="7" t="s">
        <v>1619</v>
      </c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x14ac:dyDescent="0.2">
      <c r="A79" s="3">
        <f t="shared" si="10"/>
        <v>43951</v>
      </c>
      <c r="B79" s="1">
        <f t="shared" si="9"/>
        <v>30</v>
      </c>
      <c r="E79" s="17"/>
      <c r="F79" s="17"/>
      <c r="G79" s="17"/>
      <c r="H79" s="17">
        <f t="shared" si="6"/>
        <v>272596992</v>
      </c>
      <c r="I79" s="17">
        <f t="shared" si="7"/>
        <v>124256256</v>
      </c>
      <c r="J79" s="17">
        <f t="shared" si="8"/>
        <v>417792</v>
      </c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 x14ac:dyDescent="0.2">
      <c r="A80" s="3">
        <f t="shared" si="10"/>
        <v>43952</v>
      </c>
      <c r="B80" s="1">
        <f t="shared" si="9"/>
        <v>1</v>
      </c>
      <c r="E80" s="17"/>
      <c r="F80" s="17"/>
      <c r="G80" s="17"/>
      <c r="H80" s="17">
        <f t="shared" si="6"/>
        <v>357720064</v>
      </c>
      <c r="I80" s="17">
        <f t="shared" si="7"/>
        <v>171008000</v>
      </c>
      <c r="J80" s="17">
        <f t="shared" si="8"/>
        <v>704512</v>
      </c>
      <c r="M80" s="15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x14ac:dyDescent="0.2">
      <c r="A81" s="3">
        <f t="shared" si="10"/>
        <v>43953</v>
      </c>
      <c r="B81" s="1">
        <f t="shared" si="9"/>
        <v>2</v>
      </c>
      <c r="E81" s="17"/>
      <c r="F81" s="17"/>
      <c r="G81" s="17"/>
      <c r="H81" s="17">
        <f t="shared" si="6"/>
        <v>417677312</v>
      </c>
      <c r="I81" s="17">
        <f t="shared" si="7"/>
        <v>169672704</v>
      </c>
      <c r="J81" s="17">
        <f t="shared" si="8"/>
        <v>540672</v>
      </c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x14ac:dyDescent="0.2">
      <c r="A82" s="3">
        <f t="shared" si="10"/>
        <v>43954</v>
      </c>
      <c r="B82" s="1">
        <f t="shared" si="9"/>
        <v>3</v>
      </c>
      <c r="E82" s="17"/>
      <c r="F82" s="17"/>
      <c r="G82" s="17"/>
      <c r="H82" s="17">
        <f t="shared" si="6"/>
        <v>545193984</v>
      </c>
      <c r="I82" s="17">
        <f t="shared" si="7"/>
        <v>248512512</v>
      </c>
      <c r="J82" s="17">
        <f t="shared" si="8"/>
        <v>835584</v>
      </c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x14ac:dyDescent="0.2">
      <c r="A83" s="3">
        <f t="shared" si="10"/>
        <v>43955</v>
      </c>
      <c r="B83" s="1">
        <f t="shared" si="9"/>
        <v>4</v>
      </c>
      <c r="E83" s="17"/>
      <c r="F83" s="17"/>
      <c r="G83" s="17"/>
      <c r="H83" s="17">
        <f t="shared" si="6"/>
        <v>715440128</v>
      </c>
      <c r="I83" s="17">
        <f t="shared" si="7"/>
        <v>342016000</v>
      </c>
      <c r="J83" s="17">
        <f t="shared" si="8"/>
        <v>1409024</v>
      </c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x14ac:dyDescent="0.2">
      <c r="A84" s="3">
        <f t="shared" si="10"/>
        <v>43956</v>
      </c>
      <c r="B84" s="1">
        <f t="shared" si="9"/>
        <v>5</v>
      </c>
      <c r="E84" s="17"/>
      <c r="F84" s="17"/>
      <c r="G84" s="17"/>
      <c r="H84" s="17">
        <f t="shared" si="6"/>
        <v>835354624</v>
      </c>
      <c r="I84" s="17">
        <f t="shared" si="7"/>
        <v>339345408</v>
      </c>
      <c r="J84" s="17">
        <f t="shared" si="8"/>
        <v>1081344</v>
      </c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x14ac:dyDescent="0.2">
      <c r="A85" s="3">
        <f t="shared" si="10"/>
        <v>43957</v>
      </c>
      <c r="B85" s="1">
        <f t="shared" si="9"/>
        <v>6</v>
      </c>
      <c r="E85" s="17"/>
      <c r="F85" s="17"/>
      <c r="G85" s="17"/>
      <c r="H85" s="17">
        <f t="shared" si="6"/>
        <v>1090387968</v>
      </c>
      <c r="I85" s="17">
        <f t="shared" si="7"/>
        <v>497025024</v>
      </c>
      <c r="J85" s="17">
        <f t="shared" si="8"/>
        <v>1671168</v>
      </c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x14ac:dyDescent="0.2">
      <c r="A86" s="3">
        <f t="shared" si="10"/>
        <v>43958</v>
      </c>
      <c r="B86" s="1">
        <f t="shared" si="9"/>
        <v>7</v>
      </c>
      <c r="E86" s="17"/>
      <c r="F86" s="17"/>
      <c r="G86" s="17"/>
      <c r="H86" s="17">
        <f t="shared" si="6"/>
        <v>1430880256</v>
      </c>
      <c r="I86" s="17">
        <f t="shared" si="7"/>
        <v>684032000</v>
      </c>
      <c r="J86" s="17">
        <f t="shared" si="8"/>
        <v>2818048</v>
      </c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x14ac:dyDescent="0.2">
      <c r="A87" s="3">
        <f t="shared" si="10"/>
        <v>43959</v>
      </c>
      <c r="B87" s="1">
        <f t="shared" si="9"/>
        <v>8</v>
      </c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x14ac:dyDescent="0.2">
      <c r="A88" s="3">
        <f t="shared" si="10"/>
        <v>43960</v>
      </c>
      <c r="B88" s="1">
        <f t="shared" si="9"/>
        <v>9</v>
      </c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x14ac:dyDescent="0.2">
      <c r="A89" s="3">
        <f t="shared" si="10"/>
        <v>43961</v>
      </c>
      <c r="B89" s="1">
        <f t="shared" si="9"/>
        <v>10</v>
      </c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x14ac:dyDescent="0.2">
      <c r="A90" s="3">
        <f t="shared" si="10"/>
        <v>43962</v>
      </c>
      <c r="B90" s="1">
        <f>DAY(A90)</f>
        <v>11</v>
      </c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x14ac:dyDescent="0.2">
      <c r="A91" s="3">
        <f t="shared" si="10"/>
        <v>43963</v>
      </c>
      <c r="B91" s="1">
        <f t="shared" ref="B91:B106" si="11">DAY(A91)</f>
        <v>12</v>
      </c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x14ac:dyDescent="0.2">
      <c r="A92" s="3">
        <f t="shared" si="10"/>
        <v>43964</v>
      </c>
      <c r="B92" s="1">
        <f t="shared" si="11"/>
        <v>13</v>
      </c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x14ac:dyDescent="0.2">
      <c r="A93" s="3">
        <f t="shared" si="10"/>
        <v>43965</v>
      </c>
      <c r="B93" s="1">
        <f t="shared" si="11"/>
        <v>14</v>
      </c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x14ac:dyDescent="0.2">
      <c r="A94" s="3">
        <f t="shared" si="10"/>
        <v>43966</v>
      </c>
      <c r="B94" s="1">
        <f t="shared" si="11"/>
        <v>15</v>
      </c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x14ac:dyDescent="0.2">
      <c r="A95" s="3">
        <f t="shared" si="10"/>
        <v>43967</v>
      </c>
      <c r="B95" s="1">
        <f t="shared" si="11"/>
        <v>16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x14ac:dyDescent="0.2">
      <c r="A96" s="3">
        <f t="shared" si="10"/>
        <v>43968</v>
      </c>
      <c r="B96" s="1">
        <f t="shared" si="11"/>
        <v>17</v>
      </c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x14ac:dyDescent="0.2">
      <c r="A97" s="3">
        <f t="shared" si="10"/>
        <v>43969</v>
      </c>
      <c r="B97" s="1">
        <f t="shared" si="11"/>
        <v>18</v>
      </c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 x14ac:dyDescent="0.2">
      <c r="A98" s="3">
        <f t="shared" si="10"/>
        <v>43970</v>
      </c>
      <c r="B98" s="1">
        <f t="shared" si="11"/>
        <v>19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x14ac:dyDescent="0.2">
      <c r="A99" s="3">
        <f t="shared" si="10"/>
        <v>43971</v>
      </c>
      <c r="B99" s="1">
        <f t="shared" si="11"/>
        <v>20</v>
      </c>
      <c r="AJ99" s="7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x14ac:dyDescent="0.2">
      <c r="A100" s="3">
        <f t="shared" si="10"/>
        <v>43972</v>
      </c>
      <c r="B100" s="1">
        <f t="shared" si="11"/>
        <v>21</v>
      </c>
      <c r="AJ100" s="7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x14ac:dyDescent="0.2">
      <c r="A101" s="3">
        <f t="shared" si="10"/>
        <v>43973</v>
      </c>
      <c r="B101" s="1">
        <f t="shared" si="11"/>
        <v>22</v>
      </c>
      <c r="AJ101" s="7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x14ac:dyDescent="0.2">
      <c r="A102" s="3">
        <f t="shared" si="10"/>
        <v>43974</v>
      </c>
      <c r="B102" s="1">
        <f t="shared" si="11"/>
        <v>23</v>
      </c>
      <c r="AJ102" s="7"/>
      <c r="AK102" s="7" t="s">
        <v>1619</v>
      </c>
      <c r="AL102" s="6"/>
      <c r="AM102" s="7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x14ac:dyDescent="0.2">
      <c r="A103" s="3">
        <f t="shared" si="10"/>
        <v>43975</v>
      </c>
      <c r="B103" s="1">
        <f t="shared" si="11"/>
        <v>24</v>
      </c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x14ac:dyDescent="0.2">
      <c r="A104" s="3">
        <f t="shared" si="10"/>
        <v>43976</v>
      </c>
      <c r="B104" s="1">
        <f t="shared" si="11"/>
        <v>25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x14ac:dyDescent="0.2">
      <c r="A105" s="3">
        <f t="shared" si="10"/>
        <v>43977</v>
      </c>
      <c r="B105" s="1">
        <f t="shared" si="11"/>
        <v>26</v>
      </c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x14ac:dyDescent="0.2">
      <c r="A106" s="3">
        <f t="shared" si="10"/>
        <v>43978</v>
      </c>
      <c r="B106" s="1">
        <f t="shared" si="11"/>
        <v>27</v>
      </c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x14ac:dyDescent="0.2"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x14ac:dyDescent="0.2"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x14ac:dyDescent="0.2"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x14ac:dyDescent="0.2"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x14ac:dyDescent="0.2"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x14ac:dyDescent="0.2"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36:51" x14ac:dyDescent="0.2"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36:51" x14ac:dyDescent="0.2"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36:51" x14ac:dyDescent="0.2"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36:51" x14ac:dyDescent="0.2"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36:51" x14ac:dyDescent="0.2"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36:51" x14ac:dyDescent="0.2"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36:51" x14ac:dyDescent="0.2"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36:51" x14ac:dyDescent="0.2"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36:51" x14ac:dyDescent="0.2"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36:51" x14ac:dyDescent="0.2"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36:51" x14ac:dyDescent="0.2"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36:51" x14ac:dyDescent="0.2"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36:51" x14ac:dyDescent="0.2"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36:51" x14ac:dyDescent="0.2"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36:51" x14ac:dyDescent="0.2"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36:51" x14ac:dyDescent="0.2"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36:51" x14ac:dyDescent="0.2"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36:51" x14ac:dyDescent="0.2">
      <c r="AJ130" s="6"/>
      <c r="AK130" s="7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36:51" x14ac:dyDescent="0.2"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36:51" x14ac:dyDescent="0.2"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36:51" x14ac:dyDescent="0.2"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36:51" x14ac:dyDescent="0.2"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36:51" x14ac:dyDescent="0.2"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36:51" x14ac:dyDescent="0.2"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36:51" x14ac:dyDescent="0.2"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36:51" x14ac:dyDescent="0.2"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36:51" x14ac:dyDescent="0.2"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36:51" x14ac:dyDescent="0.2"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36:51" x14ac:dyDescent="0.2"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36:51" x14ac:dyDescent="0.2"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36:51" x14ac:dyDescent="0.2"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36:51" x14ac:dyDescent="0.2"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36:51" x14ac:dyDescent="0.2"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36:51" x14ac:dyDescent="0.2"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36:51" x14ac:dyDescent="0.2"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36:51" x14ac:dyDescent="0.2"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36:51" x14ac:dyDescent="0.2"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36:51" x14ac:dyDescent="0.2"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36:51" x14ac:dyDescent="0.2"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36:51" x14ac:dyDescent="0.2"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36:51" x14ac:dyDescent="0.2"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36:51" x14ac:dyDescent="0.2"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36:51" x14ac:dyDescent="0.2"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36:51" x14ac:dyDescent="0.2"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36:51" x14ac:dyDescent="0.2"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36:51" x14ac:dyDescent="0.2"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36:51" x14ac:dyDescent="0.2"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36:51" x14ac:dyDescent="0.2"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36:51" x14ac:dyDescent="0.2"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36:51" x14ac:dyDescent="0.2"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36:51" x14ac:dyDescent="0.2"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36:51" x14ac:dyDescent="0.2"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36:51" x14ac:dyDescent="0.2"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36:51" x14ac:dyDescent="0.2"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36:51" x14ac:dyDescent="0.2"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36:51" x14ac:dyDescent="0.2"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36:51" x14ac:dyDescent="0.2"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36:51" x14ac:dyDescent="0.2"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36:51" x14ac:dyDescent="0.2"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36:51" x14ac:dyDescent="0.2"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36:51" x14ac:dyDescent="0.2"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36:51" x14ac:dyDescent="0.2"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36:51" x14ac:dyDescent="0.2"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36:51" x14ac:dyDescent="0.2"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  <row r="177" spans="36:51" x14ac:dyDescent="0.2"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</row>
    <row r="178" spans="36:51" x14ac:dyDescent="0.2"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</row>
    <row r="179" spans="36:51" x14ac:dyDescent="0.2"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</row>
  </sheetData>
  <mergeCells count="12">
    <mergeCell ref="N76:O76"/>
    <mergeCell ref="N77:O77"/>
    <mergeCell ref="C1:F1"/>
    <mergeCell ref="N78:O78"/>
    <mergeCell ref="N66:O66"/>
    <mergeCell ref="N67:O67"/>
    <mergeCell ref="N68:O68"/>
    <mergeCell ref="N61:O61"/>
    <mergeCell ref="N62:O62"/>
    <mergeCell ref="N63:O63"/>
    <mergeCell ref="N64:O64"/>
    <mergeCell ref="N65:O65"/>
  </mergeCells>
  <conditionalFormatting sqref="H26:H86">
    <cfRule type="cellIs" dxfId="6" priority="3" operator="greaterThan">
      <formula>$N$66</formula>
    </cfRule>
  </conditionalFormatting>
  <conditionalFormatting sqref="I26:I86">
    <cfRule type="cellIs" dxfId="5" priority="2" operator="greaterThan">
      <formula>$N$65</formula>
    </cfRule>
  </conditionalFormatting>
  <conditionalFormatting sqref="J26:J86">
    <cfRule type="cellIs" dxfId="4" priority="1" operator="greaterThan">
      <formula>$U$69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1016-3A60-5749-9B41-5A47434624E1}">
  <dimension ref="A1:AE3418"/>
  <sheetViews>
    <sheetView workbookViewId="0">
      <selection activeCell="K1" sqref="K1"/>
    </sheetView>
  </sheetViews>
  <sheetFormatPr baseColWidth="10" defaultRowHeight="16" x14ac:dyDescent="0.2"/>
  <cols>
    <col min="5" max="5" width="15" customWidth="1"/>
    <col min="23" max="23" width="10.83203125" style="5"/>
  </cols>
  <sheetData>
    <row r="1" spans="1:31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SUM(O4:O3418)</f>
        <v>43667</v>
      </c>
      <c r="P1">
        <f>SUM(P4:P3418)</f>
        <v>552</v>
      </c>
      <c r="Q1">
        <f>SUM(Q4:Q3418)</f>
        <v>0</v>
      </c>
      <c r="S1">
        <f>SUM(S4:S3418)</f>
        <v>20884</v>
      </c>
      <c r="T1">
        <f>SUM(T4:T3418)</f>
        <v>158</v>
      </c>
      <c r="U1">
        <f>SUM(U4:U3418)</f>
        <v>0</v>
      </c>
      <c r="Y1">
        <f>SUM(Y4:Y52)</f>
        <v>20875</v>
      </c>
      <c r="AA1">
        <f>SUM(AA4:AA52)</f>
        <v>86</v>
      </c>
      <c r="AC1" s="3" t="s">
        <v>1713</v>
      </c>
      <c r="AE1">
        <f>SUM(AE4:AE52)</f>
        <v>19691</v>
      </c>
    </row>
    <row r="2" spans="1:31" x14ac:dyDescent="0.2">
      <c r="O2" s="21" t="s">
        <v>143</v>
      </c>
      <c r="P2" s="21"/>
      <c r="Q2" s="21"/>
      <c r="S2" s="21" t="s">
        <v>439</v>
      </c>
      <c r="T2" s="21"/>
      <c r="U2" s="21"/>
      <c r="AD2" s="21"/>
      <c r="AE2" s="21"/>
    </row>
    <row r="3" spans="1:31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1314</v>
      </c>
      <c r="Y3" t="s">
        <v>1315</v>
      </c>
      <c r="AA3" t="s">
        <v>1347</v>
      </c>
      <c r="AE3" t="s">
        <v>1644</v>
      </c>
    </row>
    <row r="4" spans="1:31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X4" t="s">
        <v>1316</v>
      </c>
      <c r="Y4">
        <v>127</v>
      </c>
      <c r="AA4" t="str">
        <f t="shared" ref="AA4:AA52" si="0">IF(W4="*",Y4,"")</f>
        <v/>
      </c>
      <c r="AE4" t="str">
        <f t="shared" ref="AE4:AE25" si="1">IF(AD4="*",Y4,"")</f>
        <v/>
      </c>
    </row>
    <row r="5" spans="1:31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 t="shared" ref="O5:O68" si="2">IF($D5="US",H5,"")</f>
        <v>1</v>
      </c>
      <c r="P5">
        <f t="shared" ref="P5:P68" si="3">IF($D5="US",I5,"")</f>
        <v>0</v>
      </c>
      <c r="Q5">
        <f t="shared" ref="Q5:Q68" si="4">IF($D5="US",J5,"")</f>
        <v>0</v>
      </c>
      <c r="S5" t="str">
        <f t="shared" ref="S5:S68" si="5">IF($C5="New York",H5,"")</f>
        <v/>
      </c>
      <c r="T5" t="str">
        <f t="shared" ref="T5:T68" si="6">IF($C5="New York",I5,"")</f>
        <v/>
      </c>
      <c r="U5" t="str">
        <f t="shared" ref="U5:U68" si="7">IF($C5="New York",J5,"")</f>
        <v/>
      </c>
      <c r="X5" t="s">
        <v>1317</v>
      </c>
      <c r="Y5">
        <v>2</v>
      </c>
      <c r="AA5" t="str">
        <f t="shared" si="0"/>
        <v/>
      </c>
      <c r="AE5" t="str">
        <f t="shared" si="1"/>
        <v/>
      </c>
    </row>
    <row r="6" spans="1:31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si="2"/>
        <v>1</v>
      </c>
      <c r="P6">
        <f t="shared" si="3"/>
        <v>0</v>
      </c>
      <c r="Q6">
        <f t="shared" si="4"/>
        <v>0</v>
      </c>
      <c r="S6" t="str">
        <f t="shared" si="5"/>
        <v/>
      </c>
      <c r="T6" t="str">
        <f t="shared" si="6"/>
        <v/>
      </c>
      <c r="U6" t="str">
        <f t="shared" si="7"/>
        <v/>
      </c>
      <c r="W6" s="5" t="s">
        <v>1346</v>
      </c>
      <c r="X6" t="s">
        <v>1318</v>
      </c>
      <c r="Y6">
        <v>7</v>
      </c>
      <c r="AA6">
        <f t="shared" si="0"/>
        <v>7</v>
      </c>
      <c r="AC6" t="s">
        <v>1626</v>
      </c>
      <c r="AE6" t="str">
        <f t="shared" si="1"/>
        <v/>
      </c>
    </row>
    <row r="7" spans="1:31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2"/>
        <v>13</v>
      </c>
      <c r="P7">
        <f t="shared" si="3"/>
        <v>0</v>
      </c>
      <c r="Q7">
        <f t="shared" si="4"/>
        <v>0</v>
      </c>
      <c r="S7" t="str">
        <f t="shared" si="5"/>
        <v/>
      </c>
      <c r="T7" t="str">
        <f t="shared" si="6"/>
        <v/>
      </c>
      <c r="U7" t="str">
        <f t="shared" si="7"/>
        <v/>
      </c>
      <c r="W7" s="5" t="s">
        <v>1346</v>
      </c>
      <c r="X7" t="s">
        <v>1413</v>
      </c>
      <c r="Y7">
        <v>2</v>
      </c>
      <c r="AA7">
        <f>IF(W7="*",Y7,"")</f>
        <v>2</v>
      </c>
      <c r="AE7" t="str">
        <f>IF(AD7="*",Y7,"")</f>
        <v/>
      </c>
    </row>
    <row r="8" spans="1:31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2"/>
        <v>1</v>
      </c>
      <c r="P8">
        <f t="shared" si="3"/>
        <v>0</v>
      </c>
      <c r="Q8">
        <f t="shared" si="4"/>
        <v>0</v>
      </c>
      <c r="S8" t="str">
        <f t="shared" si="5"/>
        <v/>
      </c>
      <c r="T8" t="str">
        <f t="shared" si="6"/>
        <v/>
      </c>
      <c r="U8" t="str">
        <f t="shared" si="7"/>
        <v/>
      </c>
      <c r="W8" s="5" t="s">
        <v>1346</v>
      </c>
      <c r="X8" t="s">
        <v>1319</v>
      </c>
      <c r="Y8">
        <v>3</v>
      </c>
      <c r="AA8">
        <f t="shared" si="0"/>
        <v>3</v>
      </c>
      <c r="AE8" t="str">
        <f t="shared" si="1"/>
        <v/>
      </c>
    </row>
    <row r="9" spans="1:31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2"/>
        <v>0</v>
      </c>
      <c r="P9">
        <f t="shared" si="3"/>
        <v>0</v>
      </c>
      <c r="Q9">
        <f t="shared" si="4"/>
        <v>0</v>
      </c>
      <c r="S9" t="str">
        <f t="shared" si="5"/>
        <v/>
      </c>
      <c r="T9" t="str">
        <f t="shared" si="6"/>
        <v/>
      </c>
      <c r="U9" t="str">
        <f t="shared" si="7"/>
        <v/>
      </c>
      <c r="X9" t="s">
        <v>1320</v>
      </c>
      <c r="Y9">
        <v>6</v>
      </c>
      <c r="AA9" t="str">
        <f t="shared" si="0"/>
        <v/>
      </c>
      <c r="AE9" t="str">
        <f t="shared" si="1"/>
        <v/>
      </c>
    </row>
    <row r="10" spans="1:31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2"/>
        <v>2</v>
      </c>
      <c r="P10">
        <f t="shared" si="3"/>
        <v>0</v>
      </c>
      <c r="Q10">
        <f t="shared" si="4"/>
        <v>0</v>
      </c>
      <c r="S10" t="str">
        <f t="shared" si="5"/>
        <v/>
      </c>
      <c r="T10" t="str">
        <f t="shared" si="6"/>
        <v/>
      </c>
      <c r="U10" t="str">
        <f t="shared" si="7"/>
        <v/>
      </c>
      <c r="X10" t="s">
        <v>1498</v>
      </c>
      <c r="Y10">
        <v>10</v>
      </c>
      <c r="AA10" t="str">
        <f t="shared" si="0"/>
        <v/>
      </c>
      <c r="AE10" t="str">
        <f t="shared" si="1"/>
        <v/>
      </c>
    </row>
    <row r="11" spans="1:31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2"/>
        <v>0</v>
      </c>
      <c r="P11">
        <f t="shared" si="3"/>
        <v>0</v>
      </c>
      <c r="Q11">
        <f t="shared" si="4"/>
        <v>0</v>
      </c>
      <c r="S11" t="str">
        <f t="shared" si="5"/>
        <v/>
      </c>
      <c r="T11" t="str">
        <f t="shared" si="6"/>
        <v/>
      </c>
      <c r="U11" t="str">
        <f t="shared" si="7"/>
        <v/>
      </c>
      <c r="W11" s="5" t="s">
        <v>1346</v>
      </c>
      <c r="X11" t="s">
        <v>1412</v>
      </c>
      <c r="Y11">
        <v>2</v>
      </c>
      <c r="AA11">
        <f t="shared" si="0"/>
        <v>2</v>
      </c>
      <c r="AC11" t="s">
        <v>1412</v>
      </c>
      <c r="AE11" t="str">
        <f t="shared" si="1"/>
        <v/>
      </c>
    </row>
    <row r="12" spans="1:31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2"/>
        <v>18</v>
      </c>
      <c r="P12">
        <f t="shared" si="3"/>
        <v>0</v>
      </c>
      <c r="Q12">
        <f t="shared" si="4"/>
        <v>0</v>
      </c>
      <c r="S12" t="str">
        <f t="shared" si="5"/>
        <v/>
      </c>
      <c r="T12" t="str">
        <f t="shared" si="6"/>
        <v/>
      </c>
      <c r="U12" t="str">
        <f t="shared" si="7"/>
        <v/>
      </c>
      <c r="X12" t="s">
        <v>339</v>
      </c>
      <c r="Y12">
        <v>3</v>
      </c>
      <c r="AA12" t="str">
        <f t="shared" si="0"/>
        <v/>
      </c>
      <c r="AE12" t="str">
        <f t="shared" si="1"/>
        <v/>
      </c>
    </row>
    <row r="13" spans="1:31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2"/>
        <v>0</v>
      </c>
      <c r="P13">
        <f t="shared" si="3"/>
        <v>0</v>
      </c>
      <c r="Q13">
        <f t="shared" si="4"/>
        <v>0</v>
      </c>
      <c r="S13" t="str">
        <f t="shared" si="5"/>
        <v/>
      </c>
      <c r="T13" t="str">
        <f t="shared" si="6"/>
        <v/>
      </c>
      <c r="U13" t="str">
        <f t="shared" si="7"/>
        <v/>
      </c>
      <c r="X13" t="s">
        <v>1321</v>
      </c>
      <c r="Y13">
        <v>100</v>
      </c>
      <c r="AA13" t="str">
        <f t="shared" si="0"/>
        <v/>
      </c>
      <c r="AE13" t="str">
        <f t="shared" si="1"/>
        <v/>
      </c>
    </row>
    <row r="14" spans="1:31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2"/>
        <v>1</v>
      </c>
      <c r="P14">
        <f t="shared" si="3"/>
        <v>0</v>
      </c>
      <c r="Q14">
        <f t="shared" si="4"/>
        <v>0</v>
      </c>
      <c r="S14" t="str">
        <f t="shared" si="5"/>
        <v/>
      </c>
      <c r="T14" t="str">
        <f t="shared" si="6"/>
        <v/>
      </c>
      <c r="U14" t="str">
        <f t="shared" si="7"/>
        <v/>
      </c>
      <c r="X14" t="s">
        <v>1322</v>
      </c>
      <c r="Y14">
        <v>87</v>
      </c>
      <c r="AA14" t="str">
        <f t="shared" si="0"/>
        <v/>
      </c>
      <c r="AE14" t="str">
        <f t="shared" si="1"/>
        <v/>
      </c>
    </row>
    <row r="15" spans="1:31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2"/>
        <v>1</v>
      </c>
      <c r="P15">
        <f t="shared" si="3"/>
        <v>0</v>
      </c>
      <c r="Q15">
        <f t="shared" si="4"/>
        <v>0</v>
      </c>
      <c r="S15" t="str">
        <f t="shared" si="5"/>
        <v/>
      </c>
      <c r="T15" t="str">
        <f t="shared" si="6"/>
        <v/>
      </c>
      <c r="U15" t="str">
        <f t="shared" si="7"/>
        <v/>
      </c>
      <c r="X15" t="s">
        <v>1323</v>
      </c>
      <c r="Y15">
        <v>3</v>
      </c>
      <c r="AA15" t="str">
        <f t="shared" si="0"/>
        <v/>
      </c>
      <c r="AE15" t="str">
        <f t="shared" si="1"/>
        <v/>
      </c>
    </row>
    <row r="16" spans="1:31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2"/>
        <v>0</v>
      </c>
      <c r="P16">
        <f t="shared" si="3"/>
        <v>0</v>
      </c>
      <c r="Q16">
        <f t="shared" si="4"/>
        <v>0</v>
      </c>
      <c r="S16" t="str">
        <f t="shared" si="5"/>
        <v/>
      </c>
      <c r="T16" t="str">
        <f t="shared" si="6"/>
        <v/>
      </c>
      <c r="U16" t="str">
        <f t="shared" si="7"/>
        <v/>
      </c>
      <c r="X16" t="s">
        <v>1419</v>
      </c>
      <c r="Y16">
        <v>1</v>
      </c>
      <c r="AA16" t="str">
        <f t="shared" si="0"/>
        <v/>
      </c>
      <c r="AE16" t="str">
        <f t="shared" si="1"/>
        <v/>
      </c>
    </row>
    <row r="17" spans="1:31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2"/>
        <v>2</v>
      </c>
      <c r="P17">
        <f t="shared" si="3"/>
        <v>0</v>
      </c>
      <c r="Q17">
        <f t="shared" si="4"/>
        <v>0</v>
      </c>
      <c r="S17" t="str">
        <f t="shared" si="5"/>
        <v/>
      </c>
      <c r="T17" t="str">
        <f t="shared" si="6"/>
        <v/>
      </c>
      <c r="U17" t="str">
        <f t="shared" si="7"/>
        <v/>
      </c>
      <c r="X17" t="s">
        <v>1420</v>
      </c>
      <c r="Y17">
        <v>1</v>
      </c>
      <c r="AA17" t="str">
        <f t="shared" si="0"/>
        <v/>
      </c>
      <c r="AE17" t="str">
        <f t="shared" si="1"/>
        <v/>
      </c>
    </row>
    <row r="18" spans="1:31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2"/>
        <v>1</v>
      </c>
      <c r="P18">
        <f t="shared" si="3"/>
        <v>0</v>
      </c>
      <c r="Q18">
        <f t="shared" si="4"/>
        <v>0</v>
      </c>
      <c r="S18" t="str">
        <f t="shared" si="5"/>
        <v/>
      </c>
      <c r="T18" t="str">
        <f t="shared" si="6"/>
        <v/>
      </c>
      <c r="U18" t="str">
        <f t="shared" si="7"/>
        <v/>
      </c>
      <c r="X18" t="s">
        <v>1324</v>
      </c>
      <c r="Y18">
        <v>4</v>
      </c>
      <c r="AA18" t="str">
        <f t="shared" si="0"/>
        <v/>
      </c>
      <c r="AE18" t="str">
        <f t="shared" si="1"/>
        <v/>
      </c>
    </row>
    <row r="19" spans="1:31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2"/>
        <v>0</v>
      </c>
      <c r="P19">
        <f t="shared" si="3"/>
        <v>0</v>
      </c>
      <c r="Q19">
        <f t="shared" si="4"/>
        <v>0</v>
      </c>
      <c r="S19" t="str">
        <f t="shared" si="5"/>
        <v/>
      </c>
      <c r="T19" t="str">
        <f t="shared" si="6"/>
        <v/>
      </c>
      <c r="U19" t="str">
        <f t="shared" si="7"/>
        <v/>
      </c>
      <c r="X19" t="s">
        <v>1325</v>
      </c>
      <c r="Y19">
        <v>2</v>
      </c>
      <c r="AA19" t="str">
        <f t="shared" si="0"/>
        <v/>
      </c>
      <c r="AE19" t="str">
        <f t="shared" si="1"/>
        <v/>
      </c>
    </row>
    <row r="20" spans="1:31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2"/>
        <v>0</v>
      </c>
      <c r="P20">
        <f t="shared" si="3"/>
        <v>0</v>
      </c>
      <c r="Q20">
        <f t="shared" si="4"/>
        <v>0</v>
      </c>
      <c r="S20" t="str">
        <f t="shared" si="5"/>
        <v/>
      </c>
      <c r="T20" t="str">
        <f t="shared" si="6"/>
        <v/>
      </c>
      <c r="U20" t="str">
        <f t="shared" si="7"/>
        <v/>
      </c>
      <c r="X20" t="s">
        <v>1326</v>
      </c>
      <c r="Y20">
        <v>4</v>
      </c>
      <c r="AA20" t="str">
        <f t="shared" si="0"/>
        <v/>
      </c>
      <c r="AE20" t="str">
        <f t="shared" si="1"/>
        <v/>
      </c>
    </row>
    <row r="21" spans="1:31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2"/>
        <v>6</v>
      </c>
      <c r="P21">
        <f t="shared" si="3"/>
        <v>0</v>
      </c>
      <c r="Q21">
        <f t="shared" si="4"/>
        <v>0</v>
      </c>
      <c r="S21" t="str">
        <f t="shared" si="5"/>
        <v/>
      </c>
      <c r="T21" t="str">
        <f t="shared" si="6"/>
        <v/>
      </c>
      <c r="U21" t="str">
        <f t="shared" si="7"/>
        <v/>
      </c>
      <c r="X21" t="s">
        <v>1421</v>
      </c>
      <c r="Y21">
        <v>2</v>
      </c>
      <c r="AA21" t="str">
        <f t="shared" si="0"/>
        <v/>
      </c>
      <c r="AE21" t="str">
        <f t="shared" si="1"/>
        <v/>
      </c>
    </row>
    <row r="22" spans="1:31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2"/>
        <v>1</v>
      </c>
      <c r="P22">
        <f t="shared" si="3"/>
        <v>0</v>
      </c>
      <c r="Q22">
        <f t="shared" si="4"/>
        <v>0</v>
      </c>
      <c r="S22" t="str">
        <f t="shared" si="5"/>
        <v/>
      </c>
      <c r="T22" t="str">
        <f t="shared" si="6"/>
        <v/>
      </c>
      <c r="U22" t="str">
        <f t="shared" si="7"/>
        <v/>
      </c>
      <c r="X22" t="s">
        <v>1499</v>
      </c>
      <c r="Y22">
        <v>3</v>
      </c>
      <c r="AA22" t="str">
        <f t="shared" si="0"/>
        <v/>
      </c>
      <c r="AE22" t="str">
        <f t="shared" si="1"/>
        <v/>
      </c>
    </row>
    <row r="23" spans="1:31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2"/>
        <v>0</v>
      </c>
      <c r="P23">
        <f t="shared" si="3"/>
        <v>0</v>
      </c>
      <c r="Q23">
        <f t="shared" si="4"/>
        <v>0</v>
      </c>
      <c r="S23" t="str">
        <f t="shared" si="5"/>
        <v/>
      </c>
      <c r="T23" t="str">
        <f t="shared" si="6"/>
        <v/>
      </c>
      <c r="U23" t="str">
        <f t="shared" si="7"/>
        <v/>
      </c>
      <c r="W23" s="5" t="s">
        <v>1346</v>
      </c>
      <c r="X23" t="s">
        <v>1414</v>
      </c>
      <c r="Y23">
        <v>4</v>
      </c>
      <c r="AA23">
        <f t="shared" si="0"/>
        <v>4</v>
      </c>
      <c r="AE23" t="str">
        <f t="shared" si="1"/>
        <v/>
      </c>
    </row>
    <row r="24" spans="1:31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2"/>
        <v>6</v>
      </c>
      <c r="P24">
        <f t="shared" si="3"/>
        <v>0</v>
      </c>
      <c r="Q24">
        <f t="shared" si="4"/>
        <v>0</v>
      </c>
      <c r="S24" t="str">
        <f t="shared" si="5"/>
        <v/>
      </c>
      <c r="T24" t="str">
        <f t="shared" si="6"/>
        <v/>
      </c>
      <c r="U24" t="str">
        <f t="shared" si="7"/>
        <v/>
      </c>
      <c r="X24" t="s">
        <v>1327</v>
      </c>
      <c r="Y24">
        <v>76</v>
      </c>
      <c r="AA24" t="str">
        <f t="shared" si="0"/>
        <v/>
      </c>
      <c r="AE24" t="str">
        <f t="shared" si="1"/>
        <v/>
      </c>
    </row>
    <row r="25" spans="1:31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2"/>
        <v>1</v>
      </c>
      <c r="P25">
        <f t="shared" si="3"/>
        <v>0</v>
      </c>
      <c r="Q25">
        <f t="shared" si="4"/>
        <v>0</v>
      </c>
      <c r="S25" t="str">
        <f t="shared" si="5"/>
        <v/>
      </c>
      <c r="T25" t="str">
        <f t="shared" si="6"/>
        <v/>
      </c>
      <c r="U25" t="str">
        <f t="shared" si="7"/>
        <v/>
      </c>
      <c r="X25" t="s">
        <v>1328</v>
      </c>
      <c r="Y25">
        <v>3</v>
      </c>
      <c r="AA25" t="str">
        <f t="shared" si="0"/>
        <v/>
      </c>
      <c r="AE25" t="str">
        <f t="shared" si="1"/>
        <v/>
      </c>
    </row>
    <row r="26" spans="1:31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2"/>
        <v>0</v>
      </c>
      <c r="P26">
        <f t="shared" si="3"/>
        <v>0</v>
      </c>
      <c r="Q26">
        <f t="shared" si="4"/>
        <v>0</v>
      </c>
      <c r="S26" t="str">
        <f t="shared" si="5"/>
        <v/>
      </c>
      <c r="T26" t="str">
        <f t="shared" si="6"/>
        <v/>
      </c>
      <c r="U26" t="str">
        <f t="shared" si="7"/>
        <v/>
      </c>
      <c r="X26" t="s">
        <v>1329</v>
      </c>
      <c r="Y26">
        <v>2442</v>
      </c>
      <c r="AA26" t="str">
        <f t="shared" si="0"/>
        <v/>
      </c>
      <c r="AD26" t="s">
        <v>1346</v>
      </c>
      <c r="AE26">
        <f>IF(AD26="*",Y26,"")</f>
        <v>2442</v>
      </c>
    </row>
    <row r="27" spans="1:31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2"/>
        <v>36</v>
      </c>
      <c r="P27">
        <f t="shared" si="3"/>
        <v>0</v>
      </c>
      <c r="Q27">
        <f t="shared" si="4"/>
        <v>0</v>
      </c>
      <c r="S27" t="str">
        <f t="shared" si="5"/>
        <v/>
      </c>
      <c r="T27" t="str">
        <f t="shared" si="6"/>
        <v/>
      </c>
      <c r="U27" t="str">
        <f t="shared" si="7"/>
        <v/>
      </c>
      <c r="X27" t="s">
        <v>1415</v>
      </c>
      <c r="Y27">
        <v>10</v>
      </c>
      <c r="AA27" t="str">
        <f t="shared" si="0"/>
        <v/>
      </c>
      <c r="AE27" t="str">
        <f t="shared" ref="AE27:AE52" si="8">IF(AD27="*",Y27,"")</f>
        <v/>
      </c>
    </row>
    <row r="28" spans="1:31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2"/>
        <v>2</v>
      </c>
      <c r="P28">
        <f t="shared" si="3"/>
        <v>0</v>
      </c>
      <c r="Q28">
        <f t="shared" si="4"/>
        <v>0</v>
      </c>
      <c r="S28" t="str">
        <f t="shared" si="5"/>
        <v/>
      </c>
      <c r="T28" t="str">
        <f t="shared" si="6"/>
        <v/>
      </c>
      <c r="U28" t="str">
        <f t="shared" si="7"/>
        <v/>
      </c>
      <c r="X28" t="s">
        <v>1345</v>
      </c>
      <c r="Y28">
        <v>12305</v>
      </c>
      <c r="AA28" t="str">
        <f t="shared" si="0"/>
        <v/>
      </c>
      <c r="AD28" t="s">
        <v>1346</v>
      </c>
      <c r="AE28">
        <f t="shared" si="8"/>
        <v>12305</v>
      </c>
    </row>
    <row r="29" spans="1:31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2"/>
        <v>118</v>
      </c>
      <c r="P29">
        <f t="shared" si="3"/>
        <v>1</v>
      </c>
      <c r="Q29">
        <f t="shared" si="4"/>
        <v>0</v>
      </c>
      <c r="S29" t="str">
        <f t="shared" si="5"/>
        <v/>
      </c>
      <c r="T29" t="str">
        <f t="shared" si="6"/>
        <v/>
      </c>
      <c r="U29" t="str">
        <f t="shared" si="7"/>
        <v/>
      </c>
      <c r="X29" t="s">
        <v>1416</v>
      </c>
      <c r="Y29">
        <v>7</v>
      </c>
      <c r="AA29" t="str">
        <f t="shared" si="0"/>
        <v/>
      </c>
      <c r="AE29" t="str">
        <f t="shared" si="8"/>
        <v/>
      </c>
    </row>
    <row r="30" spans="1:31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2"/>
        <v>0</v>
      </c>
      <c r="P30">
        <f t="shared" si="3"/>
        <v>0</v>
      </c>
      <c r="Q30">
        <f t="shared" si="4"/>
        <v>0</v>
      </c>
      <c r="S30" t="str">
        <f t="shared" si="5"/>
        <v/>
      </c>
      <c r="T30" t="str">
        <f t="shared" si="6"/>
        <v/>
      </c>
      <c r="U30" t="str">
        <f t="shared" si="7"/>
        <v/>
      </c>
      <c r="W30" s="5" t="s">
        <v>1346</v>
      </c>
      <c r="X30" t="s">
        <v>1330</v>
      </c>
      <c r="Y30">
        <v>52</v>
      </c>
      <c r="AA30">
        <f t="shared" si="0"/>
        <v>52</v>
      </c>
      <c r="AC30" t="s">
        <v>1624</v>
      </c>
      <c r="AE30" t="str">
        <f t="shared" si="8"/>
        <v/>
      </c>
    </row>
    <row r="31" spans="1:31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2"/>
        <v>127</v>
      </c>
      <c r="P31">
        <f t="shared" si="3"/>
        <v>0</v>
      </c>
      <c r="Q31">
        <f t="shared" si="4"/>
        <v>0</v>
      </c>
      <c r="S31">
        <f t="shared" si="5"/>
        <v>127</v>
      </c>
      <c r="T31">
        <f t="shared" si="6"/>
        <v>0</v>
      </c>
      <c r="U31">
        <f t="shared" si="7"/>
        <v>0</v>
      </c>
      <c r="X31" t="s">
        <v>216</v>
      </c>
      <c r="Y31">
        <v>6</v>
      </c>
      <c r="AA31" t="str">
        <f t="shared" si="0"/>
        <v/>
      </c>
      <c r="AE31" t="str">
        <f t="shared" si="8"/>
        <v/>
      </c>
    </row>
    <row r="32" spans="1:31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2"/>
        <v>0</v>
      </c>
      <c r="P32">
        <f t="shared" si="3"/>
        <v>0</v>
      </c>
      <c r="Q32">
        <f t="shared" si="4"/>
        <v>0</v>
      </c>
      <c r="S32" t="str">
        <f t="shared" si="5"/>
        <v/>
      </c>
      <c r="T32" t="str">
        <f t="shared" si="6"/>
        <v/>
      </c>
      <c r="U32" t="str">
        <f t="shared" si="7"/>
        <v/>
      </c>
      <c r="X32" t="s">
        <v>1331</v>
      </c>
      <c r="Y32">
        <v>389</v>
      </c>
      <c r="AA32" t="str">
        <f t="shared" si="0"/>
        <v/>
      </c>
      <c r="AE32" t="str">
        <f t="shared" si="8"/>
        <v/>
      </c>
    </row>
    <row r="33" spans="1:31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2"/>
        <v>2</v>
      </c>
      <c r="P33">
        <f t="shared" si="3"/>
        <v>0</v>
      </c>
      <c r="Q33">
        <f t="shared" si="4"/>
        <v>0</v>
      </c>
      <c r="S33" t="str">
        <f t="shared" si="5"/>
        <v/>
      </c>
      <c r="T33" t="str">
        <f t="shared" si="6"/>
        <v/>
      </c>
      <c r="U33" t="str">
        <f t="shared" si="7"/>
        <v/>
      </c>
      <c r="X33" t="s">
        <v>1711</v>
      </c>
      <c r="Y33">
        <v>1</v>
      </c>
      <c r="AA33" t="str">
        <f t="shared" si="0"/>
        <v/>
      </c>
      <c r="AE33" t="str">
        <f t="shared" si="8"/>
        <v/>
      </c>
    </row>
    <row r="34" spans="1:31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2"/>
        <v>0</v>
      </c>
      <c r="P34">
        <f t="shared" si="3"/>
        <v>0</v>
      </c>
      <c r="Q34">
        <f t="shared" si="4"/>
        <v>0</v>
      </c>
      <c r="S34" t="str">
        <f t="shared" si="5"/>
        <v/>
      </c>
      <c r="T34" t="str">
        <f t="shared" si="6"/>
        <v/>
      </c>
      <c r="U34" t="str">
        <f t="shared" si="7"/>
        <v/>
      </c>
      <c r="X34" t="s">
        <v>1712</v>
      </c>
      <c r="Y34">
        <v>1</v>
      </c>
      <c r="AA34" t="str">
        <f t="shared" ref="AA34" si="9">IF(W34="*",Y34,"")</f>
        <v/>
      </c>
      <c r="AE34" t="str">
        <f t="shared" ref="AE34" si="10">IF(AD34="*",Y34,"")</f>
        <v/>
      </c>
    </row>
    <row r="35" spans="1:31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2"/>
        <v>0</v>
      </c>
      <c r="P35">
        <f t="shared" si="3"/>
        <v>0</v>
      </c>
      <c r="Q35">
        <f t="shared" si="4"/>
        <v>0</v>
      </c>
      <c r="S35" t="str">
        <f t="shared" si="5"/>
        <v/>
      </c>
      <c r="T35" t="str">
        <f t="shared" si="6"/>
        <v/>
      </c>
      <c r="U35" t="str">
        <f t="shared" si="7"/>
        <v/>
      </c>
      <c r="X35" t="s">
        <v>1332</v>
      </c>
      <c r="Y35">
        <v>45</v>
      </c>
      <c r="AA35" t="str">
        <f t="shared" si="0"/>
        <v/>
      </c>
      <c r="AE35" t="str">
        <f t="shared" si="8"/>
        <v/>
      </c>
    </row>
    <row r="36" spans="1:31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2"/>
        <v>0</v>
      </c>
      <c r="P36">
        <f t="shared" si="3"/>
        <v>0</v>
      </c>
      <c r="Q36">
        <f t="shared" si="4"/>
        <v>0</v>
      </c>
      <c r="S36" t="str">
        <f t="shared" si="5"/>
        <v/>
      </c>
      <c r="T36" t="str">
        <f t="shared" si="6"/>
        <v/>
      </c>
      <c r="U36" t="str">
        <f t="shared" si="7"/>
        <v/>
      </c>
      <c r="X36" t="s">
        <v>1333</v>
      </c>
      <c r="Y36">
        <v>29</v>
      </c>
      <c r="AA36" t="str">
        <f t="shared" si="0"/>
        <v/>
      </c>
      <c r="AE36" t="str">
        <f t="shared" si="8"/>
        <v/>
      </c>
    </row>
    <row r="37" spans="1:31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2"/>
        <v>0</v>
      </c>
      <c r="P37">
        <f t="shared" si="3"/>
        <v>0</v>
      </c>
      <c r="Q37">
        <f t="shared" si="4"/>
        <v>0</v>
      </c>
      <c r="S37" t="str">
        <f t="shared" si="5"/>
        <v/>
      </c>
      <c r="T37" t="str">
        <f t="shared" si="6"/>
        <v/>
      </c>
      <c r="U37" t="str">
        <f t="shared" si="7"/>
        <v/>
      </c>
      <c r="X37" t="s">
        <v>1334</v>
      </c>
      <c r="Y37">
        <v>592</v>
      </c>
      <c r="AA37" t="str">
        <f t="shared" si="0"/>
        <v/>
      </c>
      <c r="AD37" t="s">
        <v>1346</v>
      </c>
      <c r="AE37">
        <f t="shared" si="8"/>
        <v>592</v>
      </c>
    </row>
    <row r="38" spans="1:31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2"/>
        <v>0</v>
      </c>
      <c r="P38">
        <f t="shared" si="3"/>
        <v>0</v>
      </c>
      <c r="Q38">
        <f t="shared" si="4"/>
        <v>0</v>
      </c>
      <c r="S38" t="str">
        <f t="shared" si="5"/>
        <v/>
      </c>
      <c r="T38" t="str">
        <f t="shared" si="6"/>
        <v/>
      </c>
      <c r="U38" t="str">
        <f t="shared" si="7"/>
        <v/>
      </c>
      <c r="X38" t="s">
        <v>1335</v>
      </c>
      <c r="Y38">
        <v>53</v>
      </c>
      <c r="AA38" t="str">
        <f t="shared" si="0"/>
        <v/>
      </c>
      <c r="AE38" t="str">
        <f t="shared" si="8"/>
        <v/>
      </c>
    </row>
    <row r="39" spans="1:31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2"/>
        <v>0</v>
      </c>
      <c r="P39">
        <f t="shared" si="3"/>
        <v>0</v>
      </c>
      <c r="Q39">
        <f t="shared" si="4"/>
        <v>0</v>
      </c>
      <c r="S39" t="str">
        <f t="shared" si="5"/>
        <v/>
      </c>
      <c r="T39" t="str">
        <f t="shared" si="6"/>
        <v/>
      </c>
      <c r="U39" t="str">
        <f t="shared" si="7"/>
        <v/>
      </c>
      <c r="X39" t="s">
        <v>1336</v>
      </c>
      <c r="Y39">
        <v>44</v>
      </c>
      <c r="AA39" t="str">
        <f t="shared" si="0"/>
        <v/>
      </c>
      <c r="AE39" t="str">
        <f t="shared" si="8"/>
        <v/>
      </c>
    </row>
    <row r="40" spans="1:31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2"/>
        <v>6</v>
      </c>
      <c r="P40">
        <f t="shared" si="3"/>
        <v>0</v>
      </c>
      <c r="Q40">
        <f t="shared" si="4"/>
        <v>0</v>
      </c>
      <c r="S40" t="str">
        <f t="shared" si="5"/>
        <v/>
      </c>
      <c r="T40" t="str">
        <f t="shared" si="6"/>
        <v/>
      </c>
      <c r="U40" t="str">
        <f t="shared" si="7"/>
        <v/>
      </c>
      <c r="X40" t="s">
        <v>1417</v>
      </c>
      <c r="Y40">
        <v>1</v>
      </c>
      <c r="AA40" t="str">
        <f t="shared" si="0"/>
        <v/>
      </c>
      <c r="AE40" t="str">
        <f t="shared" si="8"/>
        <v/>
      </c>
    </row>
    <row r="41" spans="1:31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2"/>
        <v>0</v>
      </c>
      <c r="P41">
        <f t="shared" si="3"/>
        <v>0</v>
      </c>
      <c r="Q41">
        <f t="shared" si="4"/>
        <v>0</v>
      </c>
      <c r="S41" t="str">
        <f t="shared" si="5"/>
        <v/>
      </c>
      <c r="T41" t="str">
        <f t="shared" si="6"/>
        <v/>
      </c>
      <c r="U41" t="str">
        <f t="shared" si="7"/>
        <v/>
      </c>
      <c r="X41" t="s">
        <v>1616</v>
      </c>
      <c r="Y41">
        <v>1</v>
      </c>
      <c r="AA41" t="str">
        <f t="shared" si="0"/>
        <v/>
      </c>
      <c r="AE41" t="str">
        <f t="shared" si="8"/>
        <v/>
      </c>
    </row>
    <row r="42" spans="1:31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2"/>
        <v>0</v>
      </c>
      <c r="P42">
        <f t="shared" si="3"/>
        <v>0</v>
      </c>
      <c r="Q42">
        <f t="shared" si="4"/>
        <v>0</v>
      </c>
      <c r="S42" t="str">
        <f t="shared" si="5"/>
        <v/>
      </c>
      <c r="T42" t="str">
        <f t="shared" si="6"/>
        <v/>
      </c>
      <c r="U42" t="str">
        <f t="shared" si="7"/>
        <v/>
      </c>
      <c r="X42" t="s">
        <v>1613</v>
      </c>
      <c r="Y42">
        <v>4</v>
      </c>
      <c r="AA42" t="str">
        <f t="shared" si="0"/>
        <v/>
      </c>
      <c r="AE42" t="str">
        <f t="shared" si="8"/>
        <v/>
      </c>
    </row>
    <row r="43" spans="1:31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2"/>
        <v>6</v>
      </c>
      <c r="P43">
        <f t="shared" si="3"/>
        <v>0</v>
      </c>
      <c r="Q43">
        <f t="shared" si="4"/>
        <v>0</v>
      </c>
      <c r="S43" t="str">
        <f t="shared" si="5"/>
        <v/>
      </c>
      <c r="T43" t="str">
        <f t="shared" si="6"/>
        <v/>
      </c>
      <c r="U43" t="str">
        <f t="shared" si="7"/>
        <v/>
      </c>
      <c r="X43" t="s">
        <v>1337</v>
      </c>
      <c r="Y43">
        <v>1458</v>
      </c>
      <c r="AA43" t="str">
        <f t="shared" si="0"/>
        <v/>
      </c>
      <c r="AD43" t="s">
        <v>1346</v>
      </c>
      <c r="AE43">
        <f t="shared" si="8"/>
        <v>1458</v>
      </c>
    </row>
    <row r="44" spans="1:31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2"/>
        <v>1</v>
      </c>
      <c r="P44">
        <f t="shared" si="3"/>
        <v>0</v>
      </c>
      <c r="Q44">
        <f t="shared" si="4"/>
        <v>0</v>
      </c>
      <c r="S44" t="str">
        <f t="shared" si="5"/>
        <v/>
      </c>
      <c r="T44" t="str">
        <f t="shared" si="6"/>
        <v/>
      </c>
      <c r="U44" t="str">
        <f t="shared" si="7"/>
        <v/>
      </c>
      <c r="X44" t="s">
        <v>1338</v>
      </c>
      <c r="Y44">
        <v>23</v>
      </c>
      <c r="AA44" t="str">
        <f t="shared" si="0"/>
        <v/>
      </c>
      <c r="AE44" t="str">
        <f t="shared" si="8"/>
        <v/>
      </c>
    </row>
    <row r="45" spans="1:31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2"/>
        <v>0</v>
      </c>
      <c r="P45">
        <f t="shared" si="3"/>
        <v>0</v>
      </c>
      <c r="Q45">
        <f t="shared" si="4"/>
        <v>0</v>
      </c>
      <c r="S45" t="str">
        <f t="shared" si="5"/>
        <v/>
      </c>
      <c r="T45" t="str">
        <f t="shared" si="6"/>
        <v/>
      </c>
      <c r="U45" t="str">
        <f t="shared" si="7"/>
        <v/>
      </c>
      <c r="W45" s="5" t="s">
        <v>1346</v>
      </c>
      <c r="X45" t="s">
        <v>1339</v>
      </c>
      <c r="Y45">
        <v>1</v>
      </c>
      <c r="AA45">
        <f t="shared" si="0"/>
        <v>1</v>
      </c>
      <c r="AE45" t="str">
        <f t="shared" si="8"/>
        <v/>
      </c>
    </row>
    <row r="46" spans="1:31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2"/>
        <v>2</v>
      </c>
      <c r="P46">
        <f t="shared" si="3"/>
        <v>0</v>
      </c>
      <c r="Q46">
        <f t="shared" si="4"/>
        <v>0</v>
      </c>
      <c r="S46">
        <f t="shared" si="5"/>
        <v>2</v>
      </c>
      <c r="T46">
        <f t="shared" si="6"/>
        <v>0</v>
      </c>
      <c r="U46">
        <f t="shared" si="7"/>
        <v>0</v>
      </c>
      <c r="W46" s="5" t="s">
        <v>1346</v>
      </c>
      <c r="X46" t="s">
        <v>1340</v>
      </c>
      <c r="Y46">
        <v>15</v>
      </c>
      <c r="AA46">
        <f t="shared" si="0"/>
        <v>15</v>
      </c>
      <c r="AC46" t="s">
        <v>1625</v>
      </c>
      <c r="AE46" t="str">
        <f t="shared" si="8"/>
        <v/>
      </c>
    </row>
    <row r="47" spans="1:31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2"/>
        <v>0</v>
      </c>
      <c r="P47">
        <f t="shared" si="3"/>
        <v>0</v>
      </c>
      <c r="Q47">
        <f t="shared" si="4"/>
        <v>0</v>
      </c>
      <c r="S47" t="str">
        <f t="shared" si="5"/>
        <v/>
      </c>
      <c r="T47" t="str">
        <f t="shared" si="6"/>
        <v/>
      </c>
      <c r="U47" t="str">
        <f t="shared" si="7"/>
        <v/>
      </c>
      <c r="X47" t="s">
        <v>1341</v>
      </c>
      <c r="Y47">
        <v>35</v>
      </c>
      <c r="AA47" t="str">
        <f t="shared" si="0"/>
        <v/>
      </c>
      <c r="AE47" t="str">
        <f t="shared" si="8"/>
        <v/>
      </c>
    </row>
    <row r="48" spans="1:31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2"/>
        <v>0</v>
      </c>
      <c r="P48">
        <f t="shared" si="3"/>
        <v>0</v>
      </c>
      <c r="Q48">
        <f t="shared" si="4"/>
        <v>0</v>
      </c>
      <c r="S48" t="str">
        <f t="shared" si="5"/>
        <v/>
      </c>
      <c r="T48" t="str">
        <f t="shared" si="6"/>
        <v/>
      </c>
      <c r="U48" t="str">
        <f t="shared" si="7"/>
        <v/>
      </c>
      <c r="X48" t="s">
        <v>1342</v>
      </c>
      <c r="Y48">
        <v>2</v>
      </c>
      <c r="AA48" t="str">
        <f t="shared" si="0"/>
        <v/>
      </c>
      <c r="AE48" t="str">
        <f t="shared" si="8"/>
        <v/>
      </c>
    </row>
    <row r="49" spans="1:31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2"/>
        <v>48</v>
      </c>
      <c r="P49">
        <f t="shared" si="3"/>
        <v>1</v>
      </c>
      <c r="Q49">
        <f t="shared" si="4"/>
        <v>0</v>
      </c>
      <c r="S49" t="str">
        <f t="shared" si="5"/>
        <v/>
      </c>
      <c r="T49" t="str">
        <f t="shared" si="6"/>
        <v/>
      </c>
      <c r="U49" t="str">
        <f t="shared" si="7"/>
        <v/>
      </c>
      <c r="X49" t="s">
        <v>189</v>
      </c>
      <c r="Y49">
        <v>3</v>
      </c>
      <c r="AA49" t="str">
        <f t="shared" si="0"/>
        <v/>
      </c>
      <c r="AE49" t="str">
        <f t="shared" si="8"/>
        <v/>
      </c>
    </row>
    <row r="50" spans="1:31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2"/>
        <v>4</v>
      </c>
      <c r="P50">
        <f t="shared" si="3"/>
        <v>1</v>
      </c>
      <c r="Q50">
        <f t="shared" si="4"/>
        <v>0</v>
      </c>
      <c r="S50" t="str">
        <f t="shared" si="5"/>
        <v/>
      </c>
      <c r="T50" t="str">
        <f t="shared" si="6"/>
        <v/>
      </c>
      <c r="U50" t="str">
        <f t="shared" si="7"/>
        <v/>
      </c>
      <c r="X50" t="s">
        <v>1418</v>
      </c>
      <c r="Y50">
        <v>6</v>
      </c>
      <c r="AA50" t="str">
        <f t="shared" si="0"/>
        <v/>
      </c>
      <c r="AE50" t="str">
        <f t="shared" si="8"/>
        <v/>
      </c>
    </row>
    <row r="51" spans="1:31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2"/>
        <v>0</v>
      </c>
      <c r="P51">
        <f t="shared" si="3"/>
        <v>0</v>
      </c>
      <c r="Q51">
        <f t="shared" si="4"/>
        <v>0</v>
      </c>
      <c r="S51" t="str">
        <f t="shared" si="5"/>
        <v/>
      </c>
      <c r="T51" t="str">
        <f t="shared" si="6"/>
        <v/>
      </c>
      <c r="U51" t="str">
        <f t="shared" si="7"/>
        <v/>
      </c>
      <c r="X51" t="s">
        <v>1343</v>
      </c>
      <c r="Y51">
        <v>2894</v>
      </c>
      <c r="AA51" t="str">
        <f t="shared" si="0"/>
        <v/>
      </c>
      <c r="AD51" t="s">
        <v>1346</v>
      </c>
      <c r="AE51">
        <f t="shared" si="8"/>
        <v>2894</v>
      </c>
    </row>
    <row r="52" spans="1:31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2"/>
        <v>0</v>
      </c>
      <c r="P52">
        <f t="shared" si="3"/>
        <v>0</v>
      </c>
      <c r="Q52">
        <f t="shared" si="4"/>
        <v>0</v>
      </c>
      <c r="S52" t="str">
        <f t="shared" si="5"/>
        <v/>
      </c>
      <c r="T52" t="str">
        <f t="shared" si="6"/>
        <v/>
      </c>
      <c r="U52" t="str">
        <f t="shared" si="7"/>
        <v/>
      </c>
      <c r="X52" t="s">
        <v>374</v>
      </c>
      <c r="Y52">
        <v>4</v>
      </c>
      <c r="AA52" t="str">
        <f t="shared" si="0"/>
        <v/>
      </c>
      <c r="AE52" t="str">
        <f t="shared" si="8"/>
        <v/>
      </c>
    </row>
    <row r="53" spans="1:31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2"/>
        <v>2</v>
      </c>
      <c r="P53">
        <f t="shared" si="3"/>
        <v>0</v>
      </c>
      <c r="Q53">
        <f t="shared" si="4"/>
        <v>0</v>
      </c>
      <c r="S53" t="str">
        <f t="shared" si="5"/>
        <v/>
      </c>
      <c r="T53" t="str">
        <f t="shared" si="6"/>
        <v/>
      </c>
      <c r="U53" t="str">
        <f t="shared" si="7"/>
        <v/>
      </c>
      <c r="X53" t="s">
        <v>1344</v>
      </c>
      <c r="Y53">
        <v>20875</v>
      </c>
    </row>
    <row r="54" spans="1:31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2"/>
        <v>0</v>
      </c>
      <c r="P54">
        <f t="shared" si="3"/>
        <v>0</v>
      </c>
      <c r="Q54">
        <f t="shared" si="4"/>
        <v>0</v>
      </c>
      <c r="S54" t="str">
        <f t="shared" si="5"/>
        <v/>
      </c>
      <c r="T54" t="str">
        <f t="shared" si="6"/>
        <v/>
      </c>
      <c r="U54" t="str">
        <f t="shared" si="7"/>
        <v/>
      </c>
    </row>
    <row r="55" spans="1:31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2"/>
        <v>0</v>
      </c>
      <c r="P55">
        <f t="shared" si="3"/>
        <v>0</v>
      </c>
      <c r="Q55">
        <f t="shared" si="4"/>
        <v>0</v>
      </c>
      <c r="S55" t="str">
        <f t="shared" si="5"/>
        <v/>
      </c>
      <c r="T55" t="str">
        <f t="shared" si="6"/>
        <v/>
      </c>
      <c r="U55" t="str">
        <f t="shared" si="7"/>
        <v/>
      </c>
      <c r="Y55">
        <f>SUM(Y4:Y52)</f>
        <v>20875</v>
      </c>
      <c r="Z55" t="str">
        <f>IF(Y55=Y53,"√","X")</f>
        <v>√</v>
      </c>
    </row>
    <row r="56" spans="1:31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2"/>
        <v>0</v>
      </c>
      <c r="P56">
        <f t="shared" si="3"/>
        <v>0</v>
      </c>
      <c r="Q56">
        <f t="shared" si="4"/>
        <v>0</v>
      </c>
      <c r="S56" t="str">
        <f t="shared" si="5"/>
        <v/>
      </c>
      <c r="T56" t="str">
        <f t="shared" si="6"/>
        <v/>
      </c>
      <c r="U56" t="str">
        <f t="shared" si="7"/>
        <v/>
      </c>
    </row>
    <row r="57" spans="1:31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2"/>
        <v>0</v>
      </c>
      <c r="P57">
        <f t="shared" si="3"/>
        <v>0</v>
      </c>
      <c r="Q57">
        <f t="shared" si="4"/>
        <v>0</v>
      </c>
      <c r="S57" t="str">
        <f t="shared" si="5"/>
        <v/>
      </c>
      <c r="T57" t="str">
        <f t="shared" si="6"/>
        <v/>
      </c>
      <c r="U57" t="str">
        <f t="shared" si="7"/>
        <v/>
      </c>
    </row>
    <row r="58" spans="1:31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2"/>
        <v>1</v>
      </c>
      <c r="P58">
        <f t="shared" si="3"/>
        <v>0</v>
      </c>
      <c r="Q58">
        <f t="shared" si="4"/>
        <v>0</v>
      </c>
      <c r="S58" t="str">
        <f t="shared" si="5"/>
        <v/>
      </c>
      <c r="T58" t="str">
        <f t="shared" si="6"/>
        <v/>
      </c>
      <c r="U58" t="str">
        <f t="shared" si="7"/>
        <v/>
      </c>
    </row>
    <row r="59" spans="1:31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2"/>
        <v>0</v>
      </c>
      <c r="P59">
        <f t="shared" si="3"/>
        <v>0</v>
      </c>
      <c r="Q59">
        <f t="shared" si="4"/>
        <v>0</v>
      </c>
      <c r="S59" t="str">
        <f t="shared" si="5"/>
        <v/>
      </c>
      <c r="T59" t="str">
        <f t="shared" si="6"/>
        <v/>
      </c>
      <c r="U59" t="str">
        <f t="shared" si="7"/>
        <v/>
      </c>
    </row>
    <row r="60" spans="1:31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2"/>
        <v>1</v>
      </c>
      <c r="P60">
        <f t="shared" si="3"/>
        <v>0</v>
      </c>
      <c r="Q60">
        <f t="shared" si="4"/>
        <v>0</v>
      </c>
      <c r="S60" t="str">
        <f t="shared" si="5"/>
        <v/>
      </c>
      <c r="T60" t="str">
        <f t="shared" si="6"/>
        <v/>
      </c>
      <c r="U60" t="str">
        <f t="shared" si="7"/>
        <v/>
      </c>
    </row>
    <row r="61" spans="1:31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2"/>
        <v>0</v>
      </c>
      <c r="P61">
        <f t="shared" si="3"/>
        <v>0</v>
      </c>
      <c r="Q61">
        <f t="shared" si="4"/>
        <v>0</v>
      </c>
      <c r="S61" t="str">
        <f t="shared" si="5"/>
        <v/>
      </c>
      <c r="T61" t="str">
        <f t="shared" si="6"/>
        <v/>
      </c>
      <c r="U61" t="str">
        <f t="shared" si="7"/>
        <v/>
      </c>
    </row>
    <row r="62" spans="1:31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2"/>
        <v>13</v>
      </c>
      <c r="P62">
        <f t="shared" si="3"/>
        <v>0</v>
      </c>
      <c r="Q62">
        <f t="shared" si="4"/>
        <v>0</v>
      </c>
      <c r="S62" t="str">
        <f t="shared" si="5"/>
        <v/>
      </c>
      <c r="T62" t="str">
        <f t="shared" si="6"/>
        <v/>
      </c>
      <c r="U62" t="str">
        <f t="shared" si="7"/>
        <v/>
      </c>
    </row>
    <row r="63" spans="1:31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2"/>
        <v>0</v>
      </c>
      <c r="P63">
        <f t="shared" si="3"/>
        <v>0</v>
      </c>
      <c r="Q63">
        <f t="shared" si="4"/>
        <v>0</v>
      </c>
      <c r="S63" t="str">
        <f t="shared" si="5"/>
        <v/>
      </c>
      <c r="T63" t="str">
        <f t="shared" si="6"/>
        <v/>
      </c>
      <c r="U63" t="str">
        <f t="shared" si="7"/>
        <v/>
      </c>
    </row>
    <row r="64" spans="1:31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2"/>
        <v>2</v>
      </c>
      <c r="P64">
        <f t="shared" si="3"/>
        <v>1</v>
      </c>
      <c r="Q64">
        <f t="shared" si="4"/>
        <v>0</v>
      </c>
      <c r="S64" t="str">
        <f t="shared" si="5"/>
        <v/>
      </c>
      <c r="T64" t="str">
        <f t="shared" si="6"/>
        <v/>
      </c>
      <c r="U64" t="str">
        <f t="shared" si="7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2"/>
        <v>15</v>
      </c>
      <c r="P65">
        <f t="shared" si="3"/>
        <v>0</v>
      </c>
      <c r="Q65">
        <f t="shared" si="4"/>
        <v>0</v>
      </c>
      <c r="S65" t="str">
        <f t="shared" si="5"/>
        <v/>
      </c>
      <c r="T65" t="str">
        <f t="shared" si="6"/>
        <v/>
      </c>
      <c r="U65" t="str">
        <f t="shared" si="7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2"/>
        <v>1</v>
      </c>
      <c r="P66">
        <f t="shared" si="3"/>
        <v>0</v>
      </c>
      <c r="Q66">
        <f t="shared" si="4"/>
        <v>0</v>
      </c>
      <c r="S66" t="str">
        <f t="shared" si="5"/>
        <v/>
      </c>
      <c r="T66" t="str">
        <f t="shared" si="6"/>
        <v/>
      </c>
      <c r="U66" t="str">
        <f t="shared" si="7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2"/>
        <v>0</v>
      </c>
      <c r="P67">
        <f t="shared" si="3"/>
        <v>0</v>
      </c>
      <c r="Q67">
        <f t="shared" si="4"/>
        <v>0</v>
      </c>
      <c r="S67" t="str">
        <f t="shared" si="5"/>
        <v/>
      </c>
      <c r="T67" t="str">
        <f t="shared" si="6"/>
        <v/>
      </c>
      <c r="U67" t="str">
        <f t="shared" si="7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2"/>
        <v>0</v>
      </c>
      <c r="P68">
        <f t="shared" si="3"/>
        <v>0</v>
      </c>
      <c r="Q68">
        <f t="shared" si="4"/>
        <v>0</v>
      </c>
      <c r="S68" t="str">
        <f t="shared" si="5"/>
        <v/>
      </c>
      <c r="T68" t="str">
        <f t="shared" si="6"/>
        <v/>
      </c>
      <c r="U68" t="str">
        <f t="shared" si="7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O132" si="11">IF($D69="US",H69,"")</f>
        <v>0</v>
      </c>
      <c r="P69">
        <f t="shared" ref="P69:P132" si="12">IF($D69="US",I69,"")</f>
        <v>0</v>
      </c>
      <c r="Q69">
        <f t="shared" ref="Q69:Q132" si="13">IF($D69="US",J69,"")</f>
        <v>0</v>
      </c>
      <c r="S69" t="str">
        <f t="shared" ref="S69:S132" si="14">IF($C69="New York",H69,"")</f>
        <v/>
      </c>
      <c r="T69" t="str">
        <f t="shared" ref="T69:T132" si="15">IF($C69="New York",I69,"")</f>
        <v/>
      </c>
      <c r="U69" t="str">
        <f t="shared" ref="U69:U132" si="16">IF($C69="New York",J69,"")</f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11"/>
        <v>3</v>
      </c>
      <c r="P70">
        <f t="shared" si="12"/>
        <v>0</v>
      </c>
      <c r="Q70">
        <f t="shared" si="13"/>
        <v>0</v>
      </c>
      <c r="S70" t="str">
        <f t="shared" si="14"/>
        <v/>
      </c>
      <c r="T70" t="str">
        <f t="shared" si="15"/>
        <v/>
      </c>
      <c r="U70" t="str">
        <f t="shared" si="1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11"/>
        <v>0</v>
      </c>
      <c r="P71">
        <f t="shared" si="12"/>
        <v>0</v>
      </c>
      <c r="Q71">
        <f t="shared" si="13"/>
        <v>0</v>
      </c>
      <c r="S71" t="str">
        <f t="shared" si="14"/>
        <v/>
      </c>
      <c r="T71" t="str">
        <f t="shared" si="15"/>
        <v/>
      </c>
      <c r="U71" t="str">
        <f t="shared" si="1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11"/>
        <v>20</v>
      </c>
      <c r="P72">
        <f t="shared" si="12"/>
        <v>0</v>
      </c>
      <c r="Q72">
        <f t="shared" si="13"/>
        <v>0</v>
      </c>
      <c r="S72" t="str">
        <f t="shared" si="14"/>
        <v/>
      </c>
      <c r="T72" t="str">
        <f t="shared" si="15"/>
        <v/>
      </c>
      <c r="U72" t="str">
        <f t="shared" si="1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11"/>
        <v>7</v>
      </c>
      <c r="P73">
        <f t="shared" si="12"/>
        <v>0</v>
      </c>
      <c r="Q73">
        <f t="shared" si="13"/>
        <v>0</v>
      </c>
      <c r="S73" t="str">
        <f t="shared" si="14"/>
        <v/>
      </c>
      <c r="T73" t="str">
        <f t="shared" si="15"/>
        <v/>
      </c>
      <c r="U73" t="str">
        <f t="shared" si="1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11"/>
        <v>0</v>
      </c>
      <c r="P74">
        <f t="shared" si="12"/>
        <v>0</v>
      </c>
      <c r="Q74">
        <f t="shared" si="13"/>
        <v>0</v>
      </c>
      <c r="S74" t="str">
        <f t="shared" si="14"/>
        <v/>
      </c>
      <c r="T74" t="str">
        <f t="shared" si="15"/>
        <v/>
      </c>
      <c r="U74" t="str">
        <f t="shared" si="1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11"/>
        <v>0</v>
      </c>
      <c r="P75">
        <f t="shared" si="12"/>
        <v>0</v>
      </c>
      <c r="Q75">
        <f t="shared" si="13"/>
        <v>0</v>
      </c>
      <c r="S75" t="str">
        <f t="shared" si="14"/>
        <v/>
      </c>
      <c r="T75" t="str">
        <f t="shared" si="15"/>
        <v/>
      </c>
      <c r="U75" t="str">
        <f t="shared" si="1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11"/>
        <v>0</v>
      </c>
      <c r="P76">
        <f t="shared" si="12"/>
        <v>0</v>
      </c>
      <c r="Q76">
        <f t="shared" si="13"/>
        <v>0</v>
      </c>
      <c r="S76" t="str">
        <f t="shared" si="14"/>
        <v/>
      </c>
      <c r="T76" t="str">
        <f t="shared" si="15"/>
        <v/>
      </c>
      <c r="U76" t="str">
        <f t="shared" si="1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11"/>
        <v>4</v>
      </c>
      <c r="P77">
        <f t="shared" si="12"/>
        <v>0</v>
      </c>
      <c r="Q77">
        <f t="shared" si="13"/>
        <v>0</v>
      </c>
      <c r="S77" t="str">
        <f t="shared" si="14"/>
        <v/>
      </c>
      <c r="T77" t="str">
        <f t="shared" si="15"/>
        <v/>
      </c>
      <c r="U77" t="str">
        <f t="shared" si="1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11"/>
        <v>0</v>
      </c>
      <c r="P78">
        <f t="shared" si="12"/>
        <v>0</v>
      </c>
      <c r="Q78">
        <f t="shared" si="13"/>
        <v>0</v>
      </c>
      <c r="S78" t="str">
        <f t="shared" si="14"/>
        <v/>
      </c>
      <c r="T78" t="str">
        <f t="shared" si="15"/>
        <v/>
      </c>
      <c r="U78" t="str">
        <f t="shared" si="1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11"/>
        <v>0</v>
      </c>
      <c r="P79">
        <f t="shared" si="12"/>
        <v>0</v>
      </c>
      <c r="Q79">
        <f t="shared" si="13"/>
        <v>0</v>
      </c>
      <c r="S79" t="str">
        <f t="shared" si="14"/>
        <v/>
      </c>
      <c r="T79" t="str">
        <f t="shared" si="15"/>
        <v/>
      </c>
      <c r="U79" t="str">
        <f t="shared" si="1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11"/>
        <v>0</v>
      </c>
      <c r="P80">
        <f t="shared" si="12"/>
        <v>0</v>
      </c>
      <c r="Q80">
        <f t="shared" si="13"/>
        <v>0</v>
      </c>
      <c r="S80" t="str">
        <f t="shared" si="14"/>
        <v/>
      </c>
      <c r="T80" t="str">
        <f t="shared" si="15"/>
        <v/>
      </c>
      <c r="U80" t="str">
        <f t="shared" si="1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11"/>
        <v>0</v>
      </c>
      <c r="P81">
        <f t="shared" si="12"/>
        <v>0</v>
      </c>
      <c r="Q81">
        <f t="shared" si="13"/>
        <v>0</v>
      </c>
      <c r="S81" t="str">
        <f t="shared" si="14"/>
        <v/>
      </c>
      <c r="T81" t="str">
        <f t="shared" si="15"/>
        <v/>
      </c>
      <c r="U81" t="str">
        <f t="shared" si="1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11"/>
        <v>58</v>
      </c>
      <c r="P82">
        <f t="shared" si="12"/>
        <v>0</v>
      </c>
      <c r="Q82">
        <f t="shared" si="13"/>
        <v>0</v>
      </c>
      <c r="S82" t="str">
        <f t="shared" si="14"/>
        <v/>
      </c>
      <c r="T82" t="str">
        <f t="shared" si="15"/>
        <v/>
      </c>
      <c r="U82" t="str">
        <f t="shared" si="1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11"/>
        <v>0</v>
      </c>
      <c r="P83">
        <f t="shared" si="12"/>
        <v>0</v>
      </c>
      <c r="Q83">
        <f t="shared" si="13"/>
        <v>0</v>
      </c>
      <c r="S83" t="str">
        <f t="shared" si="14"/>
        <v/>
      </c>
      <c r="T83" t="str">
        <f t="shared" si="15"/>
        <v/>
      </c>
      <c r="U83" t="str">
        <f t="shared" si="1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11"/>
        <v>0</v>
      </c>
      <c r="P84">
        <f t="shared" si="12"/>
        <v>0</v>
      </c>
      <c r="Q84">
        <f t="shared" si="13"/>
        <v>0</v>
      </c>
      <c r="S84" t="str">
        <f t="shared" si="14"/>
        <v/>
      </c>
      <c r="T84" t="str">
        <f t="shared" si="15"/>
        <v/>
      </c>
      <c r="U84" t="str">
        <f t="shared" si="1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11"/>
        <v>0</v>
      </c>
      <c r="P85">
        <f t="shared" si="12"/>
        <v>0</v>
      </c>
      <c r="Q85">
        <f t="shared" si="13"/>
        <v>0</v>
      </c>
      <c r="S85" t="str">
        <f t="shared" si="14"/>
        <v/>
      </c>
      <c r="T85" t="str">
        <f t="shared" si="15"/>
        <v/>
      </c>
      <c r="U85" t="str">
        <f t="shared" si="1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11"/>
        <v>0</v>
      </c>
      <c r="P86">
        <f t="shared" si="12"/>
        <v>0</v>
      </c>
      <c r="Q86">
        <f t="shared" si="13"/>
        <v>0</v>
      </c>
      <c r="S86" t="str">
        <f t="shared" si="14"/>
        <v/>
      </c>
      <c r="T86" t="str">
        <f t="shared" si="15"/>
        <v/>
      </c>
      <c r="U86" t="str">
        <f t="shared" si="1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11"/>
        <v>34</v>
      </c>
      <c r="P87">
        <f t="shared" si="12"/>
        <v>0</v>
      </c>
      <c r="Q87">
        <f t="shared" si="13"/>
        <v>0</v>
      </c>
      <c r="S87" t="str">
        <f t="shared" si="14"/>
        <v/>
      </c>
      <c r="T87" t="str">
        <f t="shared" si="15"/>
        <v/>
      </c>
      <c r="U87" t="str">
        <f t="shared" si="1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11"/>
        <v>0</v>
      </c>
      <c r="P88">
        <f t="shared" si="12"/>
        <v>0</v>
      </c>
      <c r="Q88">
        <f t="shared" si="13"/>
        <v>0</v>
      </c>
      <c r="S88" t="str">
        <f t="shared" si="14"/>
        <v/>
      </c>
      <c r="T88" t="str">
        <f t="shared" si="15"/>
        <v/>
      </c>
      <c r="U88" t="str">
        <f t="shared" si="1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11"/>
        <v>0</v>
      </c>
      <c r="P89">
        <f t="shared" si="12"/>
        <v>0</v>
      </c>
      <c r="Q89">
        <f t="shared" si="13"/>
        <v>0</v>
      </c>
      <c r="S89" t="str">
        <f t="shared" si="14"/>
        <v/>
      </c>
      <c r="T89" t="str">
        <f t="shared" si="15"/>
        <v/>
      </c>
      <c r="U89" t="str">
        <f t="shared" si="1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11"/>
        <v>0</v>
      </c>
      <c r="P90">
        <f t="shared" si="12"/>
        <v>0</v>
      </c>
      <c r="Q90">
        <f t="shared" si="13"/>
        <v>0</v>
      </c>
      <c r="S90" t="str">
        <f t="shared" si="14"/>
        <v/>
      </c>
      <c r="T90" t="str">
        <f t="shared" si="15"/>
        <v/>
      </c>
      <c r="U90" t="str">
        <f t="shared" si="1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11"/>
        <v>0</v>
      </c>
      <c r="P91">
        <f t="shared" si="12"/>
        <v>0</v>
      </c>
      <c r="Q91">
        <f t="shared" si="13"/>
        <v>0</v>
      </c>
      <c r="S91" t="str">
        <f t="shared" si="14"/>
        <v/>
      </c>
      <c r="T91" t="str">
        <f t="shared" si="15"/>
        <v/>
      </c>
      <c r="U91" t="str">
        <f t="shared" si="1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11"/>
        <v>26</v>
      </c>
      <c r="P92">
        <f t="shared" si="12"/>
        <v>1</v>
      </c>
      <c r="Q92">
        <f t="shared" si="13"/>
        <v>0</v>
      </c>
      <c r="S92" t="str">
        <f t="shared" si="14"/>
        <v/>
      </c>
      <c r="T92" t="str">
        <f t="shared" si="15"/>
        <v/>
      </c>
      <c r="U92" t="str">
        <f t="shared" si="1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11"/>
        <v>0</v>
      </c>
      <c r="P93">
        <f t="shared" si="12"/>
        <v>0</v>
      </c>
      <c r="Q93">
        <f t="shared" si="13"/>
        <v>0</v>
      </c>
      <c r="S93" t="str">
        <f t="shared" si="14"/>
        <v/>
      </c>
      <c r="T93" t="str">
        <f t="shared" si="15"/>
        <v/>
      </c>
      <c r="U93" t="str">
        <f t="shared" si="1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11"/>
        <v>1</v>
      </c>
      <c r="P94">
        <f t="shared" si="12"/>
        <v>0</v>
      </c>
      <c r="Q94">
        <f t="shared" si="13"/>
        <v>0</v>
      </c>
      <c r="S94" t="str">
        <f t="shared" si="14"/>
        <v/>
      </c>
      <c r="T94" t="str">
        <f t="shared" si="15"/>
        <v/>
      </c>
      <c r="U94" t="str">
        <f t="shared" si="1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11"/>
        <v>0</v>
      </c>
      <c r="P95">
        <f t="shared" si="12"/>
        <v>0</v>
      </c>
      <c r="Q95">
        <f t="shared" si="13"/>
        <v>0</v>
      </c>
      <c r="S95" t="str">
        <f t="shared" si="14"/>
        <v/>
      </c>
      <c r="T95" t="str">
        <f t="shared" si="15"/>
        <v/>
      </c>
      <c r="U95" t="str">
        <f t="shared" si="1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11"/>
        <v>0</v>
      </c>
      <c r="P96">
        <f t="shared" si="12"/>
        <v>0</v>
      </c>
      <c r="Q96">
        <f t="shared" si="13"/>
        <v>0</v>
      </c>
      <c r="S96" t="str">
        <f t="shared" si="14"/>
        <v/>
      </c>
      <c r="T96" t="str">
        <f t="shared" si="15"/>
        <v/>
      </c>
      <c r="U96" t="str">
        <f t="shared" si="1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11"/>
        <v>3</v>
      </c>
      <c r="P97">
        <f t="shared" si="12"/>
        <v>0</v>
      </c>
      <c r="Q97">
        <f t="shared" si="13"/>
        <v>0</v>
      </c>
      <c r="S97" t="str">
        <f t="shared" si="14"/>
        <v/>
      </c>
      <c r="T97" t="str">
        <f t="shared" si="15"/>
        <v/>
      </c>
      <c r="U97" t="str">
        <f t="shared" si="1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11"/>
        <v>0</v>
      </c>
      <c r="P98">
        <f t="shared" si="12"/>
        <v>0</v>
      </c>
      <c r="Q98">
        <f t="shared" si="13"/>
        <v>0</v>
      </c>
      <c r="S98" t="str">
        <f t="shared" si="14"/>
        <v/>
      </c>
      <c r="T98" t="str">
        <f t="shared" si="15"/>
        <v/>
      </c>
      <c r="U98" t="str">
        <f t="shared" si="1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11"/>
        <v>1</v>
      </c>
      <c r="P99">
        <f t="shared" si="12"/>
        <v>0</v>
      </c>
      <c r="Q99">
        <f t="shared" si="13"/>
        <v>0</v>
      </c>
      <c r="S99" t="str">
        <f t="shared" si="14"/>
        <v/>
      </c>
      <c r="T99" t="str">
        <f t="shared" si="15"/>
        <v/>
      </c>
      <c r="U99" t="str">
        <f t="shared" si="1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11"/>
        <v>2</v>
      </c>
      <c r="P100">
        <f t="shared" si="12"/>
        <v>0</v>
      </c>
      <c r="Q100">
        <f t="shared" si="13"/>
        <v>0</v>
      </c>
      <c r="S100" t="str">
        <f t="shared" si="14"/>
        <v/>
      </c>
      <c r="T100" t="str">
        <f t="shared" si="15"/>
        <v/>
      </c>
      <c r="U100" t="str">
        <f t="shared" si="1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11"/>
        <v>0</v>
      </c>
      <c r="P101">
        <f t="shared" si="12"/>
        <v>0</v>
      </c>
      <c r="Q101">
        <f t="shared" si="13"/>
        <v>0</v>
      </c>
      <c r="S101" t="str">
        <f t="shared" si="14"/>
        <v/>
      </c>
      <c r="T101" t="str">
        <f t="shared" si="15"/>
        <v/>
      </c>
      <c r="U101" t="str">
        <f t="shared" si="1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11"/>
        <v>0</v>
      </c>
      <c r="P102">
        <f t="shared" si="12"/>
        <v>0</v>
      </c>
      <c r="Q102">
        <f t="shared" si="13"/>
        <v>0</v>
      </c>
      <c r="S102" t="str">
        <f t="shared" si="14"/>
        <v/>
      </c>
      <c r="T102" t="str">
        <f t="shared" si="15"/>
        <v/>
      </c>
      <c r="U102" t="str">
        <f t="shared" si="1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11"/>
        <v>0</v>
      </c>
      <c r="P103">
        <f t="shared" si="12"/>
        <v>0</v>
      </c>
      <c r="Q103">
        <f t="shared" si="13"/>
        <v>0</v>
      </c>
      <c r="S103" t="str">
        <f t="shared" si="14"/>
        <v/>
      </c>
      <c r="T103" t="str">
        <f t="shared" si="15"/>
        <v/>
      </c>
      <c r="U103" t="str">
        <f t="shared" si="1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11"/>
        <v>0</v>
      </c>
      <c r="P104">
        <f t="shared" si="12"/>
        <v>0</v>
      </c>
      <c r="Q104">
        <f t="shared" si="13"/>
        <v>0</v>
      </c>
      <c r="S104" t="str">
        <f t="shared" si="14"/>
        <v/>
      </c>
      <c r="T104" t="str">
        <f t="shared" si="15"/>
        <v/>
      </c>
      <c r="U104" t="str">
        <f t="shared" si="1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11"/>
        <v>6</v>
      </c>
      <c r="P105">
        <f t="shared" si="12"/>
        <v>0</v>
      </c>
      <c r="Q105">
        <f t="shared" si="13"/>
        <v>0</v>
      </c>
      <c r="S105" t="str">
        <f t="shared" si="14"/>
        <v/>
      </c>
      <c r="T105" t="str">
        <f t="shared" si="15"/>
        <v/>
      </c>
      <c r="U105" t="str">
        <f t="shared" si="1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11"/>
        <v>0</v>
      </c>
      <c r="P106">
        <f t="shared" si="12"/>
        <v>0</v>
      </c>
      <c r="Q106">
        <f t="shared" si="13"/>
        <v>0</v>
      </c>
      <c r="S106" t="str">
        <f t="shared" si="14"/>
        <v/>
      </c>
      <c r="T106" t="str">
        <f t="shared" si="15"/>
        <v/>
      </c>
      <c r="U106" t="str">
        <f t="shared" si="1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11"/>
        <v>1</v>
      </c>
      <c r="P107">
        <f t="shared" si="12"/>
        <v>0</v>
      </c>
      <c r="Q107">
        <f t="shared" si="13"/>
        <v>0</v>
      </c>
      <c r="S107" t="str">
        <f t="shared" si="14"/>
        <v/>
      </c>
      <c r="T107" t="str">
        <f t="shared" si="15"/>
        <v/>
      </c>
      <c r="U107" t="str">
        <f t="shared" si="1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11"/>
        <v>0</v>
      </c>
      <c r="P108">
        <f t="shared" si="12"/>
        <v>0</v>
      </c>
      <c r="Q108">
        <f t="shared" si="13"/>
        <v>0</v>
      </c>
      <c r="S108" t="str">
        <f t="shared" si="14"/>
        <v/>
      </c>
      <c r="T108" t="str">
        <f t="shared" si="15"/>
        <v/>
      </c>
      <c r="U108" t="str">
        <f t="shared" si="1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11"/>
        <v>0</v>
      </c>
      <c r="P109">
        <f t="shared" si="12"/>
        <v>0</v>
      </c>
      <c r="Q109">
        <f t="shared" si="13"/>
        <v>0</v>
      </c>
      <c r="S109" t="str">
        <f t="shared" si="14"/>
        <v/>
      </c>
      <c r="T109" t="str">
        <f t="shared" si="15"/>
        <v/>
      </c>
      <c r="U109" t="str">
        <f t="shared" si="1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11"/>
        <v>0</v>
      </c>
      <c r="P110">
        <f t="shared" si="12"/>
        <v>0</v>
      </c>
      <c r="Q110">
        <f t="shared" si="13"/>
        <v>0</v>
      </c>
      <c r="S110" t="str">
        <f t="shared" si="14"/>
        <v/>
      </c>
      <c r="T110" t="str">
        <f t="shared" si="15"/>
        <v/>
      </c>
      <c r="U110" t="str">
        <f t="shared" si="1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11"/>
        <v>0</v>
      </c>
      <c r="P111">
        <f t="shared" si="12"/>
        <v>0</v>
      </c>
      <c r="Q111">
        <f t="shared" si="13"/>
        <v>0</v>
      </c>
      <c r="S111" t="str">
        <f t="shared" si="14"/>
        <v/>
      </c>
      <c r="T111" t="str">
        <f t="shared" si="15"/>
        <v/>
      </c>
      <c r="U111" t="str">
        <f t="shared" si="1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11"/>
        <v>0</v>
      </c>
      <c r="P112">
        <f t="shared" si="12"/>
        <v>0</v>
      </c>
      <c r="Q112">
        <f t="shared" si="13"/>
        <v>0</v>
      </c>
      <c r="S112" t="str">
        <f t="shared" si="14"/>
        <v/>
      </c>
      <c r="T112" t="str">
        <f t="shared" si="15"/>
        <v/>
      </c>
      <c r="U112" t="str">
        <f t="shared" si="1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11"/>
        <v>0</v>
      </c>
      <c r="P113">
        <f t="shared" si="12"/>
        <v>0</v>
      </c>
      <c r="Q113">
        <f t="shared" si="13"/>
        <v>0</v>
      </c>
      <c r="S113" t="str">
        <f t="shared" si="14"/>
        <v/>
      </c>
      <c r="T113" t="str">
        <f t="shared" si="15"/>
        <v/>
      </c>
      <c r="U113" t="str">
        <f t="shared" si="1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11"/>
        <v>0</v>
      </c>
      <c r="P114">
        <f t="shared" si="12"/>
        <v>0</v>
      </c>
      <c r="Q114">
        <f t="shared" si="13"/>
        <v>0</v>
      </c>
      <c r="S114" t="str">
        <f t="shared" si="14"/>
        <v/>
      </c>
      <c r="T114" t="str">
        <f t="shared" si="15"/>
        <v/>
      </c>
      <c r="U114" t="str">
        <f t="shared" si="1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11"/>
        <v>0</v>
      </c>
      <c r="P115">
        <f t="shared" si="12"/>
        <v>0</v>
      </c>
      <c r="Q115">
        <f t="shared" si="13"/>
        <v>0</v>
      </c>
      <c r="S115" t="str">
        <f t="shared" si="14"/>
        <v/>
      </c>
      <c r="T115" t="str">
        <f t="shared" si="15"/>
        <v/>
      </c>
      <c r="U115" t="str">
        <f t="shared" si="1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11"/>
        <v>1</v>
      </c>
      <c r="P116">
        <f t="shared" si="12"/>
        <v>0</v>
      </c>
      <c r="Q116">
        <f t="shared" si="13"/>
        <v>0</v>
      </c>
      <c r="S116" t="str">
        <f t="shared" si="14"/>
        <v/>
      </c>
      <c r="T116" t="str">
        <f t="shared" si="15"/>
        <v/>
      </c>
      <c r="U116" t="str">
        <f t="shared" si="1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11"/>
        <v>0</v>
      </c>
      <c r="P117">
        <f t="shared" si="12"/>
        <v>0</v>
      </c>
      <c r="Q117">
        <f t="shared" si="13"/>
        <v>0</v>
      </c>
      <c r="S117" t="str">
        <f t="shared" si="14"/>
        <v/>
      </c>
      <c r="T117" t="str">
        <f t="shared" si="15"/>
        <v/>
      </c>
      <c r="U117" t="str">
        <f t="shared" si="1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11"/>
        <v>0</v>
      </c>
      <c r="P118">
        <f t="shared" si="12"/>
        <v>0</v>
      </c>
      <c r="Q118">
        <f t="shared" si="13"/>
        <v>0</v>
      </c>
      <c r="S118" t="str">
        <f t="shared" si="14"/>
        <v/>
      </c>
      <c r="T118" t="str">
        <f t="shared" si="15"/>
        <v/>
      </c>
      <c r="U118" t="str">
        <f t="shared" si="1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11"/>
        <v>0</v>
      </c>
      <c r="P119">
        <f t="shared" si="12"/>
        <v>0</v>
      </c>
      <c r="Q119">
        <f t="shared" si="13"/>
        <v>0</v>
      </c>
      <c r="S119" t="str">
        <f t="shared" si="14"/>
        <v/>
      </c>
      <c r="T119" t="str">
        <f t="shared" si="15"/>
        <v/>
      </c>
      <c r="U119" t="str">
        <f t="shared" si="1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11"/>
        <v>3</v>
      </c>
      <c r="P120">
        <f t="shared" si="12"/>
        <v>0</v>
      </c>
      <c r="Q120">
        <f t="shared" si="13"/>
        <v>0</v>
      </c>
      <c r="S120" t="str">
        <f t="shared" si="14"/>
        <v/>
      </c>
      <c r="T120" t="str">
        <f t="shared" si="15"/>
        <v/>
      </c>
      <c r="U120" t="str">
        <f t="shared" si="1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11"/>
        <v>0</v>
      </c>
      <c r="P121">
        <f t="shared" si="12"/>
        <v>0</v>
      </c>
      <c r="Q121">
        <f t="shared" si="13"/>
        <v>0</v>
      </c>
      <c r="S121" t="str">
        <f t="shared" si="14"/>
        <v/>
      </c>
      <c r="T121" t="str">
        <f t="shared" si="15"/>
        <v/>
      </c>
      <c r="U121" t="str">
        <f t="shared" si="1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11"/>
        <v>0</v>
      </c>
      <c r="P122">
        <f t="shared" si="12"/>
        <v>0</v>
      </c>
      <c r="Q122">
        <f t="shared" si="13"/>
        <v>0</v>
      </c>
      <c r="S122" t="str">
        <f t="shared" si="14"/>
        <v/>
      </c>
      <c r="T122" t="str">
        <f t="shared" si="15"/>
        <v/>
      </c>
      <c r="U122" t="str">
        <f t="shared" si="1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11"/>
        <v>3</v>
      </c>
      <c r="P123">
        <f t="shared" si="12"/>
        <v>0</v>
      </c>
      <c r="Q123">
        <f t="shared" si="13"/>
        <v>0</v>
      </c>
      <c r="S123" t="str">
        <f t="shared" si="14"/>
        <v/>
      </c>
      <c r="T123" t="str">
        <f t="shared" si="15"/>
        <v/>
      </c>
      <c r="U123" t="str">
        <f t="shared" si="1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11"/>
        <v>2</v>
      </c>
      <c r="P124">
        <f t="shared" si="12"/>
        <v>0</v>
      </c>
      <c r="Q124">
        <f t="shared" si="13"/>
        <v>0</v>
      </c>
      <c r="S124" t="str">
        <f t="shared" si="14"/>
        <v/>
      </c>
      <c r="T124" t="str">
        <f t="shared" si="15"/>
        <v/>
      </c>
      <c r="U124" t="str">
        <f t="shared" si="1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11"/>
        <v>0</v>
      </c>
      <c r="P125">
        <f t="shared" si="12"/>
        <v>0</v>
      </c>
      <c r="Q125">
        <f t="shared" si="13"/>
        <v>0</v>
      </c>
      <c r="S125" t="str">
        <f t="shared" si="14"/>
        <v/>
      </c>
      <c r="T125" t="str">
        <f t="shared" si="15"/>
        <v/>
      </c>
      <c r="U125" t="str">
        <f t="shared" si="1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11"/>
        <v>35</v>
      </c>
      <c r="P126">
        <f t="shared" si="12"/>
        <v>1</v>
      </c>
      <c r="Q126">
        <f t="shared" si="13"/>
        <v>0</v>
      </c>
      <c r="S126" t="str">
        <f t="shared" si="14"/>
        <v/>
      </c>
      <c r="T126" t="str">
        <f t="shared" si="15"/>
        <v/>
      </c>
      <c r="U126" t="str">
        <f t="shared" si="1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11"/>
        <v>31</v>
      </c>
      <c r="P127">
        <f t="shared" si="12"/>
        <v>0</v>
      </c>
      <c r="Q127">
        <f t="shared" si="13"/>
        <v>0</v>
      </c>
      <c r="S127" t="str">
        <f t="shared" si="14"/>
        <v/>
      </c>
      <c r="T127" t="str">
        <f t="shared" si="15"/>
        <v/>
      </c>
      <c r="U127" t="str">
        <f t="shared" si="1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11"/>
        <v>0</v>
      </c>
      <c r="P128">
        <f t="shared" si="12"/>
        <v>0</v>
      </c>
      <c r="Q128">
        <f t="shared" si="13"/>
        <v>0</v>
      </c>
      <c r="S128" t="str">
        <f t="shared" si="14"/>
        <v/>
      </c>
      <c r="T128" t="str">
        <f t="shared" si="15"/>
        <v/>
      </c>
      <c r="U128" t="str">
        <f t="shared" si="1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11"/>
        <v>0</v>
      </c>
      <c r="P129">
        <f t="shared" si="12"/>
        <v>0</v>
      </c>
      <c r="Q129">
        <f t="shared" si="13"/>
        <v>0</v>
      </c>
      <c r="S129" t="str">
        <f t="shared" si="14"/>
        <v/>
      </c>
      <c r="T129" t="str">
        <f t="shared" si="15"/>
        <v/>
      </c>
      <c r="U129" t="str">
        <f t="shared" si="1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11"/>
        <v>0</v>
      </c>
      <c r="P130">
        <f t="shared" si="12"/>
        <v>0</v>
      </c>
      <c r="Q130">
        <f t="shared" si="13"/>
        <v>0</v>
      </c>
      <c r="S130" t="str">
        <f t="shared" si="14"/>
        <v/>
      </c>
      <c r="T130" t="str">
        <f t="shared" si="15"/>
        <v/>
      </c>
      <c r="U130" t="str">
        <f t="shared" si="1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11"/>
        <v>0</v>
      </c>
      <c r="P131">
        <f t="shared" si="12"/>
        <v>0</v>
      </c>
      <c r="Q131">
        <f t="shared" si="13"/>
        <v>0</v>
      </c>
      <c r="S131" t="str">
        <f t="shared" si="14"/>
        <v/>
      </c>
      <c r="T131" t="str">
        <f t="shared" si="15"/>
        <v/>
      </c>
      <c r="U131" t="str">
        <f t="shared" si="1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11"/>
        <v>2</v>
      </c>
      <c r="P132">
        <f t="shared" si="12"/>
        <v>0</v>
      </c>
      <c r="Q132">
        <f t="shared" si="13"/>
        <v>0</v>
      </c>
      <c r="S132" t="str">
        <f t="shared" si="14"/>
        <v/>
      </c>
      <c r="T132" t="str">
        <f t="shared" si="15"/>
        <v/>
      </c>
      <c r="U132" t="str">
        <f t="shared" si="1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O196" si="17">IF($D133="US",H133,"")</f>
        <v>0</v>
      </c>
      <c r="P133">
        <f t="shared" ref="P133:P196" si="18">IF($D133="US",I133,"")</f>
        <v>0</v>
      </c>
      <c r="Q133">
        <f t="shared" ref="Q133:Q196" si="19">IF($D133="US",J133,"")</f>
        <v>0</v>
      </c>
      <c r="S133" t="str">
        <f t="shared" ref="S133:S196" si="20">IF($C133="New York",H133,"")</f>
        <v/>
      </c>
      <c r="T133" t="str">
        <f t="shared" ref="T133:T196" si="21">IF($C133="New York",I133,"")</f>
        <v/>
      </c>
      <c r="U133" t="str">
        <f t="shared" ref="U133:U196" si="22">IF($C133="New York",J133,"")</f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17"/>
        <v>0</v>
      </c>
      <c r="P134">
        <f t="shared" si="18"/>
        <v>0</v>
      </c>
      <c r="Q134">
        <f t="shared" si="19"/>
        <v>0</v>
      </c>
      <c r="S134" t="str">
        <f t="shared" si="20"/>
        <v/>
      </c>
      <c r="T134" t="str">
        <f t="shared" si="21"/>
        <v/>
      </c>
      <c r="U134" t="str">
        <f t="shared" si="22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17"/>
        <v>0</v>
      </c>
      <c r="P135">
        <f t="shared" si="18"/>
        <v>0</v>
      </c>
      <c r="Q135">
        <f t="shared" si="19"/>
        <v>0</v>
      </c>
      <c r="S135" t="str">
        <f t="shared" si="20"/>
        <v/>
      </c>
      <c r="T135" t="str">
        <f t="shared" si="21"/>
        <v/>
      </c>
      <c r="U135" t="str">
        <f t="shared" si="22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17"/>
        <v>0</v>
      </c>
      <c r="P136">
        <f t="shared" si="18"/>
        <v>0</v>
      </c>
      <c r="Q136">
        <f t="shared" si="19"/>
        <v>0</v>
      </c>
      <c r="S136" t="str">
        <f t="shared" si="20"/>
        <v/>
      </c>
      <c r="T136" t="str">
        <f t="shared" si="21"/>
        <v/>
      </c>
      <c r="U136" t="str">
        <f t="shared" si="22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17"/>
        <v>0</v>
      </c>
      <c r="P137">
        <f t="shared" si="18"/>
        <v>0</v>
      </c>
      <c r="Q137">
        <f t="shared" si="19"/>
        <v>0</v>
      </c>
      <c r="S137" t="str">
        <f t="shared" si="20"/>
        <v/>
      </c>
      <c r="T137" t="str">
        <f t="shared" si="21"/>
        <v/>
      </c>
      <c r="U137" t="str">
        <f t="shared" si="22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17"/>
        <v>30</v>
      </c>
      <c r="P138">
        <f t="shared" si="18"/>
        <v>0</v>
      </c>
      <c r="Q138">
        <f t="shared" si="19"/>
        <v>0</v>
      </c>
      <c r="S138" t="str">
        <f t="shared" si="20"/>
        <v/>
      </c>
      <c r="T138" t="str">
        <f t="shared" si="21"/>
        <v/>
      </c>
      <c r="U138" t="str">
        <f t="shared" si="22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17"/>
        <v>0</v>
      </c>
      <c r="P139">
        <f t="shared" si="18"/>
        <v>0</v>
      </c>
      <c r="Q139">
        <f t="shared" si="19"/>
        <v>0</v>
      </c>
      <c r="S139" t="str">
        <f t="shared" si="20"/>
        <v/>
      </c>
      <c r="T139" t="str">
        <f t="shared" si="21"/>
        <v/>
      </c>
      <c r="U139" t="str">
        <f t="shared" si="22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17"/>
        <v>0</v>
      </c>
      <c r="P140">
        <f t="shared" si="18"/>
        <v>0</v>
      </c>
      <c r="Q140">
        <f t="shared" si="19"/>
        <v>0</v>
      </c>
      <c r="S140" t="str">
        <f t="shared" si="20"/>
        <v/>
      </c>
      <c r="T140" t="str">
        <f t="shared" si="21"/>
        <v/>
      </c>
      <c r="U140" t="str">
        <f t="shared" si="22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17"/>
        <v>0</v>
      </c>
      <c r="P141">
        <f t="shared" si="18"/>
        <v>0</v>
      </c>
      <c r="Q141">
        <f t="shared" si="19"/>
        <v>0</v>
      </c>
      <c r="S141" t="str">
        <f t="shared" si="20"/>
        <v/>
      </c>
      <c r="T141" t="str">
        <f t="shared" si="21"/>
        <v/>
      </c>
      <c r="U141" t="str">
        <f t="shared" si="22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17"/>
        <v>1</v>
      </c>
      <c r="P142">
        <f t="shared" si="18"/>
        <v>0</v>
      </c>
      <c r="Q142">
        <f t="shared" si="19"/>
        <v>0</v>
      </c>
      <c r="S142" t="str">
        <f t="shared" si="20"/>
        <v/>
      </c>
      <c r="T142" t="str">
        <f t="shared" si="21"/>
        <v/>
      </c>
      <c r="U142" t="str">
        <f t="shared" si="22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17"/>
        <v>1</v>
      </c>
      <c r="P143">
        <f t="shared" si="18"/>
        <v>0</v>
      </c>
      <c r="Q143">
        <f t="shared" si="19"/>
        <v>0</v>
      </c>
      <c r="S143" t="str">
        <f t="shared" si="20"/>
        <v/>
      </c>
      <c r="T143" t="str">
        <f t="shared" si="21"/>
        <v/>
      </c>
      <c r="U143" t="str">
        <f t="shared" si="22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17"/>
        <v>0</v>
      </c>
      <c r="P144">
        <f t="shared" si="18"/>
        <v>0</v>
      </c>
      <c r="Q144">
        <f t="shared" si="19"/>
        <v>0</v>
      </c>
      <c r="S144" t="str">
        <f t="shared" si="20"/>
        <v/>
      </c>
      <c r="T144" t="str">
        <f t="shared" si="21"/>
        <v/>
      </c>
      <c r="U144" t="str">
        <f t="shared" si="22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17"/>
        <v>5</v>
      </c>
      <c r="P145">
        <f t="shared" si="18"/>
        <v>0</v>
      </c>
      <c r="Q145">
        <f t="shared" si="19"/>
        <v>0</v>
      </c>
      <c r="S145" t="str">
        <f t="shared" si="20"/>
        <v/>
      </c>
      <c r="T145" t="str">
        <f t="shared" si="21"/>
        <v/>
      </c>
      <c r="U145" t="str">
        <f t="shared" si="22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17"/>
        <v>0</v>
      </c>
      <c r="P146">
        <f t="shared" si="18"/>
        <v>0</v>
      </c>
      <c r="Q146">
        <f t="shared" si="19"/>
        <v>0</v>
      </c>
      <c r="S146" t="str">
        <f t="shared" si="20"/>
        <v/>
      </c>
      <c r="T146" t="str">
        <f t="shared" si="21"/>
        <v/>
      </c>
      <c r="U146" t="str">
        <f t="shared" si="22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17"/>
        <v>0</v>
      </c>
      <c r="P147">
        <f t="shared" si="18"/>
        <v>0</v>
      </c>
      <c r="Q147">
        <f t="shared" si="19"/>
        <v>0</v>
      </c>
      <c r="S147" t="str">
        <f t="shared" si="20"/>
        <v/>
      </c>
      <c r="T147" t="str">
        <f t="shared" si="21"/>
        <v/>
      </c>
      <c r="U147" t="str">
        <f t="shared" si="22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17"/>
        <v>61</v>
      </c>
      <c r="P148">
        <f t="shared" si="18"/>
        <v>1</v>
      </c>
      <c r="Q148">
        <f t="shared" si="19"/>
        <v>0</v>
      </c>
      <c r="S148" t="str">
        <f t="shared" si="20"/>
        <v/>
      </c>
      <c r="T148" t="str">
        <f t="shared" si="21"/>
        <v/>
      </c>
      <c r="U148" t="str">
        <f t="shared" si="22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17"/>
        <v>0</v>
      </c>
      <c r="P149">
        <f t="shared" si="18"/>
        <v>0</v>
      </c>
      <c r="Q149">
        <f t="shared" si="19"/>
        <v>0</v>
      </c>
      <c r="S149" t="str">
        <f t="shared" si="20"/>
        <v/>
      </c>
      <c r="T149" t="str">
        <f t="shared" si="21"/>
        <v/>
      </c>
      <c r="U149" t="str">
        <f t="shared" si="22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17"/>
        <v>1</v>
      </c>
      <c r="P150">
        <f t="shared" si="18"/>
        <v>0</v>
      </c>
      <c r="Q150">
        <f t="shared" si="19"/>
        <v>0</v>
      </c>
      <c r="S150" t="str">
        <f t="shared" si="20"/>
        <v/>
      </c>
      <c r="T150" t="str">
        <f t="shared" si="21"/>
        <v/>
      </c>
      <c r="U150" t="str">
        <f t="shared" si="22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17"/>
        <v>0</v>
      </c>
      <c r="P151">
        <f t="shared" si="18"/>
        <v>0</v>
      </c>
      <c r="Q151">
        <f t="shared" si="19"/>
        <v>0</v>
      </c>
      <c r="S151" t="str">
        <f t="shared" si="20"/>
        <v/>
      </c>
      <c r="T151" t="str">
        <f t="shared" si="21"/>
        <v/>
      </c>
      <c r="U151" t="str">
        <f t="shared" si="22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17"/>
        <v>0</v>
      </c>
      <c r="P152">
        <f t="shared" si="18"/>
        <v>0</v>
      </c>
      <c r="Q152">
        <f t="shared" si="19"/>
        <v>0</v>
      </c>
      <c r="S152" t="str">
        <f t="shared" si="20"/>
        <v/>
      </c>
      <c r="T152" t="str">
        <f t="shared" si="21"/>
        <v/>
      </c>
      <c r="U152" t="str">
        <f t="shared" si="22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17"/>
        <v>0</v>
      </c>
      <c r="P153">
        <f t="shared" si="18"/>
        <v>0</v>
      </c>
      <c r="Q153">
        <f t="shared" si="19"/>
        <v>0</v>
      </c>
      <c r="S153" t="str">
        <f t="shared" si="20"/>
        <v/>
      </c>
      <c r="T153" t="str">
        <f t="shared" si="21"/>
        <v/>
      </c>
      <c r="U153" t="str">
        <f t="shared" si="22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17"/>
        <v>1</v>
      </c>
      <c r="P154">
        <f t="shared" si="18"/>
        <v>0</v>
      </c>
      <c r="Q154">
        <f t="shared" si="19"/>
        <v>0</v>
      </c>
      <c r="S154" t="str">
        <f t="shared" si="20"/>
        <v/>
      </c>
      <c r="T154" t="str">
        <f t="shared" si="21"/>
        <v/>
      </c>
      <c r="U154" t="str">
        <f t="shared" si="22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17"/>
        <v>2</v>
      </c>
      <c r="P155">
        <f t="shared" si="18"/>
        <v>0</v>
      </c>
      <c r="Q155">
        <f t="shared" si="19"/>
        <v>0</v>
      </c>
      <c r="S155" t="str">
        <f t="shared" si="20"/>
        <v/>
      </c>
      <c r="T155" t="str">
        <f t="shared" si="21"/>
        <v/>
      </c>
      <c r="U155" t="str">
        <f t="shared" si="22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17"/>
        <v>1</v>
      </c>
      <c r="P156">
        <f t="shared" si="18"/>
        <v>0</v>
      </c>
      <c r="Q156">
        <f t="shared" si="19"/>
        <v>0</v>
      </c>
      <c r="S156" t="str">
        <f t="shared" si="20"/>
        <v/>
      </c>
      <c r="T156" t="str">
        <f t="shared" si="21"/>
        <v/>
      </c>
      <c r="U156" t="str">
        <f t="shared" si="22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17"/>
        <v>0</v>
      </c>
      <c r="P157">
        <f t="shared" si="18"/>
        <v>0</v>
      </c>
      <c r="Q157">
        <f t="shared" si="19"/>
        <v>0</v>
      </c>
      <c r="S157" t="str">
        <f t="shared" si="20"/>
        <v/>
      </c>
      <c r="T157" t="str">
        <f t="shared" si="21"/>
        <v/>
      </c>
      <c r="U157" t="str">
        <f t="shared" si="22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17"/>
        <v>12</v>
      </c>
      <c r="P158">
        <f t="shared" si="18"/>
        <v>0</v>
      </c>
      <c r="Q158">
        <f t="shared" si="19"/>
        <v>0</v>
      </c>
      <c r="S158" t="str">
        <f t="shared" si="20"/>
        <v/>
      </c>
      <c r="T158" t="str">
        <f t="shared" si="21"/>
        <v/>
      </c>
      <c r="U158" t="str">
        <f t="shared" si="22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17"/>
        <v>0</v>
      </c>
      <c r="P159">
        <f t="shared" si="18"/>
        <v>0</v>
      </c>
      <c r="Q159">
        <f t="shared" si="19"/>
        <v>0</v>
      </c>
      <c r="S159" t="str">
        <f t="shared" si="20"/>
        <v/>
      </c>
      <c r="T159" t="str">
        <f t="shared" si="21"/>
        <v/>
      </c>
      <c r="U159" t="str">
        <f t="shared" si="22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17"/>
        <v>0</v>
      </c>
      <c r="P160">
        <f t="shared" si="18"/>
        <v>0</v>
      </c>
      <c r="Q160">
        <f t="shared" si="19"/>
        <v>0</v>
      </c>
      <c r="S160" t="str">
        <f t="shared" si="20"/>
        <v/>
      </c>
      <c r="T160" t="str">
        <f t="shared" si="21"/>
        <v/>
      </c>
      <c r="U160" t="str">
        <f t="shared" si="22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17"/>
        <v>21</v>
      </c>
      <c r="P161">
        <f t="shared" si="18"/>
        <v>0</v>
      </c>
      <c r="Q161">
        <f t="shared" si="19"/>
        <v>0</v>
      </c>
      <c r="S161" t="str">
        <f t="shared" si="20"/>
        <v/>
      </c>
      <c r="T161" t="str">
        <f t="shared" si="21"/>
        <v/>
      </c>
      <c r="U161" t="str">
        <f t="shared" si="22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17"/>
        <v>1</v>
      </c>
      <c r="P162">
        <f t="shared" si="18"/>
        <v>0</v>
      </c>
      <c r="Q162">
        <f t="shared" si="19"/>
        <v>0</v>
      </c>
      <c r="S162" t="str">
        <f t="shared" si="20"/>
        <v/>
      </c>
      <c r="T162" t="str">
        <f t="shared" si="21"/>
        <v/>
      </c>
      <c r="U162" t="str">
        <f t="shared" si="22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17"/>
        <v>0</v>
      </c>
      <c r="P163">
        <f t="shared" si="18"/>
        <v>0</v>
      </c>
      <c r="Q163">
        <f t="shared" si="19"/>
        <v>0</v>
      </c>
      <c r="S163" t="str">
        <f t="shared" si="20"/>
        <v/>
      </c>
      <c r="T163" t="str">
        <f t="shared" si="21"/>
        <v/>
      </c>
      <c r="U163" t="str">
        <f t="shared" si="22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17"/>
        <v>3</v>
      </c>
      <c r="P164">
        <f t="shared" si="18"/>
        <v>0</v>
      </c>
      <c r="Q164">
        <f t="shared" si="19"/>
        <v>0</v>
      </c>
      <c r="S164" t="str">
        <f t="shared" si="20"/>
        <v/>
      </c>
      <c r="T164" t="str">
        <f t="shared" si="21"/>
        <v/>
      </c>
      <c r="U164" t="str">
        <f t="shared" si="22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17"/>
        <v>0</v>
      </c>
      <c r="P165">
        <f t="shared" si="18"/>
        <v>0</v>
      </c>
      <c r="Q165">
        <f t="shared" si="19"/>
        <v>0</v>
      </c>
      <c r="S165" t="str">
        <f t="shared" si="20"/>
        <v/>
      </c>
      <c r="T165" t="str">
        <f t="shared" si="21"/>
        <v/>
      </c>
      <c r="U165" t="str">
        <f t="shared" si="22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17"/>
        <v>0</v>
      </c>
      <c r="P166">
        <f t="shared" si="18"/>
        <v>0</v>
      </c>
      <c r="Q166">
        <f t="shared" si="19"/>
        <v>0</v>
      </c>
      <c r="S166" t="str">
        <f t="shared" si="20"/>
        <v/>
      </c>
      <c r="T166" t="str">
        <f t="shared" si="21"/>
        <v/>
      </c>
      <c r="U166" t="str">
        <f t="shared" si="22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17"/>
        <v>0</v>
      </c>
      <c r="P167">
        <f t="shared" si="18"/>
        <v>0</v>
      </c>
      <c r="Q167">
        <f t="shared" si="19"/>
        <v>0</v>
      </c>
      <c r="S167" t="str">
        <f t="shared" si="20"/>
        <v/>
      </c>
      <c r="T167" t="str">
        <f t="shared" si="21"/>
        <v/>
      </c>
      <c r="U167" t="str">
        <f t="shared" si="22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17"/>
        <v>0</v>
      </c>
      <c r="P168">
        <f t="shared" si="18"/>
        <v>0</v>
      </c>
      <c r="Q168">
        <f t="shared" si="19"/>
        <v>0</v>
      </c>
      <c r="S168" t="str">
        <f t="shared" si="20"/>
        <v/>
      </c>
      <c r="T168" t="str">
        <f t="shared" si="21"/>
        <v/>
      </c>
      <c r="U168" t="str">
        <f t="shared" si="22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17"/>
        <v>0</v>
      </c>
      <c r="P169">
        <f t="shared" si="18"/>
        <v>0</v>
      </c>
      <c r="Q169">
        <f t="shared" si="19"/>
        <v>0</v>
      </c>
      <c r="S169" t="str">
        <f t="shared" si="20"/>
        <v/>
      </c>
      <c r="T169" t="str">
        <f t="shared" si="21"/>
        <v/>
      </c>
      <c r="U169" t="str">
        <f t="shared" si="22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17"/>
        <v>0</v>
      </c>
      <c r="P170">
        <f t="shared" si="18"/>
        <v>0</v>
      </c>
      <c r="Q170">
        <f t="shared" si="19"/>
        <v>0</v>
      </c>
      <c r="S170" t="str">
        <f t="shared" si="20"/>
        <v/>
      </c>
      <c r="T170" t="str">
        <f t="shared" si="21"/>
        <v/>
      </c>
      <c r="U170" t="str">
        <f t="shared" si="22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17"/>
        <v>1</v>
      </c>
      <c r="P171">
        <f t="shared" si="18"/>
        <v>0</v>
      </c>
      <c r="Q171">
        <f t="shared" si="19"/>
        <v>0</v>
      </c>
      <c r="S171" t="str">
        <f t="shared" si="20"/>
        <v/>
      </c>
      <c r="T171" t="str">
        <f t="shared" si="21"/>
        <v/>
      </c>
      <c r="U171" t="str">
        <f t="shared" si="22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17"/>
        <v>0</v>
      </c>
      <c r="P172">
        <f t="shared" si="18"/>
        <v>0</v>
      </c>
      <c r="Q172">
        <f t="shared" si="19"/>
        <v>0</v>
      </c>
      <c r="S172" t="str">
        <f t="shared" si="20"/>
        <v/>
      </c>
      <c r="T172" t="str">
        <f t="shared" si="21"/>
        <v/>
      </c>
      <c r="U172" t="str">
        <f t="shared" si="22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17"/>
        <v>4</v>
      </c>
      <c r="P173">
        <f t="shared" si="18"/>
        <v>0</v>
      </c>
      <c r="Q173">
        <f t="shared" si="19"/>
        <v>0</v>
      </c>
      <c r="S173" t="str">
        <f t="shared" si="20"/>
        <v/>
      </c>
      <c r="T173" t="str">
        <f t="shared" si="21"/>
        <v/>
      </c>
      <c r="U173" t="str">
        <f t="shared" si="22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17"/>
        <v>0</v>
      </c>
      <c r="P174">
        <f t="shared" si="18"/>
        <v>0</v>
      </c>
      <c r="Q174">
        <f t="shared" si="19"/>
        <v>0</v>
      </c>
      <c r="S174" t="str">
        <f t="shared" si="20"/>
        <v/>
      </c>
      <c r="T174" t="str">
        <f t="shared" si="21"/>
        <v/>
      </c>
      <c r="U174" t="str">
        <f t="shared" si="22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17"/>
        <v>16</v>
      </c>
      <c r="P175">
        <f t="shared" si="18"/>
        <v>0</v>
      </c>
      <c r="Q175">
        <f t="shared" si="19"/>
        <v>0</v>
      </c>
      <c r="S175" t="str">
        <f t="shared" si="20"/>
        <v/>
      </c>
      <c r="T175" t="str">
        <f t="shared" si="21"/>
        <v/>
      </c>
      <c r="U175" t="str">
        <f t="shared" si="22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17"/>
        <v>2</v>
      </c>
      <c r="P176">
        <f t="shared" si="18"/>
        <v>0</v>
      </c>
      <c r="Q176">
        <f t="shared" si="19"/>
        <v>0</v>
      </c>
      <c r="S176" t="str">
        <f t="shared" si="20"/>
        <v/>
      </c>
      <c r="T176" t="str">
        <f t="shared" si="21"/>
        <v/>
      </c>
      <c r="U176" t="str">
        <f t="shared" si="22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17"/>
        <v>0</v>
      </c>
      <c r="P177">
        <f t="shared" si="18"/>
        <v>0</v>
      </c>
      <c r="Q177">
        <f t="shared" si="19"/>
        <v>0</v>
      </c>
      <c r="S177" t="str">
        <f t="shared" si="20"/>
        <v/>
      </c>
      <c r="T177" t="str">
        <f t="shared" si="21"/>
        <v/>
      </c>
      <c r="U177" t="str">
        <f t="shared" si="22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17"/>
        <v>0</v>
      </c>
      <c r="P178">
        <f t="shared" si="18"/>
        <v>0</v>
      </c>
      <c r="Q178">
        <f t="shared" si="19"/>
        <v>0</v>
      </c>
      <c r="S178" t="str">
        <f t="shared" si="20"/>
        <v/>
      </c>
      <c r="T178" t="str">
        <f t="shared" si="21"/>
        <v/>
      </c>
      <c r="U178" t="str">
        <f t="shared" si="22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17"/>
        <v>0</v>
      </c>
      <c r="P179">
        <f t="shared" si="18"/>
        <v>0</v>
      </c>
      <c r="Q179">
        <f t="shared" si="19"/>
        <v>0</v>
      </c>
      <c r="S179" t="str">
        <f t="shared" si="20"/>
        <v/>
      </c>
      <c r="T179" t="str">
        <f t="shared" si="21"/>
        <v/>
      </c>
      <c r="U179" t="str">
        <f t="shared" si="22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17"/>
        <v>0</v>
      </c>
      <c r="P180">
        <f t="shared" si="18"/>
        <v>0</v>
      </c>
      <c r="Q180">
        <f t="shared" si="19"/>
        <v>0</v>
      </c>
      <c r="S180" t="str">
        <f t="shared" si="20"/>
        <v/>
      </c>
      <c r="T180" t="str">
        <f t="shared" si="21"/>
        <v/>
      </c>
      <c r="U180" t="str">
        <f t="shared" si="22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17"/>
        <v>4</v>
      </c>
      <c r="P181">
        <f t="shared" si="18"/>
        <v>0</v>
      </c>
      <c r="Q181">
        <f t="shared" si="19"/>
        <v>0</v>
      </c>
      <c r="S181" t="str">
        <f t="shared" si="20"/>
        <v/>
      </c>
      <c r="T181" t="str">
        <f t="shared" si="21"/>
        <v/>
      </c>
      <c r="U181" t="str">
        <f t="shared" si="22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17"/>
        <v>0</v>
      </c>
      <c r="P182">
        <f t="shared" si="18"/>
        <v>0</v>
      </c>
      <c r="Q182">
        <f t="shared" si="19"/>
        <v>0</v>
      </c>
      <c r="S182" t="str">
        <f t="shared" si="20"/>
        <v/>
      </c>
      <c r="T182" t="str">
        <f t="shared" si="21"/>
        <v/>
      </c>
      <c r="U182" t="str">
        <f t="shared" si="22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17"/>
        <v>0</v>
      </c>
      <c r="P183">
        <f t="shared" si="18"/>
        <v>0</v>
      </c>
      <c r="Q183">
        <f t="shared" si="19"/>
        <v>0</v>
      </c>
      <c r="S183" t="str">
        <f t="shared" si="20"/>
        <v/>
      </c>
      <c r="T183" t="str">
        <f t="shared" si="21"/>
        <v/>
      </c>
      <c r="U183" t="str">
        <f t="shared" si="22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17"/>
        <v>1</v>
      </c>
      <c r="P184">
        <f t="shared" si="18"/>
        <v>0</v>
      </c>
      <c r="Q184">
        <f t="shared" si="19"/>
        <v>0</v>
      </c>
      <c r="S184" t="str">
        <f t="shared" si="20"/>
        <v/>
      </c>
      <c r="T184" t="str">
        <f t="shared" si="21"/>
        <v/>
      </c>
      <c r="U184" t="str">
        <f t="shared" si="22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17"/>
        <v>0</v>
      </c>
      <c r="P185">
        <f t="shared" si="18"/>
        <v>0</v>
      </c>
      <c r="Q185">
        <f t="shared" si="19"/>
        <v>0</v>
      </c>
      <c r="S185" t="str">
        <f t="shared" si="20"/>
        <v/>
      </c>
      <c r="T185" t="str">
        <f t="shared" si="21"/>
        <v/>
      </c>
      <c r="U185" t="str">
        <f t="shared" si="22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17"/>
        <v>0</v>
      </c>
      <c r="P186">
        <f t="shared" si="18"/>
        <v>0</v>
      </c>
      <c r="Q186">
        <f t="shared" si="19"/>
        <v>0</v>
      </c>
      <c r="S186" t="str">
        <f t="shared" si="20"/>
        <v/>
      </c>
      <c r="T186" t="str">
        <f t="shared" si="21"/>
        <v/>
      </c>
      <c r="U186" t="str">
        <f t="shared" si="22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17"/>
        <v>1</v>
      </c>
      <c r="P187">
        <f t="shared" si="18"/>
        <v>0</v>
      </c>
      <c r="Q187">
        <f t="shared" si="19"/>
        <v>0</v>
      </c>
      <c r="S187" t="str">
        <f t="shared" si="20"/>
        <v/>
      </c>
      <c r="T187" t="str">
        <f t="shared" si="21"/>
        <v/>
      </c>
      <c r="U187" t="str">
        <f t="shared" si="22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17"/>
        <v>0</v>
      </c>
      <c r="P188">
        <f t="shared" si="18"/>
        <v>0</v>
      </c>
      <c r="Q188">
        <f t="shared" si="19"/>
        <v>0</v>
      </c>
      <c r="S188" t="str">
        <f t="shared" si="20"/>
        <v/>
      </c>
      <c r="T188" t="str">
        <f t="shared" si="21"/>
        <v/>
      </c>
      <c r="U188" t="str">
        <f t="shared" si="22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17"/>
        <v>0</v>
      </c>
      <c r="P189">
        <f t="shared" si="18"/>
        <v>0</v>
      </c>
      <c r="Q189">
        <f t="shared" si="19"/>
        <v>0</v>
      </c>
      <c r="S189" t="str">
        <f t="shared" si="20"/>
        <v/>
      </c>
      <c r="T189" t="str">
        <f t="shared" si="21"/>
        <v/>
      </c>
      <c r="U189" t="str">
        <f t="shared" si="22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17"/>
        <v>4</v>
      </c>
      <c r="P190">
        <f t="shared" si="18"/>
        <v>0</v>
      </c>
      <c r="Q190">
        <f t="shared" si="19"/>
        <v>0</v>
      </c>
      <c r="S190" t="str">
        <f t="shared" si="20"/>
        <v/>
      </c>
      <c r="T190" t="str">
        <f t="shared" si="21"/>
        <v/>
      </c>
      <c r="U190" t="str">
        <f t="shared" si="22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17"/>
        <v>0</v>
      </c>
      <c r="P191">
        <f t="shared" si="18"/>
        <v>0</v>
      </c>
      <c r="Q191">
        <f t="shared" si="19"/>
        <v>0</v>
      </c>
      <c r="S191" t="str">
        <f t="shared" si="20"/>
        <v/>
      </c>
      <c r="T191" t="str">
        <f t="shared" si="21"/>
        <v/>
      </c>
      <c r="U191" t="str">
        <f t="shared" si="22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17"/>
        <v>9</v>
      </c>
      <c r="P192">
        <f t="shared" si="18"/>
        <v>3</v>
      </c>
      <c r="Q192">
        <f t="shared" si="19"/>
        <v>0</v>
      </c>
      <c r="S192" t="str">
        <f t="shared" si="20"/>
        <v/>
      </c>
      <c r="T192" t="str">
        <f t="shared" si="21"/>
        <v/>
      </c>
      <c r="U192" t="str">
        <f t="shared" si="22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17"/>
        <v>0</v>
      </c>
      <c r="P193">
        <f t="shared" si="18"/>
        <v>0</v>
      </c>
      <c r="Q193">
        <f t="shared" si="19"/>
        <v>0</v>
      </c>
      <c r="S193" t="str">
        <f t="shared" si="20"/>
        <v/>
      </c>
      <c r="T193" t="str">
        <f t="shared" si="21"/>
        <v/>
      </c>
      <c r="U193" t="str">
        <f t="shared" si="22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17"/>
        <v>609</v>
      </c>
      <c r="P194">
        <f t="shared" si="18"/>
        <v>6</v>
      </c>
      <c r="Q194">
        <f t="shared" si="19"/>
        <v>0</v>
      </c>
      <c r="S194" t="str">
        <f t="shared" si="20"/>
        <v/>
      </c>
      <c r="T194" t="str">
        <f t="shared" si="21"/>
        <v/>
      </c>
      <c r="U194" t="str">
        <f t="shared" si="22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17"/>
        <v>4</v>
      </c>
      <c r="P195">
        <f t="shared" si="18"/>
        <v>0</v>
      </c>
      <c r="Q195">
        <f t="shared" si="19"/>
        <v>0</v>
      </c>
      <c r="S195" t="str">
        <f t="shared" si="20"/>
        <v/>
      </c>
      <c r="T195" t="str">
        <f t="shared" si="21"/>
        <v/>
      </c>
      <c r="U195" t="str">
        <f t="shared" si="22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17"/>
        <v>0</v>
      </c>
      <c r="P196">
        <f t="shared" si="18"/>
        <v>0</v>
      </c>
      <c r="Q196">
        <f t="shared" si="19"/>
        <v>0</v>
      </c>
      <c r="S196" t="str">
        <f t="shared" si="20"/>
        <v/>
      </c>
      <c r="T196" t="str">
        <f t="shared" si="21"/>
        <v/>
      </c>
      <c r="U196" t="str">
        <f t="shared" si="22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ref="O197:O260" si="23">IF($D197="US",H197,"")</f>
        <v>14</v>
      </c>
      <c r="P197">
        <f t="shared" ref="P197:P260" si="24">IF($D197="US",I197,"")</f>
        <v>0</v>
      </c>
      <c r="Q197">
        <f t="shared" ref="Q197:Q260" si="25">IF($D197="US",J197,"")</f>
        <v>0</v>
      </c>
      <c r="S197" t="str">
        <f t="shared" ref="S197:S260" si="26">IF($C197="New York",H197,"")</f>
        <v/>
      </c>
      <c r="T197" t="str">
        <f t="shared" ref="T197:T260" si="27">IF($C197="New York",I197,"")</f>
        <v/>
      </c>
      <c r="U197" t="str">
        <f t="shared" ref="U197:U260" si="28">IF($C197="New York",J197,"")</f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si="23"/>
        <v>26</v>
      </c>
      <c r="P198">
        <f t="shared" si="24"/>
        <v>0</v>
      </c>
      <c r="Q198">
        <f t="shared" si="25"/>
        <v>0</v>
      </c>
      <c r="S198" t="str">
        <f t="shared" si="26"/>
        <v/>
      </c>
      <c r="T198" t="str">
        <f t="shared" si="27"/>
        <v/>
      </c>
      <c r="U198" t="str">
        <f t="shared" si="28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23"/>
        <v>38</v>
      </c>
      <c r="P199">
        <f t="shared" si="24"/>
        <v>0</v>
      </c>
      <c r="Q199">
        <f t="shared" si="25"/>
        <v>0</v>
      </c>
      <c r="S199" t="str">
        <f t="shared" si="26"/>
        <v/>
      </c>
      <c r="T199" t="str">
        <f t="shared" si="27"/>
        <v/>
      </c>
      <c r="U199" t="str">
        <f t="shared" si="28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23"/>
        <v>0</v>
      </c>
      <c r="P200">
        <f t="shared" si="24"/>
        <v>0</v>
      </c>
      <c r="Q200">
        <f t="shared" si="25"/>
        <v>0</v>
      </c>
      <c r="S200" t="str">
        <f t="shared" si="26"/>
        <v/>
      </c>
      <c r="T200" t="str">
        <f t="shared" si="27"/>
        <v/>
      </c>
      <c r="U200" t="str">
        <f t="shared" si="28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23"/>
        <v>5</v>
      </c>
      <c r="P201">
        <f t="shared" si="24"/>
        <v>0</v>
      </c>
      <c r="Q201">
        <f t="shared" si="25"/>
        <v>0</v>
      </c>
      <c r="S201" t="str">
        <f t="shared" si="26"/>
        <v/>
      </c>
      <c r="T201" t="str">
        <f t="shared" si="27"/>
        <v/>
      </c>
      <c r="U201" t="str">
        <f t="shared" si="28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23"/>
        <v>0</v>
      </c>
      <c r="P202">
        <f t="shared" si="24"/>
        <v>0</v>
      </c>
      <c r="Q202">
        <f t="shared" si="25"/>
        <v>0</v>
      </c>
      <c r="S202" t="str">
        <f t="shared" si="26"/>
        <v/>
      </c>
      <c r="T202" t="str">
        <f t="shared" si="27"/>
        <v/>
      </c>
      <c r="U202" t="str">
        <f t="shared" si="28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23"/>
        <v>0</v>
      </c>
      <c r="P203">
        <f t="shared" si="24"/>
        <v>0</v>
      </c>
      <c r="Q203">
        <f t="shared" si="25"/>
        <v>0</v>
      </c>
      <c r="S203" t="str">
        <f t="shared" si="26"/>
        <v/>
      </c>
      <c r="T203" t="str">
        <f t="shared" si="27"/>
        <v/>
      </c>
      <c r="U203" t="str">
        <f t="shared" si="28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23"/>
        <v>57</v>
      </c>
      <c r="P204">
        <f t="shared" si="24"/>
        <v>1</v>
      </c>
      <c r="Q204">
        <f t="shared" si="25"/>
        <v>0</v>
      </c>
      <c r="S204" t="str">
        <f t="shared" si="26"/>
        <v/>
      </c>
      <c r="T204" t="str">
        <f t="shared" si="27"/>
        <v/>
      </c>
      <c r="U204" t="str">
        <f t="shared" si="28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23"/>
        <v>0</v>
      </c>
      <c r="P205">
        <f t="shared" si="24"/>
        <v>0</v>
      </c>
      <c r="Q205">
        <f t="shared" si="25"/>
        <v>0</v>
      </c>
      <c r="S205" t="str">
        <f t="shared" si="26"/>
        <v/>
      </c>
      <c r="T205" t="str">
        <f t="shared" si="27"/>
        <v/>
      </c>
      <c r="U205" t="str">
        <f t="shared" si="28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23"/>
        <v>2</v>
      </c>
      <c r="P206">
        <f t="shared" si="24"/>
        <v>0</v>
      </c>
      <c r="Q206">
        <f t="shared" si="25"/>
        <v>0</v>
      </c>
      <c r="S206" t="str">
        <f t="shared" si="26"/>
        <v/>
      </c>
      <c r="T206" t="str">
        <f t="shared" si="27"/>
        <v/>
      </c>
      <c r="U206" t="str">
        <f t="shared" si="28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23"/>
        <v>1</v>
      </c>
      <c r="P207">
        <f t="shared" si="24"/>
        <v>0</v>
      </c>
      <c r="Q207">
        <f t="shared" si="25"/>
        <v>0</v>
      </c>
      <c r="S207" t="str">
        <f t="shared" si="26"/>
        <v/>
      </c>
      <c r="T207" t="str">
        <f t="shared" si="27"/>
        <v/>
      </c>
      <c r="U207" t="str">
        <f t="shared" si="28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23"/>
        <v>0</v>
      </c>
      <c r="P208">
        <f t="shared" si="24"/>
        <v>0</v>
      </c>
      <c r="Q208">
        <f t="shared" si="25"/>
        <v>0</v>
      </c>
      <c r="S208" t="str">
        <f t="shared" si="26"/>
        <v/>
      </c>
      <c r="T208" t="str">
        <f t="shared" si="27"/>
        <v/>
      </c>
      <c r="U208" t="str">
        <f t="shared" si="28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23"/>
        <v>0</v>
      </c>
      <c r="P209">
        <f t="shared" si="24"/>
        <v>0</v>
      </c>
      <c r="Q209">
        <f t="shared" si="25"/>
        <v>0</v>
      </c>
      <c r="S209" t="str">
        <f t="shared" si="26"/>
        <v/>
      </c>
      <c r="T209" t="str">
        <f t="shared" si="27"/>
        <v/>
      </c>
      <c r="U209" t="str">
        <f t="shared" si="28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23"/>
        <v>1</v>
      </c>
      <c r="P210">
        <f t="shared" si="24"/>
        <v>0</v>
      </c>
      <c r="Q210">
        <f t="shared" si="25"/>
        <v>0</v>
      </c>
      <c r="S210" t="str">
        <f t="shared" si="26"/>
        <v/>
      </c>
      <c r="T210" t="str">
        <f t="shared" si="27"/>
        <v/>
      </c>
      <c r="U210" t="str">
        <f t="shared" si="28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23"/>
        <v>0</v>
      </c>
      <c r="P211">
        <f t="shared" si="24"/>
        <v>0</v>
      </c>
      <c r="Q211">
        <f t="shared" si="25"/>
        <v>0</v>
      </c>
      <c r="S211" t="str">
        <f t="shared" si="26"/>
        <v/>
      </c>
      <c r="T211" t="str">
        <f t="shared" si="27"/>
        <v/>
      </c>
      <c r="U211" t="str">
        <f t="shared" si="28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23"/>
        <v>2</v>
      </c>
      <c r="P212">
        <f t="shared" si="24"/>
        <v>0</v>
      </c>
      <c r="Q212">
        <f t="shared" si="25"/>
        <v>0</v>
      </c>
      <c r="S212" t="str">
        <f t="shared" si="26"/>
        <v/>
      </c>
      <c r="T212" t="str">
        <f t="shared" si="27"/>
        <v/>
      </c>
      <c r="U212" t="str">
        <f t="shared" si="28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23"/>
        <v>3</v>
      </c>
      <c r="P213">
        <f t="shared" si="24"/>
        <v>0</v>
      </c>
      <c r="Q213">
        <f t="shared" si="25"/>
        <v>0</v>
      </c>
      <c r="S213" t="str">
        <f t="shared" si="26"/>
        <v/>
      </c>
      <c r="T213" t="str">
        <f t="shared" si="27"/>
        <v/>
      </c>
      <c r="U213" t="str">
        <f t="shared" si="28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23"/>
        <v>0</v>
      </c>
      <c r="P214">
        <f t="shared" si="24"/>
        <v>0</v>
      </c>
      <c r="Q214">
        <f t="shared" si="25"/>
        <v>0</v>
      </c>
      <c r="S214" t="str">
        <f t="shared" si="26"/>
        <v/>
      </c>
      <c r="T214" t="str">
        <f t="shared" si="27"/>
        <v/>
      </c>
      <c r="U214" t="str">
        <f t="shared" si="28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23"/>
        <v>0</v>
      </c>
      <c r="P215">
        <f t="shared" si="24"/>
        <v>0</v>
      </c>
      <c r="Q215">
        <f t="shared" si="25"/>
        <v>0</v>
      </c>
      <c r="S215" t="str">
        <f t="shared" si="26"/>
        <v/>
      </c>
      <c r="T215" t="str">
        <f t="shared" si="27"/>
        <v/>
      </c>
      <c r="U215" t="str">
        <f t="shared" si="28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23"/>
        <v>35</v>
      </c>
      <c r="P216">
        <f t="shared" si="24"/>
        <v>0</v>
      </c>
      <c r="Q216">
        <f t="shared" si="25"/>
        <v>0</v>
      </c>
      <c r="S216" t="str">
        <f t="shared" si="26"/>
        <v/>
      </c>
      <c r="T216" t="str">
        <f t="shared" si="27"/>
        <v/>
      </c>
      <c r="U216" t="str">
        <f t="shared" si="28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23"/>
        <v>0</v>
      </c>
      <c r="P217">
        <f t="shared" si="24"/>
        <v>0</v>
      </c>
      <c r="Q217">
        <f t="shared" si="25"/>
        <v>0</v>
      </c>
      <c r="S217" t="str">
        <f t="shared" si="26"/>
        <v/>
      </c>
      <c r="T217" t="str">
        <f t="shared" si="27"/>
        <v/>
      </c>
      <c r="U217" t="str">
        <f t="shared" si="28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23"/>
        <v>0</v>
      </c>
      <c r="P218">
        <f t="shared" si="24"/>
        <v>0</v>
      </c>
      <c r="Q218">
        <f t="shared" si="25"/>
        <v>0</v>
      </c>
      <c r="S218" t="str">
        <f t="shared" si="26"/>
        <v/>
      </c>
      <c r="T218" t="str">
        <f t="shared" si="27"/>
        <v/>
      </c>
      <c r="U218" t="str">
        <f t="shared" si="28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23"/>
        <v>0</v>
      </c>
      <c r="P219">
        <f t="shared" si="24"/>
        <v>0</v>
      </c>
      <c r="Q219">
        <f t="shared" si="25"/>
        <v>0</v>
      </c>
      <c r="S219" t="str">
        <f t="shared" si="26"/>
        <v/>
      </c>
      <c r="T219" t="str">
        <f t="shared" si="27"/>
        <v/>
      </c>
      <c r="U219" t="str">
        <f t="shared" si="28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23"/>
        <v>0</v>
      </c>
      <c r="P220">
        <f t="shared" si="24"/>
        <v>0</v>
      </c>
      <c r="Q220">
        <f t="shared" si="25"/>
        <v>0</v>
      </c>
      <c r="S220" t="str">
        <f t="shared" si="26"/>
        <v/>
      </c>
      <c r="T220" t="str">
        <f t="shared" si="27"/>
        <v/>
      </c>
      <c r="U220" t="str">
        <f t="shared" si="28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23"/>
        <v>1</v>
      </c>
      <c r="P221">
        <f t="shared" si="24"/>
        <v>0</v>
      </c>
      <c r="Q221">
        <f t="shared" si="25"/>
        <v>0</v>
      </c>
      <c r="S221" t="str">
        <f t="shared" si="26"/>
        <v/>
      </c>
      <c r="T221" t="str">
        <f t="shared" si="27"/>
        <v/>
      </c>
      <c r="U221" t="str">
        <f t="shared" si="28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23"/>
        <v>0</v>
      </c>
      <c r="P222">
        <f t="shared" si="24"/>
        <v>0</v>
      </c>
      <c r="Q222">
        <f t="shared" si="25"/>
        <v>0</v>
      </c>
      <c r="S222" t="str">
        <f t="shared" si="26"/>
        <v/>
      </c>
      <c r="T222" t="str">
        <f t="shared" si="27"/>
        <v/>
      </c>
      <c r="U222" t="str">
        <f t="shared" si="28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23"/>
        <v>0</v>
      </c>
      <c r="P223">
        <f t="shared" si="24"/>
        <v>0</v>
      </c>
      <c r="Q223">
        <f t="shared" si="25"/>
        <v>0</v>
      </c>
      <c r="S223" t="str">
        <f t="shared" si="26"/>
        <v/>
      </c>
      <c r="T223" t="str">
        <f t="shared" si="27"/>
        <v/>
      </c>
      <c r="U223" t="str">
        <f t="shared" si="28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23"/>
        <v>0</v>
      </c>
      <c r="P224">
        <f t="shared" si="24"/>
        <v>0</v>
      </c>
      <c r="Q224">
        <f t="shared" si="25"/>
        <v>0</v>
      </c>
      <c r="S224" t="str">
        <f t="shared" si="26"/>
        <v/>
      </c>
      <c r="T224" t="str">
        <f t="shared" si="27"/>
        <v/>
      </c>
      <c r="U224" t="str">
        <f t="shared" si="28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23"/>
        <v>0</v>
      </c>
      <c r="P225">
        <f t="shared" si="24"/>
        <v>0</v>
      </c>
      <c r="Q225">
        <f t="shared" si="25"/>
        <v>0</v>
      </c>
      <c r="S225" t="str">
        <f t="shared" si="26"/>
        <v/>
      </c>
      <c r="T225" t="str">
        <f t="shared" si="27"/>
        <v/>
      </c>
      <c r="U225" t="str">
        <f t="shared" si="28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23"/>
        <v>2</v>
      </c>
      <c r="P226">
        <f t="shared" si="24"/>
        <v>0</v>
      </c>
      <c r="Q226">
        <f t="shared" si="25"/>
        <v>0</v>
      </c>
      <c r="S226" t="str">
        <f t="shared" si="26"/>
        <v/>
      </c>
      <c r="T226" t="str">
        <f t="shared" si="27"/>
        <v/>
      </c>
      <c r="U226" t="str">
        <f t="shared" si="28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23"/>
        <v>5</v>
      </c>
      <c r="P227">
        <f t="shared" si="24"/>
        <v>0</v>
      </c>
      <c r="Q227">
        <f t="shared" si="25"/>
        <v>0</v>
      </c>
      <c r="S227" t="str">
        <f t="shared" si="26"/>
        <v/>
      </c>
      <c r="T227" t="str">
        <f t="shared" si="27"/>
        <v/>
      </c>
      <c r="U227" t="str">
        <f t="shared" si="28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23"/>
        <v>0</v>
      </c>
      <c r="P228">
        <f t="shared" si="24"/>
        <v>0</v>
      </c>
      <c r="Q228">
        <f t="shared" si="25"/>
        <v>0</v>
      </c>
      <c r="S228" t="str">
        <f t="shared" si="26"/>
        <v/>
      </c>
      <c r="T228" t="str">
        <f t="shared" si="27"/>
        <v/>
      </c>
      <c r="U228" t="str">
        <f t="shared" si="28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23"/>
        <v>4</v>
      </c>
      <c r="P229">
        <f t="shared" si="24"/>
        <v>0</v>
      </c>
      <c r="Q229">
        <f t="shared" si="25"/>
        <v>0</v>
      </c>
      <c r="S229" t="str">
        <f t="shared" si="26"/>
        <v/>
      </c>
      <c r="T229" t="str">
        <f t="shared" si="27"/>
        <v/>
      </c>
      <c r="U229" t="str">
        <f t="shared" si="28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23"/>
        <v>0</v>
      </c>
      <c r="P230">
        <f t="shared" si="24"/>
        <v>0</v>
      </c>
      <c r="Q230">
        <f t="shared" si="25"/>
        <v>0</v>
      </c>
      <c r="S230" t="str">
        <f t="shared" si="26"/>
        <v/>
      </c>
      <c r="T230" t="str">
        <f t="shared" si="27"/>
        <v/>
      </c>
      <c r="U230" t="str">
        <f t="shared" si="28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23"/>
        <v>1</v>
      </c>
      <c r="P231">
        <f t="shared" si="24"/>
        <v>0</v>
      </c>
      <c r="Q231">
        <f t="shared" si="25"/>
        <v>0</v>
      </c>
      <c r="S231" t="str">
        <f t="shared" si="26"/>
        <v/>
      </c>
      <c r="T231" t="str">
        <f t="shared" si="27"/>
        <v/>
      </c>
      <c r="U231" t="str">
        <f t="shared" si="28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23"/>
        <v>0</v>
      </c>
      <c r="P232">
        <f t="shared" si="24"/>
        <v>0</v>
      </c>
      <c r="Q232">
        <f t="shared" si="25"/>
        <v>0</v>
      </c>
      <c r="S232" t="str">
        <f t="shared" si="26"/>
        <v/>
      </c>
      <c r="T232" t="str">
        <f t="shared" si="27"/>
        <v/>
      </c>
      <c r="U232" t="str">
        <f t="shared" si="28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23"/>
        <v>0</v>
      </c>
      <c r="P233">
        <f t="shared" si="24"/>
        <v>0</v>
      </c>
      <c r="Q233">
        <f t="shared" si="25"/>
        <v>0</v>
      </c>
      <c r="S233" t="str">
        <f t="shared" si="26"/>
        <v/>
      </c>
      <c r="T233" t="str">
        <f t="shared" si="27"/>
        <v/>
      </c>
      <c r="U233" t="str">
        <f t="shared" si="28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23"/>
        <v>0</v>
      </c>
      <c r="P234">
        <f t="shared" si="24"/>
        <v>0</v>
      </c>
      <c r="Q234">
        <f t="shared" si="25"/>
        <v>0</v>
      </c>
      <c r="S234" t="str">
        <f t="shared" si="26"/>
        <v/>
      </c>
      <c r="T234" t="str">
        <f t="shared" si="27"/>
        <v/>
      </c>
      <c r="U234" t="str">
        <f t="shared" si="28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23"/>
        <v>1</v>
      </c>
      <c r="P235">
        <f t="shared" si="24"/>
        <v>0</v>
      </c>
      <c r="Q235">
        <f t="shared" si="25"/>
        <v>0</v>
      </c>
      <c r="S235" t="str">
        <f t="shared" si="26"/>
        <v/>
      </c>
      <c r="T235" t="str">
        <f t="shared" si="27"/>
        <v/>
      </c>
      <c r="U235" t="str">
        <f t="shared" si="28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23"/>
        <v>0</v>
      </c>
      <c r="P236">
        <f t="shared" si="24"/>
        <v>0</v>
      </c>
      <c r="Q236">
        <f t="shared" si="25"/>
        <v>0</v>
      </c>
      <c r="S236" t="str">
        <f t="shared" si="26"/>
        <v/>
      </c>
      <c r="T236" t="str">
        <f t="shared" si="27"/>
        <v/>
      </c>
      <c r="U236" t="str">
        <f t="shared" si="28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23"/>
        <v>3</v>
      </c>
      <c r="P237">
        <f t="shared" si="24"/>
        <v>0</v>
      </c>
      <c r="Q237">
        <f t="shared" si="25"/>
        <v>0</v>
      </c>
      <c r="S237" t="str">
        <f t="shared" si="26"/>
        <v/>
      </c>
      <c r="T237" t="str">
        <f t="shared" si="27"/>
        <v/>
      </c>
      <c r="U237" t="str">
        <f t="shared" si="28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23"/>
        <v>0</v>
      </c>
      <c r="P238">
        <f t="shared" si="24"/>
        <v>0</v>
      </c>
      <c r="Q238">
        <f t="shared" si="25"/>
        <v>0</v>
      </c>
      <c r="S238" t="str">
        <f t="shared" si="26"/>
        <v/>
      </c>
      <c r="T238" t="str">
        <f t="shared" si="27"/>
        <v/>
      </c>
      <c r="U238" t="str">
        <f t="shared" si="28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23"/>
        <v>0</v>
      </c>
      <c r="P239">
        <f t="shared" si="24"/>
        <v>0</v>
      </c>
      <c r="Q239">
        <f t="shared" si="25"/>
        <v>0</v>
      </c>
      <c r="S239" t="str">
        <f t="shared" si="26"/>
        <v/>
      </c>
      <c r="T239" t="str">
        <f t="shared" si="27"/>
        <v/>
      </c>
      <c r="U239" t="str">
        <f t="shared" si="28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23"/>
        <v>17</v>
      </c>
      <c r="P240">
        <f t="shared" si="24"/>
        <v>1</v>
      </c>
      <c r="Q240">
        <f t="shared" si="25"/>
        <v>0</v>
      </c>
      <c r="S240" t="str">
        <f t="shared" si="26"/>
        <v/>
      </c>
      <c r="T240" t="str">
        <f t="shared" si="27"/>
        <v/>
      </c>
      <c r="U240" t="str">
        <f t="shared" si="28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23"/>
        <v>0</v>
      </c>
      <c r="P241">
        <f t="shared" si="24"/>
        <v>0</v>
      </c>
      <c r="Q241">
        <f t="shared" si="25"/>
        <v>0</v>
      </c>
      <c r="S241" t="str">
        <f t="shared" si="26"/>
        <v/>
      </c>
      <c r="T241" t="str">
        <f t="shared" si="27"/>
        <v/>
      </c>
      <c r="U241" t="str">
        <f t="shared" si="28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23"/>
        <v>0</v>
      </c>
      <c r="P242">
        <f t="shared" si="24"/>
        <v>0</v>
      </c>
      <c r="Q242">
        <f t="shared" si="25"/>
        <v>0</v>
      </c>
      <c r="S242" t="str">
        <f t="shared" si="26"/>
        <v/>
      </c>
      <c r="T242" t="str">
        <f t="shared" si="27"/>
        <v/>
      </c>
      <c r="U242" t="str">
        <f t="shared" si="28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23"/>
        <v>0</v>
      </c>
      <c r="P243">
        <f t="shared" si="24"/>
        <v>0</v>
      </c>
      <c r="Q243">
        <f t="shared" si="25"/>
        <v>0</v>
      </c>
      <c r="S243" t="str">
        <f t="shared" si="26"/>
        <v/>
      </c>
      <c r="T243" t="str">
        <f t="shared" si="27"/>
        <v/>
      </c>
      <c r="U243" t="str">
        <f t="shared" si="28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23"/>
        <v>0</v>
      </c>
      <c r="P244">
        <f t="shared" si="24"/>
        <v>0</v>
      </c>
      <c r="Q244">
        <f t="shared" si="25"/>
        <v>0</v>
      </c>
      <c r="S244" t="str">
        <f t="shared" si="26"/>
        <v/>
      </c>
      <c r="T244" t="str">
        <f t="shared" si="27"/>
        <v/>
      </c>
      <c r="U244" t="str">
        <f t="shared" si="28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23"/>
        <v>12</v>
      </c>
      <c r="P245">
        <f t="shared" si="24"/>
        <v>0</v>
      </c>
      <c r="Q245">
        <f t="shared" si="25"/>
        <v>0</v>
      </c>
      <c r="S245" t="str">
        <f t="shared" si="26"/>
        <v/>
      </c>
      <c r="T245" t="str">
        <f t="shared" si="27"/>
        <v/>
      </c>
      <c r="U245" t="str">
        <f t="shared" si="28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23"/>
        <v>1</v>
      </c>
      <c r="P246">
        <f t="shared" si="24"/>
        <v>0</v>
      </c>
      <c r="Q246">
        <f t="shared" si="25"/>
        <v>0</v>
      </c>
      <c r="S246" t="str">
        <f t="shared" si="26"/>
        <v/>
      </c>
      <c r="T246" t="str">
        <f t="shared" si="27"/>
        <v/>
      </c>
      <c r="U246" t="str">
        <f t="shared" si="28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23"/>
        <v>0</v>
      </c>
      <c r="P247">
        <f t="shared" si="24"/>
        <v>0</v>
      </c>
      <c r="Q247">
        <f t="shared" si="25"/>
        <v>0</v>
      </c>
      <c r="S247" t="str">
        <f t="shared" si="26"/>
        <v/>
      </c>
      <c r="T247" t="str">
        <f t="shared" si="27"/>
        <v/>
      </c>
      <c r="U247" t="str">
        <f t="shared" si="28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23"/>
        <v>39</v>
      </c>
      <c r="P248">
        <f t="shared" si="24"/>
        <v>0</v>
      </c>
      <c r="Q248">
        <f t="shared" si="25"/>
        <v>0</v>
      </c>
      <c r="S248" t="str">
        <f t="shared" si="26"/>
        <v/>
      </c>
      <c r="T248" t="str">
        <f t="shared" si="27"/>
        <v/>
      </c>
      <c r="U248" t="str">
        <f t="shared" si="28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23"/>
        <v>0</v>
      </c>
      <c r="P249">
        <f t="shared" si="24"/>
        <v>0</v>
      </c>
      <c r="Q249">
        <f t="shared" si="25"/>
        <v>0</v>
      </c>
      <c r="S249" t="str">
        <f t="shared" si="26"/>
        <v/>
      </c>
      <c r="T249" t="str">
        <f t="shared" si="27"/>
        <v/>
      </c>
      <c r="U249" t="str">
        <f t="shared" si="28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23"/>
        <v>1</v>
      </c>
      <c r="P250">
        <f t="shared" si="24"/>
        <v>0</v>
      </c>
      <c r="Q250">
        <f t="shared" si="25"/>
        <v>0</v>
      </c>
      <c r="S250" t="str">
        <f t="shared" si="26"/>
        <v/>
      </c>
      <c r="T250" t="str">
        <f t="shared" si="27"/>
        <v/>
      </c>
      <c r="U250" t="str">
        <f t="shared" si="28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23"/>
        <v>2</v>
      </c>
      <c r="P251">
        <f t="shared" si="24"/>
        <v>1</v>
      </c>
      <c r="Q251">
        <f t="shared" si="25"/>
        <v>0</v>
      </c>
      <c r="S251" t="str">
        <f t="shared" si="26"/>
        <v/>
      </c>
      <c r="T251" t="str">
        <f t="shared" si="27"/>
        <v/>
      </c>
      <c r="U251" t="str">
        <f t="shared" si="28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23"/>
        <v>1</v>
      </c>
      <c r="P252">
        <f t="shared" si="24"/>
        <v>0</v>
      </c>
      <c r="Q252">
        <f t="shared" si="25"/>
        <v>0</v>
      </c>
      <c r="S252" t="str">
        <f t="shared" si="26"/>
        <v/>
      </c>
      <c r="T252" t="str">
        <f t="shared" si="27"/>
        <v/>
      </c>
      <c r="U252" t="str">
        <f t="shared" si="28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23"/>
        <v>0</v>
      </c>
      <c r="P253">
        <f t="shared" si="24"/>
        <v>0</v>
      </c>
      <c r="Q253">
        <f t="shared" si="25"/>
        <v>0</v>
      </c>
      <c r="S253" t="str">
        <f t="shared" si="26"/>
        <v/>
      </c>
      <c r="T253" t="str">
        <f t="shared" si="27"/>
        <v/>
      </c>
      <c r="U253" t="str">
        <f t="shared" si="28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23"/>
        <v>0</v>
      </c>
      <c r="P254">
        <f t="shared" si="24"/>
        <v>0</v>
      </c>
      <c r="Q254">
        <f t="shared" si="25"/>
        <v>0</v>
      </c>
      <c r="S254" t="str">
        <f t="shared" si="26"/>
        <v/>
      </c>
      <c r="T254" t="str">
        <f t="shared" si="27"/>
        <v/>
      </c>
      <c r="U254" t="str">
        <f t="shared" si="28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23"/>
        <v>1</v>
      </c>
      <c r="P255">
        <f t="shared" si="24"/>
        <v>0</v>
      </c>
      <c r="Q255">
        <f t="shared" si="25"/>
        <v>0</v>
      </c>
      <c r="S255" t="str">
        <f t="shared" si="26"/>
        <v/>
      </c>
      <c r="T255" t="str">
        <f t="shared" si="27"/>
        <v/>
      </c>
      <c r="U255" t="str">
        <f t="shared" si="28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23"/>
        <v>0</v>
      </c>
      <c r="P256">
        <f t="shared" si="24"/>
        <v>0</v>
      </c>
      <c r="Q256">
        <f t="shared" si="25"/>
        <v>0</v>
      </c>
      <c r="S256" t="str">
        <f t="shared" si="26"/>
        <v/>
      </c>
      <c r="T256" t="str">
        <f t="shared" si="27"/>
        <v/>
      </c>
      <c r="U256" t="str">
        <f t="shared" si="28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23"/>
        <v>0</v>
      </c>
      <c r="P257">
        <f t="shared" si="24"/>
        <v>0</v>
      </c>
      <c r="Q257">
        <f t="shared" si="25"/>
        <v>0</v>
      </c>
      <c r="S257" t="str">
        <f t="shared" si="26"/>
        <v/>
      </c>
      <c r="T257" t="str">
        <f t="shared" si="27"/>
        <v/>
      </c>
      <c r="U257" t="str">
        <f t="shared" si="28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23"/>
        <v>0</v>
      </c>
      <c r="P258">
        <f t="shared" si="24"/>
        <v>0</v>
      </c>
      <c r="Q258">
        <f t="shared" si="25"/>
        <v>0</v>
      </c>
      <c r="S258" t="str">
        <f t="shared" si="26"/>
        <v/>
      </c>
      <c r="T258" t="str">
        <f t="shared" si="27"/>
        <v/>
      </c>
      <c r="U258" t="str">
        <f t="shared" si="28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23"/>
        <v>0</v>
      </c>
      <c r="P259">
        <f t="shared" si="24"/>
        <v>0</v>
      </c>
      <c r="Q259">
        <f t="shared" si="25"/>
        <v>0</v>
      </c>
      <c r="S259" t="str">
        <f t="shared" si="26"/>
        <v/>
      </c>
      <c r="T259" t="str">
        <f t="shared" si="27"/>
        <v/>
      </c>
      <c r="U259" t="str">
        <f t="shared" si="28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23"/>
        <v>1</v>
      </c>
      <c r="P260">
        <f t="shared" si="24"/>
        <v>0</v>
      </c>
      <c r="Q260">
        <f t="shared" si="25"/>
        <v>0</v>
      </c>
      <c r="S260" t="str">
        <f t="shared" si="26"/>
        <v/>
      </c>
      <c r="T260" t="str">
        <f t="shared" si="27"/>
        <v/>
      </c>
      <c r="U260" t="str">
        <f t="shared" si="28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ref="O261:O324" si="29">IF($D261="US",H261,"")</f>
        <v>0</v>
      </c>
      <c r="P261">
        <f t="shared" ref="P261:P324" si="30">IF($D261="US",I261,"")</f>
        <v>0</v>
      </c>
      <c r="Q261">
        <f t="shared" ref="Q261:Q324" si="31">IF($D261="US",J261,"")</f>
        <v>0</v>
      </c>
      <c r="S261" t="str">
        <f t="shared" ref="S261:S324" si="32">IF($C261="New York",H261,"")</f>
        <v/>
      </c>
      <c r="T261" t="str">
        <f t="shared" ref="T261:T324" si="33">IF($C261="New York",I261,"")</f>
        <v/>
      </c>
      <c r="U261" t="str">
        <f t="shared" ref="U261:U324" si="34">IF($C261="New York",J261,"")</f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29"/>
        <v>4</v>
      </c>
      <c r="P262">
        <f t="shared" si="30"/>
        <v>0</v>
      </c>
      <c r="Q262">
        <f t="shared" si="31"/>
        <v>0</v>
      </c>
      <c r="S262" t="str">
        <f t="shared" si="32"/>
        <v/>
      </c>
      <c r="T262" t="str">
        <f t="shared" si="33"/>
        <v/>
      </c>
      <c r="U262" t="str">
        <f t="shared" si="34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29"/>
        <v>1</v>
      </c>
      <c r="P263">
        <f t="shared" si="30"/>
        <v>0</v>
      </c>
      <c r="Q263">
        <f t="shared" si="31"/>
        <v>0</v>
      </c>
      <c r="S263" t="str">
        <f t="shared" si="32"/>
        <v/>
      </c>
      <c r="T263" t="str">
        <f t="shared" si="33"/>
        <v/>
      </c>
      <c r="U263" t="str">
        <f t="shared" si="34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29"/>
        <v>0</v>
      </c>
      <c r="P264">
        <f t="shared" si="30"/>
        <v>0</v>
      </c>
      <c r="Q264">
        <f t="shared" si="31"/>
        <v>0</v>
      </c>
      <c r="S264" t="str">
        <f t="shared" si="32"/>
        <v/>
      </c>
      <c r="T264" t="str">
        <f t="shared" si="33"/>
        <v/>
      </c>
      <c r="U264" t="str">
        <f t="shared" si="34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29"/>
        <v>0</v>
      </c>
      <c r="P265">
        <f t="shared" si="30"/>
        <v>0</v>
      </c>
      <c r="Q265">
        <f t="shared" si="31"/>
        <v>0</v>
      </c>
      <c r="S265" t="str">
        <f t="shared" si="32"/>
        <v/>
      </c>
      <c r="T265" t="str">
        <f t="shared" si="33"/>
        <v/>
      </c>
      <c r="U265" t="str">
        <f t="shared" si="34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29"/>
        <v>0</v>
      </c>
      <c r="P266">
        <f t="shared" si="30"/>
        <v>0</v>
      </c>
      <c r="Q266">
        <f t="shared" si="31"/>
        <v>0</v>
      </c>
      <c r="S266" t="str">
        <f t="shared" si="32"/>
        <v/>
      </c>
      <c r="T266" t="str">
        <f t="shared" si="33"/>
        <v/>
      </c>
      <c r="U266" t="str">
        <f t="shared" si="34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29"/>
        <v>16</v>
      </c>
      <c r="P267">
        <f t="shared" si="30"/>
        <v>0</v>
      </c>
      <c r="Q267">
        <f t="shared" si="31"/>
        <v>0</v>
      </c>
      <c r="S267" t="str">
        <f t="shared" si="32"/>
        <v/>
      </c>
      <c r="T267" t="str">
        <f t="shared" si="33"/>
        <v/>
      </c>
      <c r="U267" t="str">
        <f t="shared" si="34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29"/>
        <v>12</v>
      </c>
      <c r="P268">
        <f t="shared" si="30"/>
        <v>0</v>
      </c>
      <c r="Q268">
        <f t="shared" si="31"/>
        <v>0</v>
      </c>
      <c r="S268" t="str">
        <f t="shared" si="32"/>
        <v/>
      </c>
      <c r="T268" t="str">
        <f t="shared" si="33"/>
        <v/>
      </c>
      <c r="U268" t="str">
        <f t="shared" si="34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29"/>
        <v>1</v>
      </c>
      <c r="P269">
        <f t="shared" si="30"/>
        <v>0</v>
      </c>
      <c r="Q269">
        <f t="shared" si="31"/>
        <v>0</v>
      </c>
      <c r="S269" t="str">
        <f t="shared" si="32"/>
        <v/>
      </c>
      <c r="T269" t="str">
        <f t="shared" si="33"/>
        <v/>
      </c>
      <c r="U269" t="str">
        <f t="shared" si="34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29"/>
        <v>0</v>
      </c>
      <c r="P270">
        <f t="shared" si="30"/>
        <v>0</v>
      </c>
      <c r="Q270">
        <f t="shared" si="31"/>
        <v>0</v>
      </c>
      <c r="S270" t="str">
        <f t="shared" si="32"/>
        <v/>
      </c>
      <c r="T270" t="str">
        <f t="shared" si="33"/>
        <v/>
      </c>
      <c r="U270" t="str">
        <f t="shared" si="34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29"/>
        <v>0</v>
      </c>
      <c r="P271">
        <f t="shared" si="30"/>
        <v>0</v>
      </c>
      <c r="Q271">
        <f t="shared" si="31"/>
        <v>0</v>
      </c>
      <c r="S271" t="str">
        <f t="shared" si="32"/>
        <v/>
      </c>
      <c r="T271" t="str">
        <f t="shared" si="33"/>
        <v/>
      </c>
      <c r="U271" t="str">
        <f t="shared" si="34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29"/>
        <v>7</v>
      </c>
      <c r="P272">
        <f t="shared" si="30"/>
        <v>0</v>
      </c>
      <c r="Q272">
        <f t="shared" si="31"/>
        <v>0</v>
      </c>
      <c r="S272" t="str">
        <f t="shared" si="32"/>
        <v/>
      </c>
      <c r="T272" t="str">
        <f t="shared" si="33"/>
        <v/>
      </c>
      <c r="U272" t="str">
        <f t="shared" si="34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29"/>
        <v>0</v>
      </c>
      <c r="P273">
        <f t="shared" si="30"/>
        <v>0</v>
      </c>
      <c r="Q273">
        <f t="shared" si="31"/>
        <v>0</v>
      </c>
      <c r="S273" t="str">
        <f t="shared" si="32"/>
        <v/>
      </c>
      <c r="T273" t="str">
        <f t="shared" si="33"/>
        <v/>
      </c>
      <c r="U273" t="str">
        <f t="shared" si="34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29"/>
        <v>0</v>
      </c>
      <c r="P274">
        <f t="shared" si="30"/>
        <v>0</v>
      </c>
      <c r="Q274">
        <f t="shared" si="31"/>
        <v>0</v>
      </c>
      <c r="S274" t="str">
        <f t="shared" si="32"/>
        <v/>
      </c>
      <c r="T274" t="str">
        <f t="shared" si="33"/>
        <v/>
      </c>
      <c r="U274" t="str">
        <f t="shared" si="34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29"/>
        <v>25</v>
      </c>
      <c r="P275">
        <f t="shared" si="30"/>
        <v>0</v>
      </c>
      <c r="Q275">
        <f t="shared" si="31"/>
        <v>0</v>
      </c>
      <c r="S275" t="str">
        <f t="shared" si="32"/>
        <v/>
      </c>
      <c r="T275" t="str">
        <f t="shared" si="33"/>
        <v/>
      </c>
      <c r="U275" t="str">
        <f t="shared" si="34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29"/>
        <v>24</v>
      </c>
      <c r="P276">
        <f t="shared" si="30"/>
        <v>0</v>
      </c>
      <c r="Q276">
        <f t="shared" si="31"/>
        <v>0</v>
      </c>
      <c r="S276" t="str">
        <f t="shared" si="32"/>
        <v/>
      </c>
      <c r="T276" t="str">
        <f t="shared" si="33"/>
        <v/>
      </c>
      <c r="U276" t="str">
        <f t="shared" si="34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29"/>
        <v>0</v>
      </c>
      <c r="P277">
        <f t="shared" si="30"/>
        <v>0</v>
      </c>
      <c r="Q277">
        <f t="shared" si="31"/>
        <v>0</v>
      </c>
      <c r="S277" t="str">
        <f t="shared" si="32"/>
        <v/>
      </c>
      <c r="T277" t="str">
        <f t="shared" si="33"/>
        <v/>
      </c>
      <c r="U277" t="str">
        <f t="shared" si="34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29"/>
        <v>0</v>
      </c>
      <c r="P278">
        <f t="shared" si="30"/>
        <v>0</v>
      </c>
      <c r="Q278">
        <f t="shared" si="31"/>
        <v>0</v>
      </c>
      <c r="S278" t="str">
        <f t="shared" si="32"/>
        <v/>
      </c>
      <c r="T278" t="str">
        <f t="shared" si="33"/>
        <v/>
      </c>
      <c r="U278" t="str">
        <f t="shared" si="34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29"/>
        <v>1</v>
      </c>
      <c r="P279">
        <f t="shared" si="30"/>
        <v>0</v>
      </c>
      <c r="Q279">
        <f t="shared" si="31"/>
        <v>0</v>
      </c>
      <c r="S279" t="str">
        <f t="shared" si="32"/>
        <v/>
      </c>
      <c r="T279" t="str">
        <f t="shared" si="33"/>
        <v/>
      </c>
      <c r="U279" t="str">
        <f t="shared" si="34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29"/>
        <v>0</v>
      </c>
      <c r="P280">
        <f t="shared" si="30"/>
        <v>0</v>
      </c>
      <c r="Q280">
        <f t="shared" si="31"/>
        <v>0</v>
      </c>
      <c r="S280">
        <f t="shared" si="32"/>
        <v>0</v>
      </c>
      <c r="T280">
        <f t="shared" si="33"/>
        <v>0</v>
      </c>
      <c r="U280">
        <f t="shared" si="34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29"/>
        <v>0</v>
      </c>
      <c r="P281">
        <f t="shared" si="30"/>
        <v>0</v>
      </c>
      <c r="Q281">
        <f t="shared" si="31"/>
        <v>0</v>
      </c>
      <c r="S281" t="str">
        <f t="shared" si="32"/>
        <v/>
      </c>
      <c r="T281" t="str">
        <f t="shared" si="33"/>
        <v/>
      </c>
      <c r="U281" t="str">
        <f t="shared" si="34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29"/>
        <v>0</v>
      </c>
      <c r="P282">
        <f t="shared" si="30"/>
        <v>0</v>
      </c>
      <c r="Q282">
        <f t="shared" si="31"/>
        <v>0</v>
      </c>
      <c r="S282" t="str">
        <f t="shared" si="32"/>
        <v/>
      </c>
      <c r="T282" t="str">
        <f t="shared" si="33"/>
        <v/>
      </c>
      <c r="U282" t="str">
        <f t="shared" si="34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29"/>
        <v>0</v>
      </c>
      <c r="P283">
        <f t="shared" si="30"/>
        <v>0</v>
      </c>
      <c r="Q283">
        <f t="shared" si="31"/>
        <v>0</v>
      </c>
      <c r="S283" t="str">
        <f t="shared" si="32"/>
        <v/>
      </c>
      <c r="T283" t="str">
        <f t="shared" si="33"/>
        <v/>
      </c>
      <c r="U283" t="str">
        <f t="shared" si="34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29"/>
        <v>0</v>
      </c>
      <c r="P284">
        <f t="shared" si="30"/>
        <v>0</v>
      </c>
      <c r="Q284">
        <f t="shared" si="31"/>
        <v>0</v>
      </c>
      <c r="S284" t="str">
        <f t="shared" si="32"/>
        <v/>
      </c>
      <c r="T284" t="str">
        <f t="shared" si="33"/>
        <v/>
      </c>
      <c r="U284" t="str">
        <f t="shared" si="34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29"/>
        <v>3</v>
      </c>
      <c r="P285">
        <f t="shared" si="30"/>
        <v>1</v>
      </c>
      <c r="Q285">
        <f t="shared" si="31"/>
        <v>0</v>
      </c>
      <c r="S285">
        <f t="shared" si="32"/>
        <v>3</v>
      </c>
      <c r="T285">
        <f t="shared" si="33"/>
        <v>1</v>
      </c>
      <c r="U285">
        <f t="shared" si="34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29"/>
        <v>1</v>
      </c>
      <c r="P286">
        <f t="shared" si="30"/>
        <v>0</v>
      </c>
      <c r="Q286">
        <f t="shared" si="31"/>
        <v>0</v>
      </c>
      <c r="S286" t="str">
        <f t="shared" si="32"/>
        <v/>
      </c>
      <c r="T286" t="str">
        <f t="shared" si="33"/>
        <v/>
      </c>
      <c r="U286" t="str">
        <f t="shared" si="34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29"/>
        <v>263</v>
      </c>
      <c r="P287">
        <f t="shared" si="30"/>
        <v>3</v>
      </c>
      <c r="Q287">
        <f t="shared" si="31"/>
        <v>0</v>
      </c>
      <c r="S287" t="str">
        <f t="shared" si="32"/>
        <v/>
      </c>
      <c r="T287" t="str">
        <f t="shared" si="33"/>
        <v/>
      </c>
      <c r="U287" t="str">
        <f t="shared" si="34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29"/>
        <v>0</v>
      </c>
      <c r="P288">
        <f t="shared" si="30"/>
        <v>0</v>
      </c>
      <c r="Q288">
        <f t="shared" si="31"/>
        <v>0</v>
      </c>
      <c r="S288" t="str">
        <f t="shared" si="32"/>
        <v/>
      </c>
      <c r="T288" t="str">
        <f t="shared" si="33"/>
        <v/>
      </c>
      <c r="U288" t="str">
        <f t="shared" si="34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29"/>
        <v>0</v>
      </c>
      <c r="P289">
        <f t="shared" si="30"/>
        <v>0</v>
      </c>
      <c r="Q289">
        <f t="shared" si="31"/>
        <v>0</v>
      </c>
      <c r="S289" t="str">
        <f t="shared" si="32"/>
        <v/>
      </c>
      <c r="T289" t="str">
        <f t="shared" si="33"/>
        <v/>
      </c>
      <c r="U289" t="str">
        <f t="shared" si="34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29"/>
        <v>0</v>
      </c>
      <c r="P290">
        <f t="shared" si="30"/>
        <v>0</v>
      </c>
      <c r="Q290">
        <f t="shared" si="31"/>
        <v>0</v>
      </c>
      <c r="S290" t="str">
        <f t="shared" si="32"/>
        <v/>
      </c>
      <c r="T290" t="str">
        <f t="shared" si="33"/>
        <v/>
      </c>
      <c r="U290" t="str">
        <f t="shared" si="34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29"/>
        <v>0</v>
      </c>
      <c r="P291">
        <f t="shared" si="30"/>
        <v>0</v>
      </c>
      <c r="Q291">
        <f t="shared" si="31"/>
        <v>0</v>
      </c>
      <c r="S291" t="str">
        <f t="shared" si="32"/>
        <v/>
      </c>
      <c r="T291" t="str">
        <f t="shared" si="33"/>
        <v/>
      </c>
      <c r="U291" t="str">
        <f t="shared" si="34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29"/>
        <v>0</v>
      </c>
      <c r="P292">
        <f t="shared" si="30"/>
        <v>0</v>
      </c>
      <c r="Q292">
        <f t="shared" si="31"/>
        <v>0</v>
      </c>
      <c r="S292" t="str">
        <f t="shared" si="32"/>
        <v/>
      </c>
      <c r="T292" t="str">
        <f t="shared" si="33"/>
        <v/>
      </c>
      <c r="U292" t="str">
        <f t="shared" si="34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29"/>
        <v>0</v>
      </c>
      <c r="P293">
        <f t="shared" si="30"/>
        <v>0</v>
      </c>
      <c r="Q293">
        <f t="shared" si="31"/>
        <v>0</v>
      </c>
      <c r="S293" t="str">
        <f t="shared" si="32"/>
        <v/>
      </c>
      <c r="T293" t="str">
        <f t="shared" si="33"/>
        <v/>
      </c>
      <c r="U293" t="str">
        <f t="shared" si="34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29"/>
        <v>1</v>
      </c>
      <c r="P294">
        <f t="shared" si="30"/>
        <v>0</v>
      </c>
      <c r="Q294">
        <f t="shared" si="31"/>
        <v>0</v>
      </c>
      <c r="S294" t="str">
        <f t="shared" si="32"/>
        <v/>
      </c>
      <c r="T294" t="str">
        <f t="shared" si="33"/>
        <v/>
      </c>
      <c r="U294" t="str">
        <f t="shared" si="34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29"/>
        <v>2</v>
      </c>
      <c r="P295">
        <f t="shared" si="30"/>
        <v>0</v>
      </c>
      <c r="Q295">
        <f t="shared" si="31"/>
        <v>0</v>
      </c>
      <c r="S295" t="str">
        <f t="shared" si="32"/>
        <v/>
      </c>
      <c r="T295" t="str">
        <f t="shared" si="33"/>
        <v/>
      </c>
      <c r="U295" t="str">
        <f t="shared" si="34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29"/>
        <v>3</v>
      </c>
      <c r="P296">
        <f t="shared" si="30"/>
        <v>0</v>
      </c>
      <c r="Q296">
        <f t="shared" si="31"/>
        <v>0</v>
      </c>
      <c r="S296" t="str">
        <f t="shared" si="32"/>
        <v/>
      </c>
      <c r="T296" t="str">
        <f t="shared" si="33"/>
        <v/>
      </c>
      <c r="U296" t="str">
        <f t="shared" si="34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29"/>
        <v>0</v>
      </c>
      <c r="P297">
        <f t="shared" si="30"/>
        <v>0</v>
      </c>
      <c r="Q297">
        <f t="shared" si="31"/>
        <v>0</v>
      </c>
      <c r="S297" t="str">
        <f t="shared" si="32"/>
        <v/>
      </c>
      <c r="T297" t="str">
        <f t="shared" si="33"/>
        <v/>
      </c>
      <c r="U297" t="str">
        <f t="shared" si="34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29"/>
        <v>8</v>
      </c>
      <c r="P298">
        <f t="shared" si="30"/>
        <v>0</v>
      </c>
      <c r="Q298">
        <f t="shared" si="31"/>
        <v>0</v>
      </c>
      <c r="S298" t="str">
        <f t="shared" si="32"/>
        <v/>
      </c>
      <c r="T298" t="str">
        <f t="shared" si="33"/>
        <v/>
      </c>
      <c r="U298" t="str">
        <f t="shared" si="34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29"/>
        <v>0</v>
      </c>
      <c r="P299">
        <f t="shared" si="30"/>
        <v>0</v>
      </c>
      <c r="Q299">
        <f t="shared" si="31"/>
        <v>0</v>
      </c>
      <c r="S299" t="str">
        <f t="shared" si="32"/>
        <v/>
      </c>
      <c r="T299" t="str">
        <f t="shared" si="33"/>
        <v/>
      </c>
      <c r="U299" t="str">
        <f t="shared" si="34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29"/>
        <v>0</v>
      </c>
      <c r="P300">
        <f t="shared" si="30"/>
        <v>0</v>
      </c>
      <c r="Q300">
        <f t="shared" si="31"/>
        <v>0</v>
      </c>
      <c r="S300" t="str">
        <f t="shared" si="32"/>
        <v/>
      </c>
      <c r="T300" t="str">
        <f t="shared" si="33"/>
        <v/>
      </c>
      <c r="U300" t="str">
        <f t="shared" si="34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29"/>
        <v>0</v>
      </c>
      <c r="P301">
        <f t="shared" si="30"/>
        <v>0</v>
      </c>
      <c r="Q301">
        <f t="shared" si="31"/>
        <v>0</v>
      </c>
      <c r="S301" t="str">
        <f t="shared" si="32"/>
        <v/>
      </c>
      <c r="T301" t="str">
        <f t="shared" si="33"/>
        <v/>
      </c>
      <c r="U301" t="str">
        <f t="shared" si="34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29"/>
        <v>0</v>
      </c>
      <c r="P302">
        <f t="shared" si="30"/>
        <v>0</v>
      </c>
      <c r="Q302">
        <f t="shared" si="31"/>
        <v>0</v>
      </c>
      <c r="S302" t="str">
        <f t="shared" si="32"/>
        <v/>
      </c>
      <c r="T302" t="str">
        <f t="shared" si="33"/>
        <v/>
      </c>
      <c r="U302" t="str">
        <f t="shared" si="34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29"/>
        <v>0</v>
      </c>
      <c r="P303">
        <f t="shared" si="30"/>
        <v>0</v>
      </c>
      <c r="Q303">
        <f t="shared" si="31"/>
        <v>0</v>
      </c>
      <c r="S303" t="str">
        <f t="shared" si="32"/>
        <v/>
      </c>
      <c r="T303" t="str">
        <f t="shared" si="33"/>
        <v/>
      </c>
      <c r="U303" t="str">
        <f t="shared" si="34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29"/>
        <v>0</v>
      </c>
      <c r="P304">
        <f t="shared" si="30"/>
        <v>0</v>
      </c>
      <c r="Q304">
        <f t="shared" si="31"/>
        <v>0</v>
      </c>
      <c r="S304" t="str">
        <f t="shared" si="32"/>
        <v/>
      </c>
      <c r="T304" t="str">
        <f t="shared" si="33"/>
        <v/>
      </c>
      <c r="U304" t="str">
        <f t="shared" si="34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29"/>
        <v>0</v>
      </c>
      <c r="P305">
        <f t="shared" si="30"/>
        <v>0</v>
      </c>
      <c r="Q305">
        <f t="shared" si="31"/>
        <v>0</v>
      </c>
      <c r="S305" t="str">
        <f t="shared" si="32"/>
        <v/>
      </c>
      <c r="T305" t="str">
        <f t="shared" si="33"/>
        <v/>
      </c>
      <c r="U305" t="str">
        <f t="shared" si="34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29"/>
        <v>43</v>
      </c>
      <c r="P306">
        <f t="shared" si="30"/>
        <v>0</v>
      </c>
      <c r="Q306">
        <f t="shared" si="31"/>
        <v>0</v>
      </c>
      <c r="S306" t="str">
        <f t="shared" si="32"/>
        <v/>
      </c>
      <c r="T306" t="str">
        <f t="shared" si="33"/>
        <v/>
      </c>
      <c r="U306" t="str">
        <f t="shared" si="34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29"/>
        <v>0</v>
      </c>
      <c r="P307">
        <f t="shared" si="30"/>
        <v>0</v>
      </c>
      <c r="Q307">
        <f t="shared" si="31"/>
        <v>0</v>
      </c>
      <c r="S307" t="str">
        <f t="shared" si="32"/>
        <v/>
      </c>
      <c r="T307" t="str">
        <f t="shared" si="33"/>
        <v/>
      </c>
      <c r="U307" t="str">
        <f t="shared" si="34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29"/>
        <v>0</v>
      </c>
      <c r="P308">
        <f t="shared" si="30"/>
        <v>0</v>
      </c>
      <c r="Q308">
        <f t="shared" si="31"/>
        <v>0</v>
      </c>
      <c r="S308" t="str">
        <f t="shared" si="32"/>
        <v/>
      </c>
      <c r="T308" t="str">
        <f t="shared" si="33"/>
        <v/>
      </c>
      <c r="U308" t="str">
        <f t="shared" si="34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29"/>
        <v>2</v>
      </c>
      <c r="P309">
        <f t="shared" si="30"/>
        <v>0</v>
      </c>
      <c r="Q309">
        <f t="shared" si="31"/>
        <v>0</v>
      </c>
      <c r="S309" t="str">
        <f t="shared" si="32"/>
        <v/>
      </c>
      <c r="T309" t="str">
        <f t="shared" si="33"/>
        <v/>
      </c>
      <c r="U309" t="str">
        <f t="shared" si="34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29"/>
        <v>0</v>
      </c>
      <c r="P310">
        <f t="shared" si="30"/>
        <v>0</v>
      </c>
      <c r="Q310">
        <f t="shared" si="31"/>
        <v>0</v>
      </c>
      <c r="S310" t="str">
        <f t="shared" si="32"/>
        <v/>
      </c>
      <c r="T310" t="str">
        <f t="shared" si="33"/>
        <v/>
      </c>
      <c r="U310" t="str">
        <f t="shared" si="34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29"/>
        <v>0</v>
      </c>
      <c r="P311">
        <f t="shared" si="30"/>
        <v>0</v>
      </c>
      <c r="Q311">
        <f t="shared" si="31"/>
        <v>0</v>
      </c>
      <c r="S311" t="str">
        <f t="shared" si="32"/>
        <v/>
      </c>
      <c r="T311" t="str">
        <f t="shared" si="33"/>
        <v/>
      </c>
      <c r="U311" t="str">
        <f t="shared" si="34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29"/>
        <v>0</v>
      </c>
      <c r="P312">
        <f t="shared" si="30"/>
        <v>0</v>
      </c>
      <c r="Q312">
        <f t="shared" si="31"/>
        <v>0</v>
      </c>
      <c r="S312" t="str">
        <f t="shared" si="32"/>
        <v/>
      </c>
      <c r="T312" t="str">
        <f t="shared" si="33"/>
        <v/>
      </c>
      <c r="U312" t="str">
        <f t="shared" si="34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29"/>
        <v>0</v>
      </c>
      <c r="P313">
        <f t="shared" si="30"/>
        <v>0</v>
      </c>
      <c r="Q313">
        <f t="shared" si="31"/>
        <v>0</v>
      </c>
      <c r="S313" t="str">
        <f t="shared" si="32"/>
        <v/>
      </c>
      <c r="T313" t="str">
        <f t="shared" si="33"/>
        <v/>
      </c>
      <c r="U313" t="str">
        <f t="shared" si="34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29"/>
        <v>0</v>
      </c>
      <c r="P314">
        <f t="shared" si="30"/>
        <v>0</v>
      </c>
      <c r="Q314">
        <f t="shared" si="31"/>
        <v>0</v>
      </c>
      <c r="S314" t="str">
        <f t="shared" si="32"/>
        <v/>
      </c>
      <c r="T314" t="str">
        <f t="shared" si="33"/>
        <v/>
      </c>
      <c r="U314" t="str">
        <f t="shared" si="34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29"/>
        <v>8</v>
      </c>
      <c r="P315">
        <f t="shared" si="30"/>
        <v>0</v>
      </c>
      <c r="Q315">
        <f t="shared" si="31"/>
        <v>0</v>
      </c>
      <c r="S315" t="str">
        <f t="shared" si="32"/>
        <v/>
      </c>
      <c r="T315" t="str">
        <f t="shared" si="33"/>
        <v/>
      </c>
      <c r="U315" t="str">
        <f t="shared" si="34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29"/>
        <v>0</v>
      </c>
      <c r="P316">
        <f t="shared" si="30"/>
        <v>0</v>
      </c>
      <c r="Q316">
        <f t="shared" si="31"/>
        <v>0</v>
      </c>
      <c r="S316" t="str">
        <f t="shared" si="32"/>
        <v/>
      </c>
      <c r="T316" t="str">
        <f t="shared" si="33"/>
        <v/>
      </c>
      <c r="U316" t="str">
        <f t="shared" si="34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29"/>
        <v>0</v>
      </c>
      <c r="P317">
        <f t="shared" si="30"/>
        <v>0</v>
      </c>
      <c r="Q317">
        <f t="shared" si="31"/>
        <v>0</v>
      </c>
      <c r="S317" t="str">
        <f t="shared" si="32"/>
        <v/>
      </c>
      <c r="T317" t="str">
        <f t="shared" si="33"/>
        <v/>
      </c>
      <c r="U317" t="str">
        <f t="shared" si="34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29"/>
        <v>0</v>
      </c>
      <c r="P318">
        <f t="shared" si="30"/>
        <v>0</v>
      </c>
      <c r="Q318">
        <f t="shared" si="31"/>
        <v>0</v>
      </c>
      <c r="S318" t="str">
        <f t="shared" si="32"/>
        <v/>
      </c>
      <c r="T318" t="str">
        <f t="shared" si="33"/>
        <v/>
      </c>
      <c r="U318" t="str">
        <f t="shared" si="34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29"/>
        <v>0</v>
      </c>
      <c r="P319">
        <f t="shared" si="30"/>
        <v>0</v>
      </c>
      <c r="Q319">
        <f t="shared" si="31"/>
        <v>0</v>
      </c>
      <c r="S319" t="str">
        <f t="shared" si="32"/>
        <v/>
      </c>
      <c r="T319" t="str">
        <f t="shared" si="33"/>
        <v/>
      </c>
      <c r="U319" t="str">
        <f t="shared" si="34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29"/>
        <v>16</v>
      </c>
      <c r="P320">
        <f t="shared" si="30"/>
        <v>0</v>
      </c>
      <c r="Q320">
        <f t="shared" si="31"/>
        <v>0</v>
      </c>
      <c r="S320" t="str">
        <f t="shared" si="32"/>
        <v/>
      </c>
      <c r="T320" t="str">
        <f t="shared" si="33"/>
        <v/>
      </c>
      <c r="U320" t="str">
        <f t="shared" si="34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29"/>
        <v>0</v>
      </c>
      <c r="P321">
        <f t="shared" si="30"/>
        <v>0</v>
      </c>
      <c r="Q321">
        <f t="shared" si="31"/>
        <v>0</v>
      </c>
      <c r="S321" t="str">
        <f t="shared" si="32"/>
        <v/>
      </c>
      <c r="T321" t="str">
        <f t="shared" si="33"/>
        <v/>
      </c>
      <c r="U321" t="str">
        <f t="shared" si="34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29"/>
        <v>36</v>
      </c>
      <c r="P322">
        <f t="shared" si="30"/>
        <v>0</v>
      </c>
      <c r="Q322">
        <f t="shared" si="31"/>
        <v>0</v>
      </c>
      <c r="S322" t="str">
        <f t="shared" si="32"/>
        <v/>
      </c>
      <c r="T322" t="str">
        <f t="shared" si="33"/>
        <v/>
      </c>
      <c r="U322" t="str">
        <f t="shared" si="34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29"/>
        <v>1</v>
      </c>
      <c r="P323">
        <f t="shared" si="30"/>
        <v>0</v>
      </c>
      <c r="Q323">
        <f t="shared" si="31"/>
        <v>0</v>
      </c>
      <c r="S323" t="str">
        <f t="shared" si="32"/>
        <v/>
      </c>
      <c r="T323" t="str">
        <f t="shared" si="33"/>
        <v/>
      </c>
      <c r="U323" t="str">
        <f t="shared" si="34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29"/>
        <v>0</v>
      </c>
      <c r="P324">
        <f t="shared" si="30"/>
        <v>0</v>
      </c>
      <c r="Q324">
        <f t="shared" si="31"/>
        <v>0</v>
      </c>
      <c r="S324" t="str">
        <f t="shared" si="32"/>
        <v/>
      </c>
      <c r="T324" t="str">
        <f t="shared" si="33"/>
        <v/>
      </c>
      <c r="U324" t="str">
        <f t="shared" si="34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O388" si="35">IF($D325="US",H325,"")</f>
        <v>0</v>
      </c>
      <c r="P325">
        <f t="shared" ref="P325:P388" si="36">IF($D325="US",I325,"")</f>
        <v>0</v>
      </c>
      <c r="Q325">
        <f t="shared" ref="Q325:Q388" si="37">IF($D325="US",J325,"")</f>
        <v>0</v>
      </c>
      <c r="S325" t="str">
        <f t="shared" ref="S325:S388" si="38">IF($C325="New York",H325,"")</f>
        <v/>
      </c>
      <c r="T325" t="str">
        <f t="shared" ref="T325:T388" si="39">IF($C325="New York",I325,"")</f>
        <v/>
      </c>
      <c r="U325" t="str">
        <f t="shared" ref="U325:U388" si="40">IF($C325="New York",J325,"")</f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35"/>
        <v>0</v>
      </c>
      <c r="P326">
        <f t="shared" si="36"/>
        <v>0</v>
      </c>
      <c r="Q326">
        <f t="shared" si="37"/>
        <v>0</v>
      </c>
      <c r="S326" t="str">
        <f t="shared" si="38"/>
        <v/>
      </c>
      <c r="T326" t="str">
        <f t="shared" si="39"/>
        <v/>
      </c>
      <c r="U326" t="str">
        <f t="shared" si="40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35"/>
        <v>0</v>
      </c>
      <c r="P327">
        <f t="shared" si="36"/>
        <v>0</v>
      </c>
      <c r="Q327">
        <f t="shared" si="37"/>
        <v>0</v>
      </c>
      <c r="S327" t="str">
        <f t="shared" si="38"/>
        <v/>
      </c>
      <c r="T327" t="str">
        <f t="shared" si="39"/>
        <v/>
      </c>
      <c r="U327" t="str">
        <f t="shared" si="40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35"/>
        <v>3</v>
      </c>
      <c r="P328">
        <f t="shared" si="36"/>
        <v>0</v>
      </c>
      <c r="Q328">
        <f t="shared" si="37"/>
        <v>0</v>
      </c>
      <c r="S328" t="str">
        <f t="shared" si="38"/>
        <v/>
      </c>
      <c r="T328" t="str">
        <f t="shared" si="39"/>
        <v/>
      </c>
      <c r="U328" t="str">
        <f t="shared" si="40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35"/>
        <v>0</v>
      </c>
      <c r="P329">
        <f t="shared" si="36"/>
        <v>0</v>
      </c>
      <c r="Q329">
        <f t="shared" si="37"/>
        <v>0</v>
      </c>
      <c r="S329" t="str">
        <f t="shared" si="38"/>
        <v/>
      </c>
      <c r="T329" t="str">
        <f t="shared" si="39"/>
        <v/>
      </c>
      <c r="U329" t="str">
        <f t="shared" si="40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35"/>
        <v>0</v>
      </c>
      <c r="P330">
        <f t="shared" si="36"/>
        <v>0</v>
      </c>
      <c r="Q330">
        <f t="shared" si="37"/>
        <v>0</v>
      </c>
      <c r="S330" t="str">
        <f t="shared" si="38"/>
        <v/>
      </c>
      <c r="T330" t="str">
        <f t="shared" si="39"/>
        <v/>
      </c>
      <c r="U330" t="str">
        <f t="shared" si="40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35"/>
        <v>0</v>
      </c>
      <c r="P331">
        <f t="shared" si="36"/>
        <v>0</v>
      </c>
      <c r="Q331">
        <f t="shared" si="37"/>
        <v>0</v>
      </c>
      <c r="S331" t="str">
        <f t="shared" si="38"/>
        <v/>
      </c>
      <c r="T331" t="str">
        <f t="shared" si="39"/>
        <v/>
      </c>
      <c r="U331" t="str">
        <f t="shared" si="40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35"/>
        <v>17</v>
      </c>
      <c r="P332">
        <f t="shared" si="36"/>
        <v>0</v>
      </c>
      <c r="Q332">
        <f t="shared" si="37"/>
        <v>0</v>
      </c>
      <c r="S332" t="str">
        <f t="shared" si="38"/>
        <v/>
      </c>
      <c r="T332" t="str">
        <f t="shared" si="39"/>
        <v/>
      </c>
      <c r="U332" t="str">
        <f t="shared" si="40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35"/>
        <v>5</v>
      </c>
      <c r="P333">
        <f t="shared" si="36"/>
        <v>0</v>
      </c>
      <c r="Q333">
        <f t="shared" si="37"/>
        <v>0</v>
      </c>
      <c r="S333" t="str">
        <f t="shared" si="38"/>
        <v/>
      </c>
      <c r="T333" t="str">
        <f t="shared" si="39"/>
        <v/>
      </c>
      <c r="U333" t="str">
        <f t="shared" si="40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35"/>
        <v>2</v>
      </c>
      <c r="P334">
        <f t="shared" si="36"/>
        <v>0</v>
      </c>
      <c r="Q334">
        <f t="shared" si="37"/>
        <v>0</v>
      </c>
      <c r="S334" t="str">
        <f t="shared" si="38"/>
        <v/>
      </c>
      <c r="T334" t="str">
        <f t="shared" si="39"/>
        <v/>
      </c>
      <c r="U334" t="str">
        <f t="shared" si="40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35"/>
        <v>0</v>
      </c>
      <c r="P335">
        <f t="shared" si="36"/>
        <v>0</v>
      </c>
      <c r="Q335">
        <f t="shared" si="37"/>
        <v>0</v>
      </c>
      <c r="S335" t="str">
        <f t="shared" si="38"/>
        <v/>
      </c>
      <c r="T335" t="str">
        <f t="shared" si="39"/>
        <v/>
      </c>
      <c r="U335" t="str">
        <f t="shared" si="40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35"/>
        <v>0</v>
      </c>
      <c r="P336">
        <f t="shared" si="36"/>
        <v>0</v>
      </c>
      <c r="Q336">
        <f t="shared" si="37"/>
        <v>0</v>
      </c>
      <c r="S336" t="str">
        <f t="shared" si="38"/>
        <v/>
      </c>
      <c r="T336" t="str">
        <f t="shared" si="39"/>
        <v/>
      </c>
      <c r="U336" t="str">
        <f t="shared" si="40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35"/>
        <v>2</v>
      </c>
      <c r="P337">
        <f t="shared" si="36"/>
        <v>0</v>
      </c>
      <c r="Q337">
        <f t="shared" si="37"/>
        <v>0</v>
      </c>
      <c r="S337" t="str">
        <f t="shared" si="38"/>
        <v/>
      </c>
      <c r="T337" t="str">
        <f t="shared" si="39"/>
        <v/>
      </c>
      <c r="U337" t="str">
        <f t="shared" si="40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35"/>
        <v>6</v>
      </c>
      <c r="P338">
        <f t="shared" si="36"/>
        <v>0</v>
      </c>
      <c r="Q338">
        <f t="shared" si="37"/>
        <v>0</v>
      </c>
      <c r="S338" t="str">
        <f t="shared" si="38"/>
        <v/>
      </c>
      <c r="T338" t="str">
        <f t="shared" si="39"/>
        <v/>
      </c>
      <c r="U338" t="str">
        <f t="shared" si="40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35"/>
        <v>0</v>
      </c>
      <c r="P339">
        <f t="shared" si="36"/>
        <v>0</v>
      </c>
      <c r="Q339">
        <f t="shared" si="37"/>
        <v>0</v>
      </c>
      <c r="S339" t="str">
        <f t="shared" si="38"/>
        <v/>
      </c>
      <c r="T339" t="str">
        <f t="shared" si="39"/>
        <v/>
      </c>
      <c r="U339" t="str">
        <f t="shared" si="40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35"/>
        <v>3</v>
      </c>
      <c r="P340">
        <f t="shared" si="36"/>
        <v>0</v>
      </c>
      <c r="Q340">
        <f t="shared" si="37"/>
        <v>0</v>
      </c>
      <c r="S340" t="str">
        <f t="shared" si="38"/>
        <v/>
      </c>
      <c r="T340" t="str">
        <f t="shared" si="39"/>
        <v/>
      </c>
      <c r="U340" t="str">
        <f t="shared" si="40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35"/>
        <v>34</v>
      </c>
      <c r="P341">
        <f t="shared" si="36"/>
        <v>0</v>
      </c>
      <c r="Q341">
        <f t="shared" si="37"/>
        <v>0</v>
      </c>
      <c r="S341" t="str">
        <f t="shared" si="38"/>
        <v/>
      </c>
      <c r="T341" t="str">
        <f t="shared" si="39"/>
        <v/>
      </c>
      <c r="U341" t="str">
        <f t="shared" si="40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35"/>
        <v>0</v>
      </c>
      <c r="P342">
        <f t="shared" si="36"/>
        <v>0</v>
      </c>
      <c r="Q342">
        <f t="shared" si="37"/>
        <v>0</v>
      </c>
      <c r="S342" t="str">
        <f t="shared" si="38"/>
        <v/>
      </c>
      <c r="T342" t="str">
        <f t="shared" si="39"/>
        <v/>
      </c>
      <c r="U342" t="str">
        <f t="shared" si="40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35"/>
        <v>2</v>
      </c>
      <c r="P343">
        <f t="shared" si="36"/>
        <v>0</v>
      </c>
      <c r="Q343">
        <f t="shared" si="37"/>
        <v>0</v>
      </c>
      <c r="S343" t="str">
        <f t="shared" si="38"/>
        <v/>
      </c>
      <c r="T343" t="str">
        <f t="shared" si="39"/>
        <v/>
      </c>
      <c r="U343" t="str">
        <f t="shared" si="40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35"/>
        <v>4</v>
      </c>
      <c r="P344">
        <f t="shared" si="36"/>
        <v>0</v>
      </c>
      <c r="Q344">
        <f t="shared" si="37"/>
        <v>0</v>
      </c>
      <c r="S344" t="str">
        <f t="shared" si="38"/>
        <v/>
      </c>
      <c r="T344" t="str">
        <f t="shared" si="39"/>
        <v/>
      </c>
      <c r="U344" t="str">
        <f t="shared" si="40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35"/>
        <v>0</v>
      </c>
      <c r="P345">
        <f t="shared" si="36"/>
        <v>0</v>
      </c>
      <c r="Q345">
        <f t="shared" si="37"/>
        <v>0</v>
      </c>
      <c r="S345" t="str">
        <f t="shared" si="38"/>
        <v/>
      </c>
      <c r="T345" t="str">
        <f t="shared" si="39"/>
        <v/>
      </c>
      <c r="U345" t="str">
        <f t="shared" si="40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35"/>
        <v>0</v>
      </c>
      <c r="P346">
        <f t="shared" si="36"/>
        <v>0</v>
      </c>
      <c r="Q346">
        <f t="shared" si="37"/>
        <v>0</v>
      </c>
      <c r="S346" t="str">
        <f t="shared" si="38"/>
        <v/>
      </c>
      <c r="T346" t="str">
        <f t="shared" si="39"/>
        <v/>
      </c>
      <c r="U346" t="str">
        <f t="shared" si="40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35"/>
        <v>0</v>
      </c>
      <c r="P347">
        <f t="shared" si="36"/>
        <v>0</v>
      </c>
      <c r="Q347">
        <f t="shared" si="37"/>
        <v>0</v>
      </c>
      <c r="S347" t="str">
        <f t="shared" si="38"/>
        <v/>
      </c>
      <c r="T347" t="str">
        <f t="shared" si="39"/>
        <v/>
      </c>
      <c r="U347" t="str">
        <f t="shared" si="40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35"/>
        <v>0</v>
      </c>
      <c r="P348">
        <f t="shared" si="36"/>
        <v>0</v>
      </c>
      <c r="Q348">
        <f t="shared" si="37"/>
        <v>0</v>
      </c>
      <c r="S348" t="str">
        <f t="shared" si="38"/>
        <v/>
      </c>
      <c r="T348" t="str">
        <f t="shared" si="39"/>
        <v/>
      </c>
      <c r="U348" t="str">
        <f t="shared" si="40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35"/>
        <v>0</v>
      </c>
      <c r="P349">
        <f t="shared" si="36"/>
        <v>0</v>
      </c>
      <c r="Q349">
        <f t="shared" si="37"/>
        <v>0</v>
      </c>
      <c r="S349" t="str">
        <f t="shared" si="38"/>
        <v/>
      </c>
      <c r="T349" t="str">
        <f t="shared" si="39"/>
        <v/>
      </c>
      <c r="U349" t="str">
        <f t="shared" si="40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35"/>
        <v>1</v>
      </c>
      <c r="P350">
        <f t="shared" si="36"/>
        <v>0</v>
      </c>
      <c r="Q350">
        <f t="shared" si="37"/>
        <v>0</v>
      </c>
      <c r="S350" t="str">
        <f t="shared" si="38"/>
        <v/>
      </c>
      <c r="T350" t="str">
        <f t="shared" si="39"/>
        <v/>
      </c>
      <c r="U350" t="str">
        <f t="shared" si="40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35"/>
        <v>2</v>
      </c>
      <c r="P351">
        <f t="shared" si="36"/>
        <v>0</v>
      </c>
      <c r="Q351">
        <f t="shared" si="37"/>
        <v>0</v>
      </c>
      <c r="S351" t="str">
        <f t="shared" si="38"/>
        <v/>
      </c>
      <c r="T351" t="str">
        <f t="shared" si="39"/>
        <v/>
      </c>
      <c r="U351" t="str">
        <f t="shared" si="40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35"/>
        <v>0</v>
      </c>
      <c r="P352">
        <f t="shared" si="36"/>
        <v>0</v>
      </c>
      <c r="Q352">
        <f t="shared" si="37"/>
        <v>0</v>
      </c>
      <c r="S352" t="str">
        <f t="shared" si="38"/>
        <v/>
      </c>
      <c r="T352" t="str">
        <f t="shared" si="39"/>
        <v/>
      </c>
      <c r="U352" t="str">
        <f t="shared" si="40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35"/>
        <v>0</v>
      </c>
      <c r="P353">
        <f t="shared" si="36"/>
        <v>0</v>
      </c>
      <c r="Q353">
        <f t="shared" si="37"/>
        <v>0</v>
      </c>
      <c r="S353" t="str">
        <f t="shared" si="38"/>
        <v/>
      </c>
      <c r="T353" t="str">
        <f t="shared" si="39"/>
        <v/>
      </c>
      <c r="U353" t="str">
        <f t="shared" si="40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35"/>
        <v>0</v>
      </c>
      <c r="P354">
        <f t="shared" si="36"/>
        <v>0</v>
      </c>
      <c r="Q354">
        <f t="shared" si="37"/>
        <v>0</v>
      </c>
      <c r="S354" t="str">
        <f t="shared" si="38"/>
        <v/>
      </c>
      <c r="T354" t="str">
        <f t="shared" si="39"/>
        <v/>
      </c>
      <c r="U354" t="str">
        <f t="shared" si="40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35"/>
        <v>0</v>
      </c>
      <c r="P355">
        <f t="shared" si="36"/>
        <v>0</v>
      </c>
      <c r="Q355">
        <f t="shared" si="37"/>
        <v>0</v>
      </c>
      <c r="S355" t="str">
        <f t="shared" si="38"/>
        <v/>
      </c>
      <c r="T355" t="str">
        <f t="shared" si="39"/>
        <v/>
      </c>
      <c r="U355" t="str">
        <f t="shared" si="40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35"/>
        <v>0</v>
      </c>
      <c r="P356">
        <f t="shared" si="36"/>
        <v>0</v>
      </c>
      <c r="Q356">
        <f t="shared" si="37"/>
        <v>0</v>
      </c>
      <c r="S356" t="str">
        <f t="shared" si="38"/>
        <v/>
      </c>
      <c r="T356" t="str">
        <f t="shared" si="39"/>
        <v/>
      </c>
      <c r="U356" t="str">
        <f t="shared" si="40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35"/>
        <v>3</v>
      </c>
      <c r="P357">
        <f t="shared" si="36"/>
        <v>0</v>
      </c>
      <c r="Q357">
        <f t="shared" si="37"/>
        <v>0</v>
      </c>
      <c r="S357" t="str">
        <f t="shared" si="38"/>
        <v/>
      </c>
      <c r="T357" t="str">
        <f t="shared" si="39"/>
        <v/>
      </c>
      <c r="U357" t="str">
        <f t="shared" si="40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35"/>
        <v>0</v>
      </c>
      <c r="P358">
        <f t="shared" si="36"/>
        <v>0</v>
      </c>
      <c r="Q358">
        <f t="shared" si="37"/>
        <v>0</v>
      </c>
      <c r="S358" t="str">
        <f t="shared" si="38"/>
        <v/>
      </c>
      <c r="T358" t="str">
        <f t="shared" si="39"/>
        <v/>
      </c>
      <c r="U358" t="str">
        <f t="shared" si="40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35"/>
        <v>1</v>
      </c>
      <c r="P359">
        <f t="shared" si="36"/>
        <v>0</v>
      </c>
      <c r="Q359">
        <f t="shared" si="37"/>
        <v>0</v>
      </c>
      <c r="S359" t="str">
        <f t="shared" si="38"/>
        <v/>
      </c>
      <c r="T359" t="str">
        <f t="shared" si="39"/>
        <v/>
      </c>
      <c r="U359" t="str">
        <f t="shared" si="40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35"/>
        <v>0</v>
      </c>
      <c r="P360">
        <f t="shared" si="36"/>
        <v>0</v>
      </c>
      <c r="Q360">
        <f t="shared" si="37"/>
        <v>0</v>
      </c>
      <c r="S360" t="str">
        <f t="shared" si="38"/>
        <v/>
      </c>
      <c r="T360" t="str">
        <f t="shared" si="39"/>
        <v/>
      </c>
      <c r="U360" t="str">
        <f t="shared" si="40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35"/>
        <v>0</v>
      </c>
      <c r="P361">
        <f t="shared" si="36"/>
        <v>0</v>
      </c>
      <c r="Q361">
        <f t="shared" si="37"/>
        <v>0</v>
      </c>
      <c r="S361" t="str">
        <f t="shared" si="38"/>
        <v/>
      </c>
      <c r="T361" t="str">
        <f t="shared" si="39"/>
        <v/>
      </c>
      <c r="U361" t="str">
        <f t="shared" si="40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35"/>
        <v>0</v>
      </c>
      <c r="P362">
        <f t="shared" si="36"/>
        <v>0</v>
      </c>
      <c r="Q362">
        <f t="shared" si="37"/>
        <v>0</v>
      </c>
      <c r="S362" t="str">
        <f t="shared" si="38"/>
        <v/>
      </c>
      <c r="T362" t="str">
        <f t="shared" si="39"/>
        <v/>
      </c>
      <c r="U362" t="str">
        <f t="shared" si="40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35"/>
        <v>1</v>
      </c>
      <c r="P363">
        <f t="shared" si="36"/>
        <v>0</v>
      </c>
      <c r="Q363">
        <f t="shared" si="37"/>
        <v>0</v>
      </c>
      <c r="S363" t="str">
        <f t="shared" si="38"/>
        <v/>
      </c>
      <c r="T363" t="str">
        <f t="shared" si="39"/>
        <v/>
      </c>
      <c r="U363" t="str">
        <f t="shared" si="40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35"/>
        <v>1</v>
      </c>
      <c r="P364">
        <f t="shared" si="36"/>
        <v>0</v>
      </c>
      <c r="Q364">
        <f t="shared" si="37"/>
        <v>0</v>
      </c>
      <c r="S364" t="str">
        <f t="shared" si="38"/>
        <v/>
      </c>
      <c r="T364" t="str">
        <f t="shared" si="39"/>
        <v/>
      </c>
      <c r="U364" t="str">
        <f t="shared" si="40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35"/>
        <v>1</v>
      </c>
      <c r="P365">
        <f t="shared" si="36"/>
        <v>0</v>
      </c>
      <c r="Q365">
        <f t="shared" si="37"/>
        <v>0</v>
      </c>
      <c r="S365" t="str">
        <f t="shared" si="38"/>
        <v/>
      </c>
      <c r="T365" t="str">
        <f t="shared" si="39"/>
        <v/>
      </c>
      <c r="U365" t="str">
        <f t="shared" si="40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35"/>
        <v>1</v>
      </c>
      <c r="P366">
        <f t="shared" si="36"/>
        <v>0</v>
      </c>
      <c r="Q366">
        <f t="shared" si="37"/>
        <v>0</v>
      </c>
      <c r="S366" t="str">
        <f t="shared" si="38"/>
        <v/>
      </c>
      <c r="T366" t="str">
        <f t="shared" si="39"/>
        <v/>
      </c>
      <c r="U366" t="str">
        <f t="shared" si="40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35"/>
        <v>0</v>
      </c>
      <c r="P367">
        <f t="shared" si="36"/>
        <v>0</v>
      </c>
      <c r="Q367">
        <f t="shared" si="37"/>
        <v>0</v>
      </c>
      <c r="S367" t="str">
        <f t="shared" si="38"/>
        <v/>
      </c>
      <c r="T367" t="str">
        <f t="shared" si="39"/>
        <v/>
      </c>
      <c r="U367" t="str">
        <f t="shared" si="40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35"/>
        <v>1</v>
      </c>
      <c r="P368">
        <f t="shared" si="36"/>
        <v>0</v>
      </c>
      <c r="Q368">
        <f t="shared" si="37"/>
        <v>0</v>
      </c>
      <c r="S368" t="str">
        <f t="shared" si="38"/>
        <v/>
      </c>
      <c r="T368" t="str">
        <f t="shared" si="39"/>
        <v/>
      </c>
      <c r="U368" t="str">
        <f t="shared" si="40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35"/>
        <v>0</v>
      </c>
      <c r="P369">
        <f t="shared" si="36"/>
        <v>0</v>
      </c>
      <c r="Q369">
        <f t="shared" si="37"/>
        <v>0</v>
      </c>
      <c r="S369" t="str">
        <f t="shared" si="38"/>
        <v/>
      </c>
      <c r="T369" t="str">
        <f t="shared" si="39"/>
        <v/>
      </c>
      <c r="U369" t="str">
        <f t="shared" si="40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35"/>
        <v>1</v>
      </c>
      <c r="P370">
        <f t="shared" si="36"/>
        <v>0</v>
      </c>
      <c r="Q370">
        <f t="shared" si="37"/>
        <v>0</v>
      </c>
      <c r="S370" t="str">
        <f t="shared" si="38"/>
        <v/>
      </c>
      <c r="T370" t="str">
        <f t="shared" si="39"/>
        <v/>
      </c>
      <c r="U370" t="str">
        <f t="shared" si="40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35"/>
        <v>33</v>
      </c>
      <c r="P371">
        <f t="shared" si="36"/>
        <v>1</v>
      </c>
      <c r="Q371">
        <f t="shared" si="37"/>
        <v>0</v>
      </c>
      <c r="S371" t="str">
        <f t="shared" si="38"/>
        <v/>
      </c>
      <c r="T371" t="str">
        <f t="shared" si="39"/>
        <v/>
      </c>
      <c r="U371" t="str">
        <f t="shared" si="40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35"/>
        <v>0</v>
      </c>
      <c r="P372">
        <f t="shared" si="36"/>
        <v>0</v>
      </c>
      <c r="Q372">
        <f t="shared" si="37"/>
        <v>0</v>
      </c>
      <c r="S372" t="str">
        <f t="shared" si="38"/>
        <v/>
      </c>
      <c r="T372" t="str">
        <f t="shared" si="39"/>
        <v/>
      </c>
      <c r="U372" t="str">
        <f t="shared" si="40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35"/>
        <v>0</v>
      </c>
      <c r="P373">
        <f t="shared" si="36"/>
        <v>0</v>
      </c>
      <c r="Q373">
        <f t="shared" si="37"/>
        <v>0</v>
      </c>
      <c r="S373" t="str">
        <f t="shared" si="38"/>
        <v/>
      </c>
      <c r="T373" t="str">
        <f t="shared" si="39"/>
        <v/>
      </c>
      <c r="U373" t="str">
        <f t="shared" si="40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35"/>
        <v>0</v>
      </c>
      <c r="P374">
        <f t="shared" si="36"/>
        <v>0</v>
      </c>
      <c r="Q374">
        <f t="shared" si="37"/>
        <v>0</v>
      </c>
      <c r="S374" t="str">
        <f t="shared" si="38"/>
        <v/>
      </c>
      <c r="T374" t="str">
        <f t="shared" si="39"/>
        <v/>
      </c>
      <c r="U374" t="str">
        <f t="shared" si="40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35"/>
        <v>6</v>
      </c>
      <c r="P375">
        <f t="shared" si="36"/>
        <v>0</v>
      </c>
      <c r="Q375">
        <f t="shared" si="37"/>
        <v>0</v>
      </c>
      <c r="S375" t="str">
        <f t="shared" si="38"/>
        <v/>
      </c>
      <c r="T375" t="str">
        <f t="shared" si="39"/>
        <v/>
      </c>
      <c r="U375" t="str">
        <f t="shared" si="40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35"/>
        <v>0</v>
      </c>
      <c r="P376">
        <f t="shared" si="36"/>
        <v>0</v>
      </c>
      <c r="Q376">
        <f t="shared" si="37"/>
        <v>0</v>
      </c>
      <c r="S376" t="str">
        <f t="shared" si="38"/>
        <v/>
      </c>
      <c r="T376" t="str">
        <f t="shared" si="39"/>
        <v/>
      </c>
      <c r="U376" t="str">
        <f t="shared" si="40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35"/>
        <v>0</v>
      </c>
      <c r="P377">
        <f t="shared" si="36"/>
        <v>0</v>
      </c>
      <c r="Q377">
        <f t="shared" si="37"/>
        <v>0</v>
      </c>
      <c r="S377" t="str">
        <f t="shared" si="38"/>
        <v/>
      </c>
      <c r="T377" t="str">
        <f t="shared" si="39"/>
        <v/>
      </c>
      <c r="U377" t="str">
        <f t="shared" si="40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35"/>
        <v>0</v>
      </c>
      <c r="P378">
        <f t="shared" si="36"/>
        <v>0</v>
      </c>
      <c r="Q378">
        <f t="shared" si="37"/>
        <v>0</v>
      </c>
      <c r="S378" t="str">
        <f t="shared" si="38"/>
        <v/>
      </c>
      <c r="T378" t="str">
        <f t="shared" si="39"/>
        <v/>
      </c>
      <c r="U378" t="str">
        <f t="shared" si="40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35"/>
        <v>2</v>
      </c>
      <c r="P379">
        <f t="shared" si="36"/>
        <v>0</v>
      </c>
      <c r="Q379">
        <f t="shared" si="37"/>
        <v>0</v>
      </c>
      <c r="S379" t="str">
        <f t="shared" si="38"/>
        <v/>
      </c>
      <c r="T379" t="str">
        <f t="shared" si="39"/>
        <v/>
      </c>
      <c r="U379" t="str">
        <f t="shared" si="40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35"/>
        <v>0</v>
      </c>
      <c r="P380">
        <f t="shared" si="36"/>
        <v>0</v>
      </c>
      <c r="Q380">
        <f t="shared" si="37"/>
        <v>0</v>
      </c>
      <c r="S380" t="str">
        <f t="shared" si="38"/>
        <v/>
      </c>
      <c r="T380" t="str">
        <f t="shared" si="39"/>
        <v/>
      </c>
      <c r="U380" t="str">
        <f t="shared" si="40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35"/>
        <v>1</v>
      </c>
      <c r="P381">
        <f t="shared" si="36"/>
        <v>0</v>
      </c>
      <c r="Q381">
        <f t="shared" si="37"/>
        <v>0</v>
      </c>
      <c r="S381" t="str">
        <f t="shared" si="38"/>
        <v/>
      </c>
      <c r="T381" t="str">
        <f t="shared" si="39"/>
        <v/>
      </c>
      <c r="U381" t="str">
        <f t="shared" si="40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35"/>
        <v>2</v>
      </c>
      <c r="P382">
        <f t="shared" si="36"/>
        <v>0</v>
      </c>
      <c r="Q382">
        <f t="shared" si="37"/>
        <v>0</v>
      </c>
      <c r="S382" t="str">
        <f t="shared" si="38"/>
        <v/>
      </c>
      <c r="T382" t="str">
        <f t="shared" si="39"/>
        <v/>
      </c>
      <c r="U382" t="str">
        <f t="shared" si="40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35"/>
        <v>0</v>
      </c>
      <c r="P383">
        <f t="shared" si="36"/>
        <v>0</v>
      </c>
      <c r="Q383">
        <f t="shared" si="37"/>
        <v>0</v>
      </c>
      <c r="S383" t="str">
        <f t="shared" si="38"/>
        <v/>
      </c>
      <c r="T383" t="str">
        <f t="shared" si="39"/>
        <v/>
      </c>
      <c r="U383" t="str">
        <f t="shared" si="40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35"/>
        <v>0</v>
      </c>
      <c r="P384">
        <f t="shared" si="36"/>
        <v>0</v>
      </c>
      <c r="Q384">
        <f t="shared" si="37"/>
        <v>0</v>
      </c>
      <c r="S384" t="str">
        <f t="shared" si="38"/>
        <v/>
      </c>
      <c r="T384" t="str">
        <f t="shared" si="39"/>
        <v/>
      </c>
      <c r="U384" t="str">
        <f t="shared" si="40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35"/>
        <v>3</v>
      </c>
      <c r="P385">
        <f t="shared" si="36"/>
        <v>0</v>
      </c>
      <c r="Q385">
        <f t="shared" si="37"/>
        <v>0</v>
      </c>
      <c r="S385" t="str">
        <f t="shared" si="38"/>
        <v/>
      </c>
      <c r="T385" t="str">
        <f t="shared" si="39"/>
        <v/>
      </c>
      <c r="U385" t="str">
        <f t="shared" si="40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35"/>
        <v>0</v>
      </c>
      <c r="P386">
        <f t="shared" si="36"/>
        <v>0</v>
      </c>
      <c r="Q386">
        <f t="shared" si="37"/>
        <v>0</v>
      </c>
      <c r="S386" t="str">
        <f t="shared" si="38"/>
        <v/>
      </c>
      <c r="T386" t="str">
        <f t="shared" si="39"/>
        <v/>
      </c>
      <c r="U386" t="str">
        <f t="shared" si="40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35"/>
        <v>2</v>
      </c>
      <c r="P387">
        <f t="shared" si="36"/>
        <v>0</v>
      </c>
      <c r="Q387">
        <f t="shared" si="37"/>
        <v>0</v>
      </c>
      <c r="S387" t="str">
        <f t="shared" si="38"/>
        <v/>
      </c>
      <c r="T387" t="str">
        <f t="shared" si="39"/>
        <v/>
      </c>
      <c r="U387" t="str">
        <f t="shared" si="40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35"/>
        <v>0</v>
      </c>
      <c r="P388">
        <f t="shared" si="36"/>
        <v>0</v>
      </c>
      <c r="Q388">
        <f t="shared" si="37"/>
        <v>0</v>
      </c>
      <c r="S388" t="str">
        <f t="shared" si="38"/>
        <v/>
      </c>
      <c r="T388" t="str">
        <f t="shared" si="39"/>
        <v/>
      </c>
      <c r="U388" t="str">
        <f t="shared" si="40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ref="O389:O452" si="41">IF($D389="US",H389,"")</f>
        <v>0</v>
      </c>
      <c r="P389">
        <f t="shared" ref="P389:P452" si="42">IF($D389="US",I389,"")</f>
        <v>0</v>
      </c>
      <c r="Q389">
        <f t="shared" ref="Q389:Q452" si="43">IF($D389="US",J389,"")</f>
        <v>0</v>
      </c>
      <c r="S389" t="str">
        <f t="shared" ref="S389:S452" si="44">IF($C389="New York",H389,"")</f>
        <v/>
      </c>
      <c r="T389" t="str">
        <f t="shared" ref="T389:T452" si="45">IF($C389="New York",I389,"")</f>
        <v/>
      </c>
      <c r="U389" t="str">
        <f t="shared" ref="U389:U452" si="46">IF($C389="New York",J389,"")</f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41"/>
        <v>0</v>
      </c>
      <c r="P390">
        <f t="shared" si="42"/>
        <v>0</v>
      </c>
      <c r="Q390">
        <f t="shared" si="43"/>
        <v>0</v>
      </c>
      <c r="S390" t="str">
        <f t="shared" si="44"/>
        <v/>
      </c>
      <c r="T390" t="str">
        <f t="shared" si="45"/>
        <v/>
      </c>
      <c r="U390" t="str">
        <f t="shared" si="4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41"/>
        <v>1</v>
      </c>
      <c r="P391">
        <f t="shared" si="42"/>
        <v>0</v>
      </c>
      <c r="Q391">
        <f t="shared" si="43"/>
        <v>0</v>
      </c>
      <c r="S391" t="str">
        <f t="shared" si="44"/>
        <v/>
      </c>
      <c r="T391" t="str">
        <f t="shared" si="45"/>
        <v/>
      </c>
      <c r="U391" t="str">
        <f t="shared" si="4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41"/>
        <v>0</v>
      </c>
      <c r="P392">
        <f t="shared" si="42"/>
        <v>0</v>
      </c>
      <c r="Q392">
        <f t="shared" si="43"/>
        <v>0</v>
      </c>
      <c r="S392" t="str">
        <f t="shared" si="44"/>
        <v/>
      </c>
      <c r="T392" t="str">
        <f t="shared" si="45"/>
        <v/>
      </c>
      <c r="U392" t="str">
        <f t="shared" si="4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41"/>
        <v>0</v>
      </c>
      <c r="P393">
        <f t="shared" si="42"/>
        <v>0</v>
      </c>
      <c r="Q393">
        <f t="shared" si="43"/>
        <v>0</v>
      </c>
      <c r="S393" t="str">
        <f t="shared" si="44"/>
        <v/>
      </c>
      <c r="T393" t="str">
        <f t="shared" si="45"/>
        <v/>
      </c>
      <c r="U393" t="str">
        <f t="shared" si="4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41"/>
        <v>0</v>
      </c>
      <c r="P394">
        <f t="shared" si="42"/>
        <v>0</v>
      </c>
      <c r="Q394">
        <f t="shared" si="43"/>
        <v>0</v>
      </c>
      <c r="S394" t="str">
        <f t="shared" si="44"/>
        <v/>
      </c>
      <c r="T394" t="str">
        <f t="shared" si="45"/>
        <v/>
      </c>
      <c r="U394" t="str">
        <f t="shared" si="4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41"/>
        <v>1</v>
      </c>
      <c r="P395">
        <f t="shared" si="42"/>
        <v>0</v>
      </c>
      <c r="Q395">
        <f t="shared" si="43"/>
        <v>0</v>
      </c>
      <c r="S395" t="str">
        <f t="shared" si="44"/>
        <v/>
      </c>
      <c r="T395" t="str">
        <f t="shared" si="45"/>
        <v/>
      </c>
      <c r="U395" t="str">
        <f t="shared" si="4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41"/>
        <v>0</v>
      </c>
      <c r="P396">
        <f t="shared" si="42"/>
        <v>0</v>
      </c>
      <c r="Q396">
        <f t="shared" si="43"/>
        <v>0</v>
      </c>
      <c r="S396" t="str">
        <f t="shared" si="44"/>
        <v/>
      </c>
      <c r="T396" t="str">
        <f t="shared" si="45"/>
        <v/>
      </c>
      <c r="U396" t="str">
        <f t="shared" si="4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41"/>
        <v>0</v>
      </c>
      <c r="P397">
        <f t="shared" si="42"/>
        <v>0</v>
      </c>
      <c r="Q397">
        <f t="shared" si="43"/>
        <v>0</v>
      </c>
      <c r="S397" t="str">
        <f t="shared" si="44"/>
        <v/>
      </c>
      <c r="T397" t="str">
        <f t="shared" si="45"/>
        <v/>
      </c>
      <c r="U397" t="str">
        <f t="shared" si="4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41"/>
        <v>21</v>
      </c>
      <c r="P398">
        <f t="shared" si="42"/>
        <v>0</v>
      </c>
      <c r="Q398">
        <f t="shared" si="43"/>
        <v>0</v>
      </c>
      <c r="S398" t="str">
        <f t="shared" si="44"/>
        <v/>
      </c>
      <c r="T398" t="str">
        <f t="shared" si="45"/>
        <v/>
      </c>
      <c r="U398" t="str">
        <f t="shared" si="4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41"/>
        <v>0</v>
      </c>
      <c r="P399">
        <f t="shared" si="42"/>
        <v>0</v>
      </c>
      <c r="Q399">
        <f t="shared" si="43"/>
        <v>0</v>
      </c>
      <c r="S399" t="str">
        <f t="shared" si="44"/>
        <v/>
      </c>
      <c r="T399" t="str">
        <f t="shared" si="45"/>
        <v/>
      </c>
      <c r="U399" t="str">
        <f t="shared" si="4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41"/>
        <v>0</v>
      </c>
      <c r="P400">
        <f t="shared" si="42"/>
        <v>0</v>
      </c>
      <c r="Q400">
        <f t="shared" si="43"/>
        <v>0</v>
      </c>
      <c r="S400" t="str">
        <f t="shared" si="44"/>
        <v/>
      </c>
      <c r="T400" t="str">
        <f t="shared" si="45"/>
        <v/>
      </c>
      <c r="U400" t="str">
        <f t="shared" si="4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41"/>
        <v>1</v>
      </c>
      <c r="P401">
        <f t="shared" si="42"/>
        <v>0</v>
      </c>
      <c r="Q401">
        <f t="shared" si="43"/>
        <v>0</v>
      </c>
      <c r="S401" t="str">
        <f t="shared" si="44"/>
        <v/>
      </c>
      <c r="T401" t="str">
        <f t="shared" si="45"/>
        <v/>
      </c>
      <c r="U401" t="str">
        <f t="shared" si="4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41"/>
        <v>0</v>
      </c>
      <c r="P402">
        <f t="shared" si="42"/>
        <v>0</v>
      </c>
      <c r="Q402">
        <f t="shared" si="43"/>
        <v>0</v>
      </c>
      <c r="S402" t="str">
        <f t="shared" si="44"/>
        <v/>
      </c>
      <c r="T402" t="str">
        <f t="shared" si="45"/>
        <v/>
      </c>
      <c r="U402" t="str">
        <f t="shared" si="4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41"/>
        <v>5</v>
      </c>
      <c r="P403">
        <f t="shared" si="42"/>
        <v>0</v>
      </c>
      <c r="Q403">
        <f t="shared" si="43"/>
        <v>0</v>
      </c>
      <c r="S403" t="str">
        <f t="shared" si="44"/>
        <v/>
      </c>
      <c r="T403" t="str">
        <f t="shared" si="45"/>
        <v/>
      </c>
      <c r="U403" t="str">
        <f t="shared" si="4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41"/>
        <v>0</v>
      </c>
      <c r="P404">
        <f t="shared" si="42"/>
        <v>0</v>
      </c>
      <c r="Q404">
        <f t="shared" si="43"/>
        <v>0</v>
      </c>
      <c r="S404" t="str">
        <f t="shared" si="44"/>
        <v/>
      </c>
      <c r="T404" t="str">
        <f t="shared" si="45"/>
        <v/>
      </c>
      <c r="U404" t="str">
        <f t="shared" si="4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41"/>
        <v>0</v>
      </c>
      <c r="P405">
        <f t="shared" si="42"/>
        <v>0</v>
      </c>
      <c r="Q405">
        <f t="shared" si="43"/>
        <v>0</v>
      </c>
      <c r="S405" t="str">
        <f t="shared" si="44"/>
        <v/>
      </c>
      <c r="T405" t="str">
        <f t="shared" si="45"/>
        <v/>
      </c>
      <c r="U405" t="str">
        <f t="shared" si="4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41"/>
        <v>6</v>
      </c>
      <c r="P406">
        <f t="shared" si="42"/>
        <v>0</v>
      </c>
      <c r="Q406">
        <f t="shared" si="43"/>
        <v>0</v>
      </c>
      <c r="S406" t="str">
        <f t="shared" si="44"/>
        <v/>
      </c>
      <c r="T406" t="str">
        <f t="shared" si="45"/>
        <v/>
      </c>
      <c r="U406" t="str">
        <f t="shared" si="4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41"/>
        <v>2</v>
      </c>
      <c r="P407">
        <f t="shared" si="42"/>
        <v>0</v>
      </c>
      <c r="Q407">
        <f t="shared" si="43"/>
        <v>0</v>
      </c>
      <c r="S407" t="str">
        <f t="shared" si="44"/>
        <v/>
      </c>
      <c r="T407" t="str">
        <f t="shared" si="45"/>
        <v/>
      </c>
      <c r="U407" t="str">
        <f t="shared" si="4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41"/>
        <v>2</v>
      </c>
      <c r="P408">
        <f t="shared" si="42"/>
        <v>0</v>
      </c>
      <c r="Q408">
        <f t="shared" si="43"/>
        <v>0</v>
      </c>
      <c r="S408" t="str">
        <f t="shared" si="44"/>
        <v/>
      </c>
      <c r="T408" t="str">
        <f t="shared" si="45"/>
        <v/>
      </c>
      <c r="U408" t="str">
        <f t="shared" si="4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41"/>
        <v>0</v>
      </c>
      <c r="P409">
        <f t="shared" si="42"/>
        <v>0</v>
      </c>
      <c r="Q409">
        <f t="shared" si="43"/>
        <v>0</v>
      </c>
      <c r="S409" t="str">
        <f t="shared" si="44"/>
        <v/>
      </c>
      <c r="T409" t="str">
        <f t="shared" si="45"/>
        <v/>
      </c>
      <c r="U409" t="str">
        <f t="shared" si="4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41"/>
        <v>0</v>
      </c>
      <c r="P410">
        <f t="shared" si="42"/>
        <v>0</v>
      </c>
      <c r="Q410">
        <f t="shared" si="43"/>
        <v>0</v>
      </c>
      <c r="S410" t="str">
        <f t="shared" si="44"/>
        <v/>
      </c>
      <c r="T410" t="str">
        <f t="shared" si="45"/>
        <v/>
      </c>
      <c r="U410" t="str">
        <f t="shared" si="4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41"/>
        <v>3</v>
      </c>
      <c r="P411">
        <f t="shared" si="42"/>
        <v>0</v>
      </c>
      <c r="Q411">
        <f t="shared" si="43"/>
        <v>0</v>
      </c>
      <c r="S411" t="str">
        <f t="shared" si="44"/>
        <v/>
      </c>
      <c r="T411" t="str">
        <f t="shared" si="45"/>
        <v/>
      </c>
      <c r="U411" t="str">
        <f t="shared" si="4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41"/>
        <v>0</v>
      </c>
      <c r="P412">
        <f t="shared" si="42"/>
        <v>0</v>
      </c>
      <c r="Q412">
        <f t="shared" si="43"/>
        <v>0</v>
      </c>
      <c r="S412" t="str">
        <f t="shared" si="44"/>
        <v/>
      </c>
      <c r="T412" t="str">
        <f t="shared" si="45"/>
        <v/>
      </c>
      <c r="U412" t="str">
        <f t="shared" si="4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41"/>
        <v>0</v>
      </c>
      <c r="P413">
        <f t="shared" si="42"/>
        <v>0</v>
      </c>
      <c r="Q413">
        <f t="shared" si="43"/>
        <v>0</v>
      </c>
      <c r="S413" t="str">
        <f t="shared" si="44"/>
        <v/>
      </c>
      <c r="T413" t="str">
        <f t="shared" si="45"/>
        <v/>
      </c>
      <c r="U413" t="str">
        <f t="shared" si="4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41"/>
        <v>0</v>
      </c>
      <c r="P414">
        <f t="shared" si="42"/>
        <v>0</v>
      </c>
      <c r="Q414">
        <f t="shared" si="43"/>
        <v>0</v>
      </c>
      <c r="S414" t="str">
        <f t="shared" si="44"/>
        <v/>
      </c>
      <c r="T414" t="str">
        <f t="shared" si="45"/>
        <v/>
      </c>
      <c r="U414" t="str">
        <f t="shared" si="4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41"/>
        <v>0</v>
      </c>
      <c r="P415">
        <f t="shared" si="42"/>
        <v>0</v>
      </c>
      <c r="Q415">
        <f t="shared" si="43"/>
        <v>0</v>
      </c>
      <c r="S415" t="str">
        <f t="shared" si="44"/>
        <v/>
      </c>
      <c r="T415" t="str">
        <f t="shared" si="45"/>
        <v/>
      </c>
      <c r="U415" t="str">
        <f t="shared" si="4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41"/>
        <v>0</v>
      </c>
      <c r="P416">
        <f t="shared" si="42"/>
        <v>0</v>
      </c>
      <c r="Q416">
        <f t="shared" si="43"/>
        <v>0</v>
      </c>
      <c r="S416" t="str">
        <f t="shared" si="44"/>
        <v/>
      </c>
      <c r="T416" t="str">
        <f t="shared" si="45"/>
        <v/>
      </c>
      <c r="U416" t="str">
        <f t="shared" si="4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41"/>
        <v>5</v>
      </c>
      <c r="P417">
        <f t="shared" si="42"/>
        <v>0</v>
      </c>
      <c r="Q417">
        <f t="shared" si="43"/>
        <v>0</v>
      </c>
      <c r="S417" t="str">
        <f t="shared" si="44"/>
        <v/>
      </c>
      <c r="T417" t="str">
        <f t="shared" si="45"/>
        <v/>
      </c>
      <c r="U417" t="str">
        <f t="shared" si="4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41"/>
        <v>8</v>
      </c>
      <c r="P418">
        <f t="shared" si="42"/>
        <v>0</v>
      </c>
      <c r="Q418">
        <f t="shared" si="43"/>
        <v>0</v>
      </c>
      <c r="S418" t="str">
        <f t="shared" si="44"/>
        <v/>
      </c>
      <c r="T418" t="str">
        <f t="shared" si="45"/>
        <v/>
      </c>
      <c r="U418" t="str">
        <f t="shared" si="4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41"/>
        <v>3</v>
      </c>
      <c r="P419">
        <f t="shared" si="42"/>
        <v>0</v>
      </c>
      <c r="Q419">
        <f t="shared" si="43"/>
        <v>0</v>
      </c>
      <c r="S419" t="str">
        <f t="shared" si="44"/>
        <v/>
      </c>
      <c r="T419" t="str">
        <f t="shared" si="45"/>
        <v/>
      </c>
      <c r="U419" t="str">
        <f t="shared" si="4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41"/>
        <v>0</v>
      </c>
      <c r="P420">
        <f t="shared" si="42"/>
        <v>0</v>
      </c>
      <c r="Q420">
        <f t="shared" si="43"/>
        <v>0</v>
      </c>
      <c r="S420" t="str">
        <f t="shared" si="44"/>
        <v/>
      </c>
      <c r="T420" t="str">
        <f t="shared" si="45"/>
        <v/>
      </c>
      <c r="U420" t="str">
        <f t="shared" si="4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41"/>
        <v>0</v>
      </c>
      <c r="P421">
        <f t="shared" si="42"/>
        <v>0</v>
      </c>
      <c r="Q421">
        <f t="shared" si="43"/>
        <v>0</v>
      </c>
      <c r="S421" t="str">
        <f t="shared" si="44"/>
        <v/>
      </c>
      <c r="T421" t="str">
        <f t="shared" si="45"/>
        <v/>
      </c>
      <c r="U421" t="str">
        <f t="shared" si="4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41"/>
        <v>0</v>
      </c>
      <c r="P422">
        <f t="shared" si="42"/>
        <v>0</v>
      </c>
      <c r="Q422">
        <f t="shared" si="43"/>
        <v>0</v>
      </c>
      <c r="S422" t="str">
        <f t="shared" si="44"/>
        <v/>
      </c>
      <c r="T422" t="str">
        <f t="shared" si="45"/>
        <v/>
      </c>
      <c r="U422" t="str">
        <f t="shared" si="4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41"/>
        <v>0</v>
      </c>
      <c r="P423">
        <f t="shared" si="42"/>
        <v>0</v>
      </c>
      <c r="Q423">
        <f t="shared" si="43"/>
        <v>0</v>
      </c>
      <c r="S423" t="str">
        <f t="shared" si="44"/>
        <v/>
      </c>
      <c r="T423" t="str">
        <f t="shared" si="45"/>
        <v/>
      </c>
      <c r="U423" t="str">
        <f t="shared" si="4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41"/>
        <v>0</v>
      </c>
      <c r="P424">
        <f t="shared" si="42"/>
        <v>0</v>
      </c>
      <c r="Q424">
        <f t="shared" si="43"/>
        <v>0</v>
      </c>
      <c r="S424" t="str">
        <f t="shared" si="44"/>
        <v/>
      </c>
      <c r="T424" t="str">
        <f t="shared" si="45"/>
        <v/>
      </c>
      <c r="U424" t="str">
        <f t="shared" si="4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41"/>
        <v>1</v>
      </c>
      <c r="P425">
        <f t="shared" si="42"/>
        <v>0</v>
      </c>
      <c r="Q425">
        <f t="shared" si="43"/>
        <v>0</v>
      </c>
      <c r="S425" t="str">
        <f t="shared" si="44"/>
        <v/>
      </c>
      <c r="T425" t="str">
        <f t="shared" si="45"/>
        <v/>
      </c>
      <c r="U425" t="str">
        <f t="shared" si="4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41"/>
        <v>6</v>
      </c>
      <c r="P426">
        <f t="shared" si="42"/>
        <v>0</v>
      </c>
      <c r="Q426">
        <f t="shared" si="43"/>
        <v>0</v>
      </c>
      <c r="S426" t="str">
        <f t="shared" si="44"/>
        <v/>
      </c>
      <c r="T426" t="str">
        <f t="shared" si="45"/>
        <v/>
      </c>
      <c r="U426" t="str">
        <f t="shared" si="4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41"/>
        <v>1</v>
      </c>
      <c r="P427">
        <f t="shared" si="42"/>
        <v>0</v>
      </c>
      <c r="Q427">
        <f t="shared" si="43"/>
        <v>0</v>
      </c>
      <c r="S427" t="str">
        <f t="shared" si="44"/>
        <v/>
      </c>
      <c r="T427" t="str">
        <f t="shared" si="45"/>
        <v/>
      </c>
      <c r="U427" t="str">
        <f t="shared" si="4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41"/>
        <v>1</v>
      </c>
      <c r="P428">
        <f t="shared" si="42"/>
        <v>0</v>
      </c>
      <c r="Q428">
        <f t="shared" si="43"/>
        <v>0</v>
      </c>
      <c r="S428" t="str">
        <f t="shared" si="44"/>
        <v/>
      </c>
      <c r="T428" t="str">
        <f t="shared" si="45"/>
        <v/>
      </c>
      <c r="U428" t="str">
        <f t="shared" si="4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41"/>
        <v>0</v>
      </c>
      <c r="P429">
        <f t="shared" si="42"/>
        <v>0</v>
      </c>
      <c r="Q429">
        <f t="shared" si="43"/>
        <v>0</v>
      </c>
      <c r="S429" t="str">
        <f t="shared" si="44"/>
        <v/>
      </c>
      <c r="T429" t="str">
        <f t="shared" si="45"/>
        <v/>
      </c>
      <c r="U429" t="str">
        <f t="shared" si="4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41"/>
        <v>1</v>
      </c>
      <c r="P430">
        <f t="shared" si="42"/>
        <v>0</v>
      </c>
      <c r="Q430">
        <f t="shared" si="43"/>
        <v>0</v>
      </c>
      <c r="S430" t="str">
        <f t="shared" si="44"/>
        <v/>
      </c>
      <c r="T430" t="str">
        <f t="shared" si="45"/>
        <v/>
      </c>
      <c r="U430" t="str">
        <f t="shared" si="4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41"/>
        <v>2</v>
      </c>
      <c r="P431">
        <f t="shared" si="42"/>
        <v>0</v>
      </c>
      <c r="Q431">
        <f t="shared" si="43"/>
        <v>0</v>
      </c>
      <c r="S431" t="str">
        <f t="shared" si="44"/>
        <v/>
      </c>
      <c r="T431" t="str">
        <f t="shared" si="45"/>
        <v/>
      </c>
      <c r="U431" t="str">
        <f t="shared" si="4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41"/>
        <v>0</v>
      </c>
      <c r="P432">
        <f t="shared" si="42"/>
        <v>0</v>
      </c>
      <c r="Q432">
        <f t="shared" si="43"/>
        <v>0</v>
      </c>
      <c r="S432" t="str">
        <f t="shared" si="44"/>
        <v/>
      </c>
      <c r="T432" t="str">
        <f t="shared" si="45"/>
        <v/>
      </c>
      <c r="U432" t="str">
        <f t="shared" si="4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41"/>
        <v>1</v>
      </c>
      <c r="P433">
        <f t="shared" si="42"/>
        <v>1</v>
      </c>
      <c r="Q433">
        <f t="shared" si="43"/>
        <v>0</v>
      </c>
      <c r="S433" t="str">
        <f t="shared" si="44"/>
        <v/>
      </c>
      <c r="T433" t="str">
        <f t="shared" si="45"/>
        <v/>
      </c>
      <c r="U433" t="str">
        <f t="shared" si="4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41"/>
        <v>4</v>
      </c>
      <c r="P434">
        <f t="shared" si="42"/>
        <v>0</v>
      </c>
      <c r="Q434">
        <f t="shared" si="43"/>
        <v>0</v>
      </c>
      <c r="S434" t="str">
        <f t="shared" si="44"/>
        <v/>
      </c>
      <c r="T434" t="str">
        <f t="shared" si="45"/>
        <v/>
      </c>
      <c r="U434" t="str">
        <f t="shared" si="4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41"/>
        <v>1</v>
      </c>
      <c r="P435">
        <f t="shared" si="42"/>
        <v>0</v>
      </c>
      <c r="Q435">
        <f t="shared" si="43"/>
        <v>0</v>
      </c>
      <c r="S435" t="str">
        <f t="shared" si="44"/>
        <v/>
      </c>
      <c r="T435" t="str">
        <f t="shared" si="45"/>
        <v/>
      </c>
      <c r="U435" t="str">
        <f t="shared" si="4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41"/>
        <v>0</v>
      </c>
      <c r="P436">
        <f t="shared" si="42"/>
        <v>0</v>
      </c>
      <c r="Q436">
        <f t="shared" si="43"/>
        <v>0</v>
      </c>
      <c r="S436" t="str">
        <f t="shared" si="44"/>
        <v/>
      </c>
      <c r="T436" t="str">
        <f t="shared" si="45"/>
        <v/>
      </c>
      <c r="U436" t="str">
        <f t="shared" si="4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41"/>
        <v>0</v>
      </c>
      <c r="P437">
        <f t="shared" si="42"/>
        <v>0</v>
      </c>
      <c r="Q437">
        <f t="shared" si="43"/>
        <v>0</v>
      </c>
      <c r="S437">
        <f t="shared" si="44"/>
        <v>0</v>
      </c>
      <c r="T437">
        <f t="shared" si="45"/>
        <v>0</v>
      </c>
      <c r="U437">
        <f t="shared" si="4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41"/>
        <v>0</v>
      </c>
      <c r="P438">
        <f t="shared" si="42"/>
        <v>0</v>
      </c>
      <c r="Q438">
        <f t="shared" si="43"/>
        <v>0</v>
      </c>
      <c r="S438" t="str">
        <f t="shared" si="44"/>
        <v/>
      </c>
      <c r="T438" t="str">
        <f t="shared" si="45"/>
        <v/>
      </c>
      <c r="U438" t="str">
        <f t="shared" si="4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41"/>
        <v>0</v>
      </c>
      <c r="P439">
        <f t="shared" si="42"/>
        <v>0</v>
      </c>
      <c r="Q439">
        <f t="shared" si="43"/>
        <v>0</v>
      </c>
      <c r="S439">
        <f t="shared" si="44"/>
        <v>0</v>
      </c>
      <c r="T439">
        <f t="shared" si="45"/>
        <v>0</v>
      </c>
      <c r="U439">
        <f t="shared" si="4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41"/>
        <v>1</v>
      </c>
      <c r="P440">
        <f t="shared" si="42"/>
        <v>0</v>
      </c>
      <c r="Q440">
        <f t="shared" si="43"/>
        <v>0</v>
      </c>
      <c r="S440" t="str">
        <f t="shared" si="44"/>
        <v/>
      </c>
      <c r="T440" t="str">
        <f t="shared" si="45"/>
        <v/>
      </c>
      <c r="U440" t="str">
        <f t="shared" si="4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41"/>
        <v>0</v>
      </c>
      <c r="P441">
        <f t="shared" si="42"/>
        <v>0</v>
      </c>
      <c r="Q441">
        <f t="shared" si="43"/>
        <v>0</v>
      </c>
      <c r="S441" t="str">
        <f t="shared" si="44"/>
        <v/>
      </c>
      <c r="T441" t="str">
        <f t="shared" si="45"/>
        <v/>
      </c>
      <c r="U441" t="str">
        <f t="shared" si="4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41"/>
        <v>0</v>
      </c>
      <c r="P442">
        <f t="shared" si="42"/>
        <v>0</v>
      </c>
      <c r="Q442">
        <f t="shared" si="43"/>
        <v>0</v>
      </c>
      <c r="S442" t="str">
        <f t="shared" si="44"/>
        <v/>
      </c>
      <c r="T442" t="str">
        <f t="shared" si="45"/>
        <v/>
      </c>
      <c r="U442" t="str">
        <f t="shared" si="4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41"/>
        <v>0</v>
      </c>
      <c r="P443">
        <f t="shared" si="42"/>
        <v>0</v>
      </c>
      <c r="Q443">
        <f t="shared" si="43"/>
        <v>0</v>
      </c>
      <c r="S443" t="str">
        <f t="shared" si="44"/>
        <v/>
      </c>
      <c r="T443" t="str">
        <f t="shared" si="45"/>
        <v/>
      </c>
      <c r="U443" t="str">
        <f t="shared" si="4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41"/>
        <v>3</v>
      </c>
      <c r="P444">
        <f t="shared" si="42"/>
        <v>0</v>
      </c>
      <c r="Q444">
        <f t="shared" si="43"/>
        <v>0</v>
      </c>
      <c r="S444" t="str">
        <f t="shared" si="44"/>
        <v/>
      </c>
      <c r="T444" t="str">
        <f t="shared" si="45"/>
        <v/>
      </c>
      <c r="U444" t="str">
        <f t="shared" si="4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41"/>
        <v>2</v>
      </c>
      <c r="P445">
        <f t="shared" si="42"/>
        <v>0</v>
      </c>
      <c r="Q445">
        <f t="shared" si="43"/>
        <v>0</v>
      </c>
      <c r="S445" t="str">
        <f t="shared" si="44"/>
        <v/>
      </c>
      <c r="T445" t="str">
        <f t="shared" si="45"/>
        <v/>
      </c>
      <c r="U445" t="str">
        <f t="shared" si="4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41"/>
        <v>3</v>
      </c>
      <c r="P446">
        <f t="shared" si="42"/>
        <v>0</v>
      </c>
      <c r="Q446">
        <f t="shared" si="43"/>
        <v>0</v>
      </c>
      <c r="S446" t="str">
        <f t="shared" si="44"/>
        <v/>
      </c>
      <c r="T446" t="str">
        <f t="shared" si="45"/>
        <v/>
      </c>
      <c r="U446" t="str">
        <f t="shared" si="4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41"/>
        <v>2</v>
      </c>
      <c r="P447">
        <f t="shared" si="42"/>
        <v>0</v>
      </c>
      <c r="Q447">
        <f t="shared" si="43"/>
        <v>0</v>
      </c>
      <c r="S447" t="str">
        <f t="shared" si="44"/>
        <v/>
      </c>
      <c r="T447" t="str">
        <f t="shared" si="45"/>
        <v/>
      </c>
      <c r="U447" t="str">
        <f t="shared" si="4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41"/>
        <v>1</v>
      </c>
      <c r="P448">
        <f t="shared" si="42"/>
        <v>0</v>
      </c>
      <c r="Q448">
        <f t="shared" si="43"/>
        <v>0</v>
      </c>
      <c r="S448" t="str">
        <f t="shared" si="44"/>
        <v/>
      </c>
      <c r="T448" t="str">
        <f t="shared" si="45"/>
        <v/>
      </c>
      <c r="U448" t="str">
        <f t="shared" si="4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41"/>
        <v>3</v>
      </c>
      <c r="P449">
        <f t="shared" si="42"/>
        <v>0</v>
      </c>
      <c r="Q449">
        <f t="shared" si="43"/>
        <v>0</v>
      </c>
      <c r="S449" t="str">
        <f t="shared" si="44"/>
        <v/>
      </c>
      <c r="T449" t="str">
        <f t="shared" si="45"/>
        <v/>
      </c>
      <c r="U449" t="str">
        <f t="shared" si="4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41"/>
        <v>0</v>
      </c>
      <c r="P450">
        <f t="shared" si="42"/>
        <v>0</v>
      </c>
      <c r="Q450">
        <f t="shared" si="43"/>
        <v>0</v>
      </c>
      <c r="S450" t="str">
        <f t="shared" si="44"/>
        <v/>
      </c>
      <c r="T450" t="str">
        <f t="shared" si="45"/>
        <v/>
      </c>
      <c r="U450" t="str">
        <f t="shared" si="4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41"/>
        <v>0</v>
      </c>
      <c r="P451">
        <f t="shared" si="42"/>
        <v>0</v>
      </c>
      <c r="Q451">
        <f t="shared" si="43"/>
        <v>0</v>
      </c>
      <c r="S451" t="str">
        <f t="shared" si="44"/>
        <v/>
      </c>
      <c r="T451" t="str">
        <f t="shared" si="45"/>
        <v/>
      </c>
      <c r="U451" t="str">
        <f t="shared" si="4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41"/>
        <v>5</v>
      </c>
      <c r="P452">
        <f t="shared" si="42"/>
        <v>0</v>
      </c>
      <c r="Q452">
        <f t="shared" si="43"/>
        <v>0</v>
      </c>
      <c r="S452" t="str">
        <f t="shared" si="44"/>
        <v/>
      </c>
      <c r="T452" t="str">
        <f t="shared" si="45"/>
        <v/>
      </c>
      <c r="U452" t="str">
        <f t="shared" si="4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O516" si="47">IF($D453="US",H453,"")</f>
        <v>1</v>
      </c>
      <c r="P453">
        <f t="shared" ref="P453:P516" si="48">IF($D453="US",I453,"")</f>
        <v>0</v>
      </c>
      <c r="Q453">
        <f t="shared" ref="Q453:Q516" si="49">IF($D453="US",J453,"")</f>
        <v>0</v>
      </c>
      <c r="S453" t="str">
        <f t="shared" ref="S453:S516" si="50">IF($C453="New York",H453,"")</f>
        <v/>
      </c>
      <c r="T453" t="str">
        <f t="shared" ref="T453:T516" si="51">IF($C453="New York",I453,"")</f>
        <v/>
      </c>
      <c r="U453" t="str">
        <f t="shared" ref="U453:U516" si="52">IF($C453="New York",J453,"")</f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47"/>
        <v>1</v>
      </c>
      <c r="P454">
        <f t="shared" si="48"/>
        <v>0</v>
      </c>
      <c r="Q454">
        <f t="shared" si="49"/>
        <v>0</v>
      </c>
      <c r="S454" t="str">
        <f t="shared" si="50"/>
        <v/>
      </c>
      <c r="T454" t="str">
        <f t="shared" si="51"/>
        <v/>
      </c>
      <c r="U454" t="str">
        <f t="shared" si="52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47"/>
        <v>31</v>
      </c>
      <c r="P455">
        <f t="shared" si="48"/>
        <v>1</v>
      </c>
      <c r="Q455">
        <f t="shared" si="49"/>
        <v>0</v>
      </c>
      <c r="S455" t="str">
        <f t="shared" si="50"/>
        <v/>
      </c>
      <c r="T455" t="str">
        <f t="shared" si="51"/>
        <v/>
      </c>
      <c r="U455" t="str">
        <f t="shared" si="52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47"/>
        <v>2</v>
      </c>
      <c r="P456">
        <f t="shared" si="48"/>
        <v>0</v>
      </c>
      <c r="Q456">
        <f t="shared" si="49"/>
        <v>0</v>
      </c>
      <c r="S456" t="str">
        <f t="shared" si="50"/>
        <v/>
      </c>
      <c r="T456" t="str">
        <f t="shared" si="51"/>
        <v/>
      </c>
      <c r="U456" t="str">
        <f t="shared" si="52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47"/>
        <v>3</v>
      </c>
      <c r="P457">
        <f t="shared" si="48"/>
        <v>0</v>
      </c>
      <c r="Q457">
        <f t="shared" si="49"/>
        <v>0</v>
      </c>
      <c r="S457" t="str">
        <f t="shared" si="50"/>
        <v/>
      </c>
      <c r="T457" t="str">
        <f t="shared" si="51"/>
        <v/>
      </c>
      <c r="U457" t="str">
        <f t="shared" si="52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47"/>
        <v>0</v>
      </c>
      <c r="P458">
        <f t="shared" si="48"/>
        <v>0</v>
      </c>
      <c r="Q458">
        <f t="shared" si="49"/>
        <v>0</v>
      </c>
      <c r="S458" t="str">
        <f t="shared" si="50"/>
        <v/>
      </c>
      <c r="T458" t="str">
        <f t="shared" si="51"/>
        <v/>
      </c>
      <c r="U458" t="str">
        <f t="shared" si="52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47"/>
        <v>4</v>
      </c>
      <c r="P459">
        <f t="shared" si="48"/>
        <v>0</v>
      </c>
      <c r="Q459">
        <f t="shared" si="49"/>
        <v>0</v>
      </c>
      <c r="S459" t="str">
        <f t="shared" si="50"/>
        <v/>
      </c>
      <c r="T459" t="str">
        <f t="shared" si="51"/>
        <v/>
      </c>
      <c r="U459" t="str">
        <f t="shared" si="52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47"/>
        <v>1</v>
      </c>
      <c r="P460">
        <f t="shared" si="48"/>
        <v>0</v>
      </c>
      <c r="Q460">
        <f t="shared" si="49"/>
        <v>0</v>
      </c>
      <c r="S460" t="str">
        <f t="shared" si="50"/>
        <v/>
      </c>
      <c r="T460" t="str">
        <f t="shared" si="51"/>
        <v/>
      </c>
      <c r="U460" t="str">
        <f t="shared" si="52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47"/>
        <v>0</v>
      </c>
      <c r="P461">
        <f t="shared" si="48"/>
        <v>0</v>
      </c>
      <c r="Q461">
        <f t="shared" si="49"/>
        <v>0</v>
      </c>
      <c r="S461" t="str">
        <f t="shared" si="50"/>
        <v/>
      </c>
      <c r="T461" t="str">
        <f t="shared" si="51"/>
        <v/>
      </c>
      <c r="U461" t="str">
        <f t="shared" si="52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47"/>
        <v>0</v>
      </c>
      <c r="P462">
        <f t="shared" si="48"/>
        <v>0</v>
      </c>
      <c r="Q462">
        <f t="shared" si="49"/>
        <v>0</v>
      </c>
      <c r="S462" t="str">
        <f t="shared" si="50"/>
        <v/>
      </c>
      <c r="T462" t="str">
        <f t="shared" si="51"/>
        <v/>
      </c>
      <c r="U462" t="str">
        <f t="shared" si="52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47"/>
        <v>4</v>
      </c>
      <c r="P463">
        <f t="shared" si="48"/>
        <v>0</v>
      </c>
      <c r="Q463">
        <f t="shared" si="49"/>
        <v>0</v>
      </c>
      <c r="S463" t="str">
        <f t="shared" si="50"/>
        <v/>
      </c>
      <c r="T463" t="str">
        <f t="shared" si="51"/>
        <v/>
      </c>
      <c r="U463" t="str">
        <f t="shared" si="52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47"/>
        <v>3</v>
      </c>
      <c r="P464">
        <f t="shared" si="48"/>
        <v>0</v>
      </c>
      <c r="Q464">
        <f t="shared" si="49"/>
        <v>0</v>
      </c>
      <c r="S464" t="str">
        <f t="shared" si="50"/>
        <v/>
      </c>
      <c r="T464" t="str">
        <f t="shared" si="51"/>
        <v/>
      </c>
      <c r="U464" t="str">
        <f t="shared" si="52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47"/>
        <v>0</v>
      </c>
      <c r="P465">
        <f t="shared" si="48"/>
        <v>0</v>
      </c>
      <c r="Q465">
        <f t="shared" si="49"/>
        <v>0</v>
      </c>
      <c r="S465" t="str">
        <f t="shared" si="50"/>
        <v/>
      </c>
      <c r="T465" t="str">
        <f t="shared" si="51"/>
        <v/>
      </c>
      <c r="U465" t="str">
        <f t="shared" si="52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47"/>
        <v>1</v>
      </c>
      <c r="P466">
        <f t="shared" si="48"/>
        <v>0</v>
      </c>
      <c r="Q466">
        <f t="shared" si="49"/>
        <v>0</v>
      </c>
      <c r="S466" t="str">
        <f t="shared" si="50"/>
        <v/>
      </c>
      <c r="T466" t="str">
        <f t="shared" si="51"/>
        <v/>
      </c>
      <c r="U466" t="str">
        <f t="shared" si="52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47"/>
        <v>0</v>
      </c>
      <c r="P467">
        <f t="shared" si="48"/>
        <v>0</v>
      </c>
      <c r="Q467">
        <f t="shared" si="49"/>
        <v>0</v>
      </c>
      <c r="S467" t="str">
        <f t="shared" si="50"/>
        <v/>
      </c>
      <c r="T467" t="str">
        <f t="shared" si="51"/>
        <v/>
      </c>
      <c r="U467" t="str">
        <f t="shared" si="52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47"/>
        <v>0</v>
      </c>
      <c r="P468">
        <f t="shared" si="48"/>
        <v>0</v>
      </c>
      <c r="Q468">
        <f t="shared" si="49"/>
        <v>0</v>
      </c>
      <c r="S468">
        <f t="shared" si="50"/>
        <v>0</v>
      </c>
      <c r="T468">
        <f t="shared" si="51"/>
        <v>0</v>
      </c>
      <c r="U468">
        <f t="shared" si="52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47"/>
        <v>4</v>
      </c>
      <c r="P469">
        <f t="shared" si="48"/>
        <v>0</v>
      </c>
      <c r="Q469">
        <f t="shared" si="49"/>
        <v>0</v>
      </c>
      <c r="S469" t="str">
        <f t="shared" si="50"/>
        <v/>
      </c>
      <c r="T469" t="str">
        <f t="shared" si="51"/>
        <v/>
      </c>
      <c r="U469" t="str">
        <f t="shared" si="52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47"/>
        <v>4</v>
      </c>
      <c r="P470">
        <f t="shared" si="48"/>
        <v>0</v>
      </c>
      <c r="Q470">
        <f t="shared" si="49"/>
        <v>0</v>
      </c>
      <c r="S470" t="str">
        <f t="shared" si="50"/>
        <v/>
      </c>
      <c r="T470" t="str">
        <f t="shared" si="51"/>
        <v/>
      </c>
      <c r="U470" t="str">
        <f t="shared" si="52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47"/>
        <v>0</v>
      </c>
      <c r="P471">
        <f t="shared" si="48"/>
        <v>0</v>
      </c>
      <c r="Q471">
        <f t="shared" si="49"/>
        <v>0</v>
      </c>
      <c r="S471" t="str">
        <f t="shared" si="50"/>
        <v/>
      </c>
      <c r="T471" t="str">
        <f t="shared" si="51"/>
        <v/>
      </c>
      <c r="U471" t="str">
        <f t="shared" si="52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47"/>
        <v>6</v>
      </c>
      <c r="P472">
        <f t="shared" si="48"/>
        <v>0</v>
      </c>
      <c r="Q472">
        <f t="shared" si="49"/>
        <v>0</v>
      </c>
      <c r="S472" t="str">
        <f t="shared" si="50"/>
        <v/>
      </c>
      <c r="T472" t="str">
        <f t="shared" si="51"/>
        <v/>
      </c>
      <c r="U472" t="str">
        <f t="shared" si="52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47"/>
        <v>2</v>
      </c>
      <c r="P473">
        <f t="shared" si="48"/>
        <v>0</v>
      </c>
      <c r="Q473">
        <f t="shared" si="49"/>
        <v>0</v>
      </c>
      <c r="S473">
        <f t="shared" si="50"/>
        <v>2</v>
      </c>
      <c r="T473">
        <f t="shared" si="51"/>
        <v>0</v>
      </c>
      <c r="U473">
        <f t="shared" si="52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47"/>
        <v>2</v>
      </c>
      <c r="P474">
        <f t="shared" si="48"/>
        <v>0</v>
      </c>
      <c r="Q474">
        <f t="shared" si="49"/>
        <v>0</v>
      </c>
      <c r="S474">
        <f t="shared" si="50"/>
        <v>2</v>
      </c>
      <c r="T474">
        <f t="shared" si="51"/>
        <v>0</v>
      </c>
      <c r="U474">
        <f t="shared" si="52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47"/>
        <v>0</v>
      </c>
      <c r="P475">
        <f t="shared" si="48"/>
        <v>0</v>
      </c>
      <c r="Q475">
        <f t="shared" si="49"/>
        <v>0</v>
      </c>
      <c r="S475" t="str">
        <f t="shared" si="50"/>
        <v/>
      </c>
      <c r="T475" t="str">
        <f t="shared" si="51"/>
        <v/>
      </c>
      <c r="U475" t="str">
        <f t="shared" si="52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47"/>
        <v>20</v>
      </c>
      <c r="P476">
        <f t="shared" si="48"/>
        <v>0</v>
      </c>
      <c r="Q476">
        <f t="shared" si="49"/>
        <v>0</v>
      </c>
      <c r="S476" t="str">
        <f t="shared" si="50"/>
        <v/>
      </c>
      <c r="T476" t="str">
        <f t="shared" si="51"/>
        <v/>
      </c>
      <c r="U476" t="str">
        <f t="shared" si="52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47"/>
        <v>0</v>
      </c>
      <c r="P477">
        <f t="shared" si="48"/>
        <v>0</v>
      </c>
      <c r="Q477">
        <f t="shared" si="49"/>
        <v>0</v>
      </c>
      <c r="S477" t="str">
        <f t="shared" si="50"/>
        <v/>
      </c>
      <c r="T477" t="str">
        <f t="shared" si="51"/>
        <v/>
      </c>
      <c r="U477" t="str">
        <f t="shared" si="52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47"/>
        <v>2</v>
      </c>
      <c r="P478">
        <f t="shared" si="48"/>
        <v>0</v>
      </c>
      <c r="Q478">
        <f t="shared" si="49"/>
        <v>0</v>
      </c>
      <c r="S478" t="str">
        <f t="shared" si="50"/>
        <v/>
      </c>
      <c r="T478" t="str">
        <f t="shared" si="51"/>
        <v/>
      </c>
      <c r="U478" t="str">
        <f t="shared" si="52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47"/>
        <v>4</v>
      </c>
      <c r="P479">
        <f t="shared" si="48"/>
        <v>0</v>
      </c>
      <c r="Q479">
        <f t="shared" si="49"/>
        <v>0</v>
      </c>
      <c r="S479" t="str">
        <f t="shared" si="50"/>
        <v/>
      </c>
      <c r="T479" t="str">
        <f t="shared" si="51"/>
        <v/>
      </c>
      <c r="U479" t="str">
        <f t="shared" si="52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47"/>
        <v>0</v>
      </c>
      <c r="P480">
        <f t="shared" si="48"/>
        <v>0</v>
      </c>
      <c r="Q480">
        <f t="shared" si="49"/>
        <v>0</v>
      </c>
      <c r="S480" t="str">
        <f t="shared" si="50"/>
        <v/>
      </c>
      <c r="T480" t="str">
        <f t="shared" si="51"/>
        <v/>
      </c>
      <c r="U480" t="str">
        <f t="shared" si="52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47"/>
        <v>0</v>
      </c>
      <c r="P481">
        <f t="shared" si="48"/>
        <v>0</v>
      </c>
      <c r="Q481">
        <f t="shared" si="49"/>
        <v>0</v>
      </c>
      <c r="S481" t="str">
        <f t="shared" si="50"/>
        <v/>
      </c>
      <c r="T481" t="str">
        <f t="shared" si="51"/>
        <v/>
      </c>
      <c r="U481" t="str">
        <f t="shared" si="52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47"/>
        <v>0</v>
      </c>
      <c r="P482">
        <f t="shared" si="48"/>
        <v>0</v>
      </c>
      <c r="Q482">
        <f t="shared" si="49"/>
        <v>0</v>
      </c>
      <c r="S482" t="str">
        <f t="shared" si="50"/>
        <v/>
      </c>
      <c r="T482" t="str">
        <f t="shared" si="51"/>
        <v/>
      </c>
      <c r="U482" t="str">
        <f t="shared" si="52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47"/>
        <v>0</v>
      </c>
      <c r="P483">
        <f t="shared" si="48"/>
        <v>0</v>
      </c>
      <c r="Q483">
        <f t="shared" si="49"/>
        <v>0</v>
      </c>
      <c r="S483" t="str">
        <f t="shared" si="50"/>
        <v/>
      </c>
      <c r="T483" t="str">
        <f t="shared" si="51"/>
        <v/>
      </c>
      <c r="U483" t="str">
        <f t="shared" si="52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47"/>
        <v>0</v>
      </c>
      <c r="P484">
        <f t="shared" si="48"/>
        <v>0</v>
      </c>
      <c r="Q484">
        <f t="shared" si="49"/>
        <v>0</v>
      </c>
      <c r="S484" t="str">
        <f t="shared" si="50"/>
        <v/>
      </c>
      <c r="T484" t="str">
        <f t="shared" si="51"/>
        <v/>
      </c>
      <c r="U484" t="str">
        <f t="shared" si="52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47"/>
        <v>1</v>
      </c>
      <c r="P485">
        <f t="shared" si="48"/>
        <v>0</v>
      </c>
      <c r="Q485">
        <f t="shared" si="49"/>
        <v>0</v>
      </c>
      <c r="S485" t="str">
        <f t="shared" si="50"/>
        <v/>
      </c>
      <c r="T485" t="str">
        <f t="shared" si="51"/>
        <v/>
      </c>
      <c r="U485" t="str">
        <f t="shared" si="52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47"/>
        <v>40</v>
      </c>
      <c r="P486">
        <f t="shared" si="48"/>
        <v>0</v>
      </c>
      <c r="Q486">
        <f t="shared" si="49"/>
        <v>0</v>
      </c>
      <c r="S486" t="str">
        <f t="shared" si="50"/>
        <v/>
      </c>
      <c r="T486" t="str">
        <f t="shared" si="51"/>
        <v/>
      </c>
      <c r="U486" t="str">
        <f t="shared" si="52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47"/>
        <v>1</v>
      </c>
      <c r="P487">
        <f t="shared" si="48"/>
        <v>0</v>
      </c>
      <c r="Q487">
        <f t="shared" si="49"/>
        <v>0</v>
      </c>
      <c r="S487" t="str">
        <f t="shared" si="50"/>
        <v/>
      </c>
      <c r="T487" t="str">
        <f t="shared" si="51"/>
        <v/>
      </c>
      <c r="U487" t="str">
        <f t="shared" si="52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47"/>
        <v>1</v>
      </c>
      <c r="P488">
        <f t="shared" si="48"/>
        <v>0</v>
      </c>
      <c r="Q488">
        <f t="shared" si="49"/>
        <v>0</v>
      </c>
      <c r="S488" t="str">
        <f t="shared" si="50"/>
        <v/>
      </c>
      <c r="T488" t="str">
        <f t="shared" si="51"/>
        <v/>
      </c>
      <c r="U488" t="str">
        <f t="shared" si="52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47"/>
        <v>0</v>
      </c>
      <c r="P489">
        <f t="shared" si="48"/>
        <v>0</v>
      </c>
      <c r="Q489">
        <f t="shared" si="49"/>
        <v>0</v>
      </c>
      <c r="S489" t="str">
        <f t="shared" si="50"/>
        <v/>
      </c>
      <c r="T489" t="str">
        <f t="shared" si="51"/>
        <v/>
      </c>
      <c r="U489" t="str">
        <f t="shared" si="52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47"/>
        <v>9</v>
      </c>
      <c r="P490">
        <f t="shared" si="48"/>
        <v>0</v>
      </c>
      <c r="Q490">
        <f t="shared" si="49"/>
        <v>0</v>
      </c>
      <c r="S490" t="str">
        <f t="shared" si="50"/>
        <v/>
      </c>
      <c r="T490" t="str">
        <f t="shared" si="51"/>
        <v/>
      </c>
      <c r="U490" t="str">
        <f t="shared" si="52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47"/>
        <v>0</v>
      </c>
      <c r="P491">
        <f t="shared" si="48"/>
        <v>0</v>
      </c>
      <c r="Q491">
        <f t="shared" si="49"/>
        <v>0</v>
      </c>
      <c r="S491" t="str">
        <f t="shared" si="50"/>
        <v/>
      </c>
      <c r="T491" t="str">
        <f t="shared" si="51"/>
        <v/>
      </c>
      <c r="U491" t="str">
        <f t="shared" si="52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47"/>
        <v>0</v>
      </c>
      <c r="P492">
        <f t="shared" si="48"/>
        <v>0</v>
      </c>
      <c r="Q492">
        <f t="shared" si="49"/>
        <v>0</v>
      </c>
      <c r="S492" t="str">
        <f t="shared" si="50"/>
        <v/>
      </c>
      <c r="T492" t="str">
        <f t="shared" si="51"/>
        <v/>
      </c>
      <c r="U492" t="str">
        <f t="shared" si="52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47"/>
        <v>0</v>
      </c>
      <c r="P493">
        <f t="shared" si="48"/>
        <v>0</v>
      </c>
      <c r="Q493">
        <f t="shared" si="49"/>
        <v>0</v>
      </c>
      <c r="S493" t="str">
        <f t="shared" si="50"/>
        <v/>
      </c>
      <c r="T493" t="str">
        <f t="shared" si="51"/>
        <v/>
      </c>
      <c r="U493" t="str">
        <f t="shared" si="52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47"/>
        <v>0</v>
      </c>
      <c r="P494">
        <f t="shared" si="48"/>
        <v>0</v>
      </c>
      <c r="Q494">
        <f t="shared" si="49"/>
        <v>0</v>
      </c>
      <c r="S494" t="str">
        <f t="shared" si="50"/>
        <v/>
      </c>
      <c r="T494" t="str">
        <f t="shared" si="51"/>
        <v/>
      </c>
      <c r="U494" t="str">
        <f t="shared" si="52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47"/>
        <v>3</v>
      </c>
      <c r="P495">
        <f t="shared" si="48"/>
        <v>0</v>
      </c>
      <c r="Q495">
        <f t="shared" si="49"/>
        <v>0</v>
      </c>
      <c r="S495" t="str">
        <f t="shared" si="50"/>
        <v/>
      </c>
      <c r="T495" t="str">
        <f t="shared" si="51"/>
        <v/>
      </c>
      <c r="U495" t="str">
        <f t="shared" si="52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47"/>
        <v>0</v>
      </c>
      <c r="P496">
        <f t="shared" si="48"/>
        <v>0</v>
      </c>
      <c r="Q496">
        <f t="shared" si="49"/>
        <v>0</v>
      </c>
      <c r="S496" t="str">
        <f t="shared" si="50"/>
        <v/>
      </c>
      <c r="T496" t="str">
        <f t="shared" si="51"/>
        <v/>
      </c>
      <c r="U496" t="str">
        <f t="shared" si="52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47"/>
        <v>0</v>
      </c>
      <c r="P497">
        <f t="shared" si="48"/>
        <v>0</v>
      </c>
      <c r="Q497">
        <f t="shared" si="49"/>
        <v>0</v>
      </c>
      <c r="S497" t="str">
        <f t="shared" si="50"/>
        <v/>
      </c>
      <c r="T497" t="str">
        <f t="shared" si="51"/>
        <v/>
      </c>
      <c r="U497" t="str">
        <f t="shared" si="52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47"/>
        <v>0</v>
      </c>
      <c r="P498">
        <f t="shared" si="48"/>
        <v>0</v>
      </c>
      <c r="Q498">
        <f t="shared" si="49"/>
        <v>0</v>
      </c>
      <c r="S498" t="str">
        <f t="shared" si="50"/>
        <v/>
      </c>
      <c r="T498" t="str">
        <f t="shared" si="51"/>
        <v/>
      </c>
      <c r="U498" t="str">
        <f t="shared" si="52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47"/>
        <v>1</v>
      </c>
      <c r="P499">
        <f t="shared" si="48"/>
        <v>0</v>
      </c>
      <c r="Q499">
        <f t="shared" si="49"/>
        <v>0</v>
      </c>
      <c r="S499" t="str">
        <f t="shared" si="50"/>
        <v/>
      </c>
      <c r="T499" t="str">
        <f t="shared" si="51"/>
        <v/>
      </c>
      <c r="U499" t="str">
        <f t="shared" si="52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47"/>
        <v>0</v>
      </c>
      <c r="P500">
        <f t="shared" si="48"/>
        <v>0</v>
      </c>
      <c r="Q500">
        <f t="shared" si="49"/>
        <v>0</v>
      </c>
      <c r="S500" t="str">
        <f t="shared" si="50"/>
        <v/>
      </c>
      <c r="T500" t="str">
        <f t="shared" si="51"/>
        <v/>
      </c>
      <c r="U500" t="str">
        <f t="shared" si="52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47"/>
        <v>1</v>
      </c>
      <c r="P501">
        <f t="shared" si="48"/>
        <v>0</v>
      </c>
      <c r="Q501">
        <f t="shared" si="49"/>
        <v>0</v>
      </c>
      <c r="S501" t="str">
        <f t="shared" si="50"/>
        <v/>
      </c>
      <c r="T501" t="str">
        <f t="shared" si="51"/>
        <v/>
      </c>
      <c r="U501" t="str">
        <f t="shared" si="52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47"/>
        <v>2</v>
      </c>
      <c r="P502">
        <f t="shared" si="48"/>
        <v>0</v>
      </c>
      <c r="Q502">
        <f t="shared" si="49"/>
        <v>0</v>
      </c>
      <c r="S502" t="str">
        <f t="shared" si="50"/>
        <v/>
      </c>
      <c r="T502" t="str">
        <f t="shared" si="51"/>
        <v/>
      </c>
      <c r="U502" t="str">
        <f t="shared" si="52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47"/>
        <v>32</v>
      </c>
      <c r="P503">
        <f t="shared" si="48"/>
        <v>1</v>
      </c>
      <c r="Q503">
        <f t="shared" si="49"/>
        <v>0</v>
      </c>
      <c r="S503" t="str">
        <f t="shared" si="50"/>
        <v/>
      </c>
      <c r="T503" t="str">
        <f t="shared" si="51"/>
        <v/>
      </c>
      <c r="U503" t="str">
        <f t="shared" si="52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47"/>
        <v>0</v>
      </c>
      <c r="P504">
        <f t="shared" si="48"/>
        <v>0</v>
      </c>
      <c r="Q504">
        <f t="shared" si="49"/>
        <v>0</v>
      </c>
      <c r="S504" t="str">
        <f t="shared" si="50"/>
        <v/>
      </c>
      <c r="T504" t="str">
        <f t="shared" si="51"/>
        <v/>
      </c>
      <c r="U504" t="str">
        <f t="shared" si="52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47"/>
        <v>0</v>
      </c>
      <c r="P505">
        <f t="shared" si="48"/>
        <v>0</v>
      </c>
      <c r="Q505">
        <f t="shared" si="49"/>
        <v>0</v>
      </c>
      <c r="S505" t="str">
        <f t="shared" si="50"/>
        <v/>
      </c>
      <c r="T505" t="str">
        <f t="shared" si="51"/>
        <v/>
      </c>
      <c r="U505" t="str">
        <f t="shared" si="52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47"/>
        <v>0</v>
      </c>
      <c r="P506">
        <f t="shared" si="48"/>
        <v>0</v>
      </c>
      <c r="Q506">
        <f t="shared" si="49"/>
        <v>0</v>
      </c>
      <c r="S506" t="str">
        <f t="shared" si="50"/>
        <v/>
      </c>
      <c r="T506" t="str">
        <f t="shared" si="51"/>
        <v/>
      </c>
      <c r="U506" t="str">
        <f t="shared" si="52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47"/>
        <v>0</v>
      </c>
      <c r="P507">
        <f t="shared" si="48"/>
        <v>0</v>
      </c>
      <c r="Q507">
        <f t="shared" si="49"/>
        <v>0</v>
      </c>
      <c r="S507" t="str">
        <f t="shared" si="50"/>
        <v/>
      </c>
      <c r="T507" t="str">
        <f t="shared" si="51"/>
        <v/>
      </c>
      <c r="U507" t="str">
        <f t="shared" si="52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47"/>
        <v>1</v>
      </c>
      <c r="P508">
        <f t="shared" si="48"/>
        <v>0</v>
      </c>
      <c r="Q508">
        <f t="shared" si="49"/>
        <v>0</v>
      </c>
      <c r="S508" t="str">
        <f t="shared" si="50"/>
        <v/>
      </c>
      <c r="T508" t="str">
        <f t="shared" si="51"/>
        <v/>
      </c>
      <c r="U508" t="str">
        <f t="shared" si="52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47"/>
        <v>1</v>
      </c>
      <c r="P509">
        <f t="shared" si="48"/>
        <v>0</v>
      </c>
      <c r="Q509">
        <f t="shared" si="49"/>
        <v>0</v>
      </c>
      <c r="S509" t="str">
        <f t="shared" si="50"/>
        <v/>
      </c>
      <c r="T509" t="str">
        <f t="shared" si="51"/>
        <v/>
      </c>
      <c r="U509" t="str">
        <f t="shared" si="52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47"/>
        <v>2</v>
      </c>
      <c r="P510">
        <f t="shared" si="48"/>
        <v>0</v>
      </c>
      <c r="Q510">
        <f t="shared" si="49"/>
        <v>0</v>
      </c>
      <c r="S510" t="str">
        <f t="shared" si="50"/>
        <v/>
      </c>
      <c r="T510" t="str">
        <f t="shared" si="51"/>
        <v/>
      </c>
      <c r="U510" t="str">
        <f t="shared" si="52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47"/>
        <v>2</v>
      </c>
      <c r="P511">
        <f t="shared" si="48"/>
        <v>0</v>
      </c>
      <c r="Q511">
        <f t="shared" si="49"/>
        <v>0</v>
      </c>
      <c r="S511" t="str">
        <f t="shared" si="50"/>
        <v/>
      </c>
      <c r="T511" t="str">
        <f t="shared" si="51"/>
        <v/>
      </c>
      <c r="U511" t="str">
        <f t="shared" si="52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47"/>
        <v>0</v>
      </c>
      <c r="P512">
        <f t="shared" si="48"/>
        <v>0</v>
      </c>
      <c r="Q512">
        <f t="shared" si="49"/>
        <v>0</v>
      </c>
      <c r="S512" t="str">
        <f t="shared" si="50"/>
        <v/>
      </c>
      <c r="T512" t="str">
        <f t="shared" si="51"/>
        <v/>
      </c>
      <c r="U512" t="str">
        <f t="shared" si="52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47"/>
        <v>0</v>
      </c>
      <c r="P513">
        <f t="shared" si="48"/>
        <v>0</v>
      </c>
      <c r="Q513">
        <f t="shared" si="49"/>
        <v>0</v>
      </c>
      <c r="S513" t="str">
        <f t="shared" si="50"/>
        <v/>
      </c>
      <c r="T513" t="str">
        <f t="shared" si="51"/>
        <v/>
      </c>
      <c r="U513" t="str">
        <f t="shared" si="52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47"/>
        <v>0</v>
      </c>
      <c r="P514">
        <f t="shared" si="48"/>
        <v>0</v>
      </c>
      <c r="Q514">
        <f t="shared" si="49"/>
        <v>0</v>
      </c>
      <c r="S514" t="str">
        <f t="shared" si="50"/>
        <v/>
      </c>
      <c r="T514" t="str">
        <f t="shared" si="51"/>
        <v/>
      </c>
      <c r="U514" t="str">
        <f t="shared" si="52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47"/>
        <v>9</v>
      </c>
      <c r="P515">
        <f t="shared" si="48"/>
        <v>0</v>
      </c>
      <c r="Q515">
        <f t="shared" si="49"/>
        <v>0</v>
      </c>
      <c r="S515" t="str">
        <f t="shared" si="50"/>
        <v/>
      </c>
      <c r="T515" t="str">
        <f t="shared" si="51"/>
        <v/>
      </c>
      <c r="U515" t="str">
        <f t="shared" si="52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47"/>
        <v>14</v>
      </c>
      <c r="P516">
        <f t="shared" si="48"/>
        <v>0</v>
      </c>
      <c r="Q516">
        <f t="shared" si="49"/>
        <v>0</v>
      </c>
      <c r="S516" t="str">
        <f t="shared" si="50"/>
        <v/>
      </c>
      <c r="T516" t="str">
        <f t="shared" si="51"/>
        <v/>
      </c>
      <c r="U516" t="str">
        <f t="shared" si="52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O580" si="53">IF($D517="US",H517,"")</f>
        <v>2</v>
      </c>
      <c r="P517">
        <f t="shared" ref="P517:P580" si="54">IF($D517="US",I517,"")</f>
        <v>0</v>
      </c>
      <c r="Q517">
        <f t="shared" ref="Q517:Q580" si="55">IF($D517="US",J517,"")</f>
        <v>0</v>
      </c>
      <c r="S517" t="str">
        <f t="shared" ref="S517:S580" si="56">IF($C517="New York",H517,"")</f>
        <v/>
      </c>
      <c r="T517" t="str">
        <f t="shared" ref="T517:T580" si="57">IF($C517="New York",I517,"")</f>
        <v/>
      </c>
      <c r="U517" t="str">
        <f t="shared" ref="U517:U580" si="58">IF($C517="New York",J517,"")</f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53"/>
        <v>0</v>
      </c>
      <c r="P518">
        <f t="shared" si="54"/>
        <v>0</v>
      </c>
      <c r="Q518">
        <f t="shared" si="55"/>
        <v>0</v>
      </c>
      <c r="S518" t="str">
        <f t="shared" si="56"/>
        <v/>
      </c>
      <c r="T518" t="str">
        <f t="shared" si="57"/>
        <v/>
      </c>
      <c r="U518" t="str">
        <f t="shared" si="58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53"/>
        <v>1</v>
      </c>
      <c r="P519">
        <f t="shared" si="54"/>
        <v>0</v>
      </c>
      <c r="Q519">
        <f t="shared" si="55"/>
        <v>0</v>
      </c>
      <c r="S519" t="str">
        <f t="shared" si="56"/>
        <v/>
      </c>
      <c r="T519" t="str">
        <f t="shared" si="57"/>
        <v/>
      </c>
      <c r="U519" t="str">
        <f t="shared" si="58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53"/>
        <v>4</v>
      </c>
      <c r="P520">
        <f t="shared" si="54"/>
        <v>0</v>
      </c>
      <c r="Q520">
        <f t="shared" si="55"/>
        <v>0</v>
      </c>
      <c r="S520" t="str">
        <f t="shared" si="56"/>
        <v/>
      </c>
      <c r="T520" t="str">
        <f t="shared" si="57"/>
        <v/>
      </c>
      <c r="U520" t="str">
        <f t="shared" si="58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53"/>
        <v>1</v>
      </c>
      <c r="P521">
        <f t="shared" si="54"/>
        <v>0</v>
      </c>
      <c r="Q521">
        <f t="shared" si="55"/>
        <v>0</v>
      </c>
      <c r="S521" t="str">
        <f t="shared" si="56"/>
        <v/>
      </c>
      <c r="T521" t="str">
        <f t="shared" si="57"/>
        <v/>
      </c>
      <c r="U521" t="str">
        <f t="shared" si="58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53"/>
        <v>4</v>
      </c>
      <c r="P522">
        <f t="shared" si="54"/>
        <v>1</v>
      </c>
      <c r="Q522">
        <f t="shared" si="55"/>
        <v>0</v>
      </c>
      <c r="S522" t="str">
        <f t="shared" si="56"/>
        <v/>
      </c>
      <c r="T522" t="str">
        <f t="shared" si="57"/>
        <v/>
      </c>
      <c r="U522" t="str">
        <f t="shared" si="58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53"/>
        <v>0</v>
      </c>
      <c r="P523">
        <f t="shared" si="54"/>
        <v>0</v>
      </c>
      <c r="Q523">
        <f t="shared" si="55"/>
        <v>0</v>
      </c>
      <c r="S523" t="str">
        <f t="shared" si="56"/>
        <v/>
      </c>
      <c r="T523" t="str">
        <f t="shared" si="57"/>
        <v/>
      </c>
      <c r="U523" t="str">
        <f t="shared" si="58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53"/>
        <v>7</v>
      </c>
      <c r="P524">
        <f t="shared" si="54"/>
        <v>0</v>
      </c>
      <c r="Q524">
        <f t="shared" si="55"/>
        <v>0</v>
      </c>
      <c r="S524" t="str">
        <f t="shared" si="56"/>
        <v/>
      </c>
      <c r="T524" t="str">
        <f t="shared" si="57"/>
        <v/>
      </c>
      <c r="U524" t="str">
        <f t="shared" si="58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53"/>
        <v>0</v>
      </c>
      <c r="P525">
        <f t="shared" si="54"/>
        <v>0</v>
      </c>
      <c r="Q525">
        <f t="shared" si="55"/>
        <v>0</v>
      </c>
      <c r="S525" t="str">
        <f t="shared" si="56"/>
        <v/>
      </c>
      <c r="T525" t="str">
        <f t="shared" si="57"/>
        <v/>
      </c>
      <c r="U525" t="str">
        <f t="shared" si="58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53"/>
        <v>0</v>
      </c>
      <c r="P526">
        <f t="shared" si="54"/>
        <v>0</v>
      </c>
      <c r="Q526">
        <f t="shared" si="55"/>
        <v>0</v>
      </c>
      <c r="S526" t="str">
        <f t="shared" si="56"/>
        <v/>
      </c>
      <c r="T526" t="str">
        <f t="shared" si="57"/>
        <v/>
      </c>
      <c r="U526" t="str">
        <f t="shared" si="58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53"/>
        <v>4</v>
      </c>
      <c r="P527">
        <f t="shared" si="54"/>
        <v>0</v>
      </c>
      <c r="Q527">
        <f t="shared" si="55"/>
        <v>0</v>
      </c>
      <c r="S527" t="str">
        <f t="shared" si="56"/>
        <v/>
      </c>
      <c r="T527" t="str">
        <f t="shared" si="57"/>
        <v/>
      </c>
      <c r="U527" t="str">
        <f t="shared" si="58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53"/>
        <v>0</v>
      </c>
      <c r="P528">
        <f t="shared" si="54"/>
        <v>0</v>
      </c>
      <c r="Q528">
        <f t="shared" si="55"/>
        <v>0</v>
      </c>
      <c r="S528" t="str">
        <f t="shared" si="56"/>
        <v/>
      </c>
      <c r="T528" t="str">
        <f t="shared" si="57"/>
        <v/>
      </c>
      <c r="U528" t="str">
        <f t="shared" si="58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53"/>
        <v>2</v>
      </c>
      <c r="P529">
        <f t="shared" si="54"/>
        <v>0</v>
      </c>
      <c r="Q529">
        <f t="shared" si="55"/>
        <v>0</v>
      </c>
      <c r="S529" t="str">
        <f t="shared" si="56"/>
        <v/>
      </c>
      <c r="T529" t="str">
        <f t="shared" si="57"/>
        <v/>
      </c>
      <c r="U529" t="str">
        <f t="shared" si="58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53"/>
        <v>0</v>
      </c>
      <c r="P530">
        <f t="shared" si="54"/>
        <v>0</v>
      </c>
      <c r="Q530">
        <f t="shared" si="55"/>
        <v>0</v>
      </c>
      <c r="S530" t="str">
        <f t="shared" si="56"/>
        <v/>
      </c>
      <c r="T530" t="str">
        <f t="shared" si="57"/>
        <v/>
      </c>
      <c r="U530" t="str">
        <f t="shared" si="58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53"/>
        <v>126</v>
      </c>
      <c r="P531">
        <f t="shared" si="54"/>
        <v>4</v>
      </c>
      <c r="Q531">
        <f t="shared" si="55"/>
        <v>0</v>
      </c>
      <c r="S531" t="str">
        <f t="shared" si="56"/>
        <v/>
      </c>
      <c r="T531" t="str">
        <f t="shared" si="57"/>
        <v/>
      </c>
      <c r="U531" t="str">
        <f t="shared" si="58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53"/>
        <v>1</v>
      </c>
      <c r="P532">
        <f t="shared" si="54"/>
        <v>0</v>
      </c>
      <c r="Q532">
        <f t="shared" si="55"/>
        <v>0</v>
      </c>
      <c r="S532" t="str">
        <f t="shared" si="56"/>
        <v/>
      </c>
      <c r="T532" t="str">
        <f t="shared" si="57"/>
        <v/>
      </c>
      <c r="U532" t="str">
        <f t="shared" si="58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53"/>
        <v>0</v>
      </c>
      <c r="P533">
        <f t="shared" si="54"/>
        <v>0</v>
      </c>
      <c r="Q533">
        <f t="shared" si="55"/>
        <v>0</v>
      </c>
      <c r="S533" t="str">
        <f t="shared" si="56"/>
        <v/>
      </c>
      <c r="T533" t="str">
        <f t="shared" si="57"/>
        <v/>
      </c>
      <c r="U533" t="str">
        <f t="shared" si="58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53"/>
        <v>13</v>
      </c>
      <c r="P534">
        <f t="shared" si="54"/>
        <v>3</v>
      </c>
      <c r="Q534">
        <f t="shared" si="55"/>
        <v>0</v>
      </c>
      <c r="S534" t="str">
        <f t="shared" si="56"/>
        <v/>
      </c>
      <c r="T534" t="str">
        <f t="shared" si="57"/>
        <v/>
      </c>
      <c r="U534" t="str">
        <f t="shared" si="58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53"/>
        <v>0</v>
      </c>
      <c r="P535">
        <f t="shared" si="54"/>
        <v>0</v>
      </c>
      <c r="Q535">
        <f t="shared" si="55"/>
        <v>0</v>
      </c>
      <c r="S535" t="str">
        <f t="shared" si="56"/>
        <v/>
      </c>
      <c r="T535" t="str">
        <f t="shared" si="57"/>
        <v/>
      </c>
      <c r="U535" t="str">
        <f t="shared" si="58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53"/>
        <v>0</v>
      </c>
      <c r="P536">
        <f t="shared" si="54"/>
        <v>0</v>
      </c>
      <c r="Q536">
        <f t="shared" si="55"/>
        <v>0</v>
      </c>
      <c r="S536" t="str">
        <f t="shared" si="56"/>
        <v/>
      </c>
      <c r="T536" t="str">
        <f t="shared" si="57"/>
        <v/>
      </c>
      <c r="U536" t="str">
        <f t="shared" si="58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53"/>
        <v>14</v>
      </c>
      <c r="P537">
        <f t="shared" si="54"/>
        <v>0</v>
      </c>
      <c r="Q537">
        <f t="shared" si="55"/>
        <v>0</v>
      </c>
      <c r="S537" t="str">
        <f t="shared" si="56"/>
        <v/>
      </c>
      <c r="T537" t="str">
        <f t="shared" si="57"/>
        <v/>
      </c>
      <c r="U537" t="str">
        <f t="shared" si="58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53"/>
        <v>0</v>
      </c>
      <c r="P538">
        <f t="shared" si="54"/>
        <v>0</v>
      </c>
      <c r="Q538">
        <f t="shared" si="55"/>
        <v>0</v>
      </c>
      <c r="S538" t="str">
        <f t="shared" si="56"/>
        <v/>
      </c>
      <c r="T538" t="str">
        <f t="shared" si="57"/>
        <v/>
      </c>
      <c r="U538" t="str">
        <f t="shared" si="58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53"/>
        <v>0</v>
      </c>
      <c r="P539">
        <f t="shared" si="54"/>
        <v>0</v>
      </c>
      <c r="Q539">
        <f t="shared" si="55"/>
        <v>0</v>
      </c>
      <c r="S539" t="str">
        <f t="shared" si="56"/>
        <v/>
      </c>
      <c r="T539" t="str">
        <f t="shared" si="57"/>
        <v/>
      </c>
      <c r="U539" t="str">
        <f t="shared" si="58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53"/>
        <v>0</v>
      </c>
      <c r="P540">
        <f t="shared" si="54"/>
        <v>0</v>
      </c>
      <c r="Q540">
        <f t="shared" si="55"/>
        <v>0</v>
      </c>
      <c r="S540" t="str">
        <f t="shared" si="56"/>
        <v/>
      </c>
      <c r="T540" t="str">
        <f t="shared" si="57"/>
        <v/>
      </c>
      <c r="U540" t="str">
        <f t="shared" si="58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53"/>
        <v>0</v>
      </c>
      <c r="P541">
        <f t="shared" si="54"/>
        <v>0</v>
      </c>
      <c r="Q541">
        <f t="shared" si="55"/>
        <v>0</v>
      </c>
      <c r="S541" t="str">
        <f t="shared" si="56"/>
        <v/>
      </c>
      <c r="T541" t="str">
        <f t="shared" si="57"/>
        <v/>
      </c>
      <c r="U541" t="str">
        <f t="shared" si="58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53"/>
        <v>0</v>
      </c>
      <c r="P542">
        <f t="shared" si="54"/>
        <v>0</v>
      </c>
      <c r="Q542">
        <f t="shared" si="55"/>
        <v>0</v>
      </c>
      <c r="S542" t="str">
        <f t="shared" si="56"/>
        <v/>
      </c>
      <c r="T542" t="str">
        <f t="shared" si="57"/>
        <v/>
      </c>
      <c r="U542" t="str">
        <f t="shared" si="58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53"/>
        <v>0</v>
      </c>
      <c r="P543">
        <f t="shared" si="54"/>
        <v>0</v>
      </c>
      <c r="Q543">
        <f t="shared" si="55"/>
        <v>0</v>
      </c>
      <c r="S543" t="str">
        <f t="shared" si="56"/>
        <v/>
      </c>
      <c r="T543" t="str">
        <f t="shared" si="57"/>
        <v/>
      </c>
      <c r="U543" t="str">
        <f t="shared" si="58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53"/>
        <v>8</v>
      </c>
      <c r="P544">
        <f t="shared" si="54"/>
        <v>2</v>
      </c>
      <c r="Q544">
        <f t="shared" si="55"/>
        <v>0</v>
      </c>
      <c r="S544" t="str">
        <f t="shared" si="56"/>
        <v/>
      </c>
      <c r="T544" t="str">
        <f t="shared" si="57"/>
        <v/>
      </c>
      <c r="U544" t="str">
        <f t="shared" si="58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53"/>
        <v>0</v>
      </c>
      <c r="P545">
        <f t="shared" si="54"/>
        <v>0</v>
      </c>
      <c r="Q545">
        <f t="shared" si="55"/>
        <v>0</v>
      </c>
      <c r="S545" t="str">
        <f t="shared" si="56"/>
        <v/>
      </c>
      <c r="T545" t="str">
        <f t="shared" si="57"/>
        <v/>
      </c>
      <c r="U545" t="str">
        <f t="shared" si="58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53"/>
        <v>0</v>
      </c>
      <c r="P546">
        <f t="shared" si="54"/>
        <v>0</v>
      </c>
      <c r="Q546">
        <f t="shared" si="55"/>
        <v>0</v>
      </c>
      <c r="S546" t="str">
        <f t="shared" si="56"/>
        <v/>
      </c>
      <c r="T546" t="str">
        <f t="shared" si="57"/>
        <v/>
      </c>
      <c r="U546" t="str">
        <f t="shared" si="58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53"/>
        <v>0</v>
      </c>
      <c r="P547">
        <f t="shared" si="54"/>
        <v>0</v>
      </c>
      <c r="Q547">
        <f t="shared" si="55"/>
        <v>0</v>
      </c>
      <c r="S547" t="str">
        <f t="shared" si="56"/>
        <v/>
      </c>
      <c r="T547" t="str">
        <f t="shared" si="57"/>
        <v/>
      </c>
      <c r="U547" t="str">
        <f t="shared" si="58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53"/>
        <v>0</v>
      </c>
      <c r="P548">
        <f t="shared" si="54"/>
        <v>0</v>
      </c>
      <c r="Q548">
        <f t="shared" si="55"/>
        <v>0</v>
      </c>
      <c r="S548" t="str">
        <f t="shared" si="56"/>
        <v/>
      </c>
      <c r="T548" t="str">
        <f t="shared" si="57"/>
        <v/>
      </c>
      <c r="U548" t="str">
        <f t="shared" si="58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53"/>
        <v>0</v>
      </c>
      <c r="P549">
        <f t="shared" si="54"/>
        <v>0</v>
      </c>
      <c r="Q549">
        <f t="shared" si="55"/>
        <v>0</v>
      </c>
      <c r="S549" t="str">
        <f t="shared" si="56"/>
        <v/>
      </c>
      <c r="T549" t="str">
        <f t="shared" si="57"/>
        <v/>
      </c>
      <c r="U549" t="str">
        <f t="shared" si="58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53"/>
        <v>0</v>
      </c>
      <c r="P550">
        <f t="shared" si="54"/>
        <v>0</v>
      </c>
      <c r="Q550">
        <f t="shared" si="55"/>
        <v>0</v>
      </c>
      <c r="S550" t="str">
        <f t="shared" si="56"/>
        <v/>
      </c>
      <c r="T550" t="str">
        <f t="shared" si="57"/>
        <v/>
      </c>
      <c r="U550" t="str">
        <f t="shared" si="58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53"/>
        <v>2</v>
      </c>
      <c r="P551">
        <f t="shared" si="54"/>
        <v>0</v>
      </c>
      <c r="Q551">
        <f t="shared" si="55"/>
        <v>0</v>
      </c>
      <c r="S551" t="str">
        <f t="shared" si="56"/>
        <v/>
      </c>
      <c r="T551" t="str">
        <f t="shared" si="57"/>
        <v/>
      </c>
      <c r="U551" t="str">
        <f t="shared" si="58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53"/>
        <v>1</v>
      </c>
      <c r="P552">
        <f t="shared" si="54"/>
        <v>0</v>
      </c>
      <c r="Q552">
        <f t="shared" si="55"/>
        <v>0</v>
      </c>
      <c r="S552" t="str">
        <f t="shared" si="56"/>
        <v/>
      </c>
      <c r="T552" t="str">
        <f t="shared" si="57"/>
        <v/>
      </c>
      <c r="U552" t="str">
        <f t="shared" si="58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53"/>
        <v>3</v>
      </c>
      <c r="P553">
        <f t="shared" si="54"/>
        <v>0</v>
      </c>
      <c r="Q553">
        <f t="shared" si="55"/>
        <v>0</v>
      </c>
      <c r="S553" t="str">
        <f t="shared" si="56"/>
        <v/>
      </c>
      <c r="T553" t="str">
        <f t="shared" si="57"/>
        <v/>
      </c>
      <c r="U553" t="str">
        <f t="shared" si="58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53"/>
        <v>0</v>
      </c>
      <c r="P554">
        <f t="shared" si="54"/>
        <v>0</v>
      </c>
      <c r="Q554">
        <f t="shared" si="55"/>
        <v>0</v>
      </c>
      <c r="S554" t="str">
        <f t="shared" si="56"/>
        <v/>
      </c>
      <c r="T554" t="str">
        <f t="shared" si="57"/>
        <v/>
      </c>
      <c r="U554" t="str">
        <f t="shared" si="58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53"/>
        <v>0</v>
      </c>
      <c r="P555">
        <f t="shared" si="54"/>
        <v>0</v>
      </c>
      <c r="Q555">
        <f t="shared" si="55"/>
        <v>0</v>
      </c>
      <c r="S555" t="str">
        <f t="shared" si="56"/>
        <v/>
      </c>
      <c r="T555" t="str">
        <f t="shared" si="57"/>
        <v/>
      </c>
      <c r="U555" t="str">
        <f t="shared" si="58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53"/>
        <v>0</v>
      </c>
      <c r="P556">
        <f t="shared" si="54"/>
        <v>0</v>
      </c>
      <c r="Q556">
        <f t="shared" si="55"/>
        <v>0</v>
      </c>
      <c r="S556" t="str">
        <f t="shared" si="56"/>
        <v/>
      </c>
      <c r="T556" t="str">
        <f t="shared" si="57"/>
        <v/>
      </c>
      <c r="U556" t="str">
        <f t="shared" si="58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53"/>
        <v>0</v>
      </c>
      <c r="P557">
        <f t="shared" si="54"/>
        <v>0</v>
      </c>
      <c r="Q557">
        <f t="shared" si="55"/>
        <v>0</v>
      </c>
      <c r="S557" t="str">
        <f t="shared" si="56"/>
        <v/>
      </c>
      <c r="T557" t="str">
        <f t="shared" si="57"/>
        <v/>
      </c>
      <c r="U557" t="str">
        <f t="shared" si="58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53"/>
        <v>0</v>
      </c>
      <c r="P558">
        <f t="shared" si="54"/>
        <v>0</v>
      </c>
      <c r="Q558">
        <f t="shared" si="55"/>
        <v>0</v>
      </c>
      <c r="S558" t="str">
        <f t="shared" si="56"/>
        <v/>
      </c>
      <c r="T558" t="str">
        <f t="shared" si="57"/>
        <v/>
      </c>
      <c r="U558" t="str">
        <f t="shared" si="58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53"/>
        <v>0</v>
      </c>
      <c r="P559">
        <f t="shared" si="54"/>
        <v>0</v>
      </c>
      <c r="Q559">
        <f t="shared" si="55"/>
        <v>0</v>
      </c>
      <c r="S559" t="str">
        <f t="shared" si="56"/>
        <v/>
      </c>
      <c r="T559" t="str">
        <f t="shared" si="57"/>
        <v/>
      </c>
      <c r="U559" t="str">
        <f t="shared" si="58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53"/>
        <v>18</v>
      </c>
      <c r="P560">
        <f t="shared" si="54"/>
        <v>0</v>
      </c>
      <c r="Q560">
        <f t="shared" si="55"/>
        <v>0</v>
      </c>
      <c r="S560" t="str">
        <f t="shared" si="56"/>
        <v/>
      </c>
      <c r="T560" t="str">
        <f t="shared" si="57"/>
        <v/>
      </c>
      <c r="U560" t="str">
        <f t="shared" si="58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53"/>
        <v>0</v>
      </c>
      <c r="P561">
        <f t="shared" si="54"/>
        <v>0</v>
      </c>
      <c r="Q561">
        <f t="shared" si="55"/>
        <v>0</v>
      </c>
      <c r="S561" t="str">
        <f t="shared" si="56"/>
        <v/>
      </c>
      <c r="T561" t="str">
        <f t="shared" si="57"/>
        <v/>
      </c>
      <c r="U561" t="str">
        <f t="shared" si="58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53"/>
        <v>3</v>
      </c>
      <c r="P562">
        <f t="shared" si="54"/>
        <v>0</v>
      </c>
      <c r="Q562">
        <f t="shared" si="55"/>
        <v>0</v>
      </c>
      <c r="S562" t="str">
        <f t="shared" si="56"/>
        <v/>
      </c>
      <c r="T562" t="str">
        <f t="shared" si="57"/>
        <v/>
      </c>
      <c r="U562" t="str">
        <f t="shared" si="58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53"/>
        <v>0</v>
      </c>
      <c r="P563">
        <f t="shared" si="54"/>
        <v>0</v>
      </c>
      <c r="Q563">
        <f t="shared" si="55"/>
        <v>0</v>
      </c>
      <c r="S563" t="str">
        <f t="shared" si="56"/>
        <v/>
      </c>
      <c r="T563" t="str">
        <f t="shared" si="57"/>
        <v/>
      </c>
      <c r="U563" t="str">
        <f t="shared" si="58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53"/>
        <v>0</v>
      </c>
      <c r="P564">
        <f t="shared" si="54"/>
        <v>0</v>
      </c>
      <c r="Q564">
        <f t="shared" si="55"/>
        <v>0</v>
      </c>
      <c r="S564" t="str">
        <f t="shared" si="56"/>
        <v/>
      </c>
      <c r="T564" t="str">
        <f t="shared" si="57"/>
        <v/>
      </c>
      <c r="U564" t="str">
        <f t="shared" si="58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53"/>
        <v>0</v>
      </c>
      <c r="P565">
        <f t="shared" si="54"/>
        <v>0</v>
      </c>
      <c r="Q565">
        <f t="shared" si="55"/>
        <v>0</v>
      </c>
      <c r="S565" t="str">
        <f t="shared" si="56"/>
        <v/>
      </c>
      <c r="T565" t="str">
        <f t="shared" si="57"/>
        <v/>
      </c>
      <c r="U565" t="str">
        <f t="shared" si="58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53"/>
        <v>0</v>
      </c>
      <c r="P566">
        <f t="shared" si="54"/>
        <v>0</v>
      </c>
      <c r="Q566">
        <f t="shared" si="55"/>
        <v>0</v>
      </c>
      <c r="S566" t="str">
        <f t="shared" si="56"/>
        <v/>
      </c>
      <c r="T566" t="str">
        <f t="shared" si="57"/>
        <v/>
      </c>
      <c r="U566" t="str">
        <f t="shared" si="58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53"/>
        <v>27</v>
      </c>
      <c r="P567">
        <f t="shared" si="54"/>
        <v>0</v>
      </c>
      <c r="Q567">
        <f t="shared" si="55"/>
        <v>0</v>
      </c>
      <c r="S567" t="str">
        <f t="shared" si="56"/>
        <v/>
      </c>
      <c r="T567" t="str">
        <f t="shared" si="57"/>
        <v/>
      </c>
      <c r="U567" t="str">
        <f t="shared" si="58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53"/>
        <v>5</v>
      </c>
      <c r="P568">
        <f t="shared" si="54"/>
        <v>0</v>
      </c>
      <c r="Q568">
        <f t="shared" si="55"/>
        <v>0</v>
      </c>
      <c r="S568" t="str">
        <f t="shared" si="56"/>
        <v/>
      </c>
      <c r="T568" t="str">
        <f t="shared" si="57"/>
        <v/>
      </c>
      <c r="U568" t="str">
        <f t="shared" si="58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53"/>
        <v>3</v>
      </c>
      <c r="P569">
        <f t="shared" si="54"/>
        <v>0</v>
      </c>
      <c r="Q569">
        <f t="shared" si="55"/>
        <v>0</v>
      </c>
      <c r="S569" t="str">
        <f t="shared" si="56"/>
        <v/>
      </c>
      <c r="T569" t="str">
        <f t="shared" si="57"/>
        <v/>
      </c>
      <c r="U569" t="str">
        <f t="shared" si="58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53"/>
        <v>0</v>
      </c>
      <c r="P570">
        <f t="shared" si="54"/>
        <v>0</v>
      </c>
      <c r="Q570">
        <f t="shared" si="55"/>
        <v>0</v>
      </c>
      <c r="S570" t="str">
        <f t="shared" si="56"/>
        <v/>
      </c>
      <c r="T570" t="str">
        <f t="shared" si="57"/>
        <v/>
      </c>
      <c r="U570" t="str">
        <f t="shared" si="58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53"/>
        <v>16</v>
      </c>
      <c r="P571">
        <f t="shared" si="54"/>
        <v>0</v>
      </c>
      <c r="Q571">
        <f t="shared" si="55"/>
        <v>0</v>
      </c>
      <c r="S571" t="str">
        <f t="shared" si="56"/>
        <v/>
      </c>
      <c r="T571" t="str">
        <f t="shared" si="57"/>
        <v/>
      </c>
      <c r="U571" t="str">
        <f t="shared" si="58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53"/>
        <v>1</v>
      </c>
      <c r="P572">
        <f t="shared" si="54"/>
        <v>0</v>
      </c>
      <c r="Q572">
        <f t="shared" si="55"/>
        <v>0</v>
      </c>
      <c r="S572" t="str">
        <f t="shared" si="56"/>
        <v/>
      </c>
      <c r="T572" t="str">
        <f t="shared" si="57"/>
        <v/>
      </c>
      <c r="U572" t="str">
        <f t="shared" si="58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53"/>
        <v>3</v>
      </c>
      <c r="P573">
        <f t="shared" si="54"/>
        <v>0</v>
      </c>
      <c r="Q573">
        <f t="shared" si="55"/>
        <v>0</v>
      </c>
      <c r="S573" t="str">
        <f t="shared" si="56"/>
        <v/>
      </c>
      <c r="T573" t="str">
        <f t="shared" si="57"/>
        <v/>
      </c>
      <c r="U573" t="str">
        <f t="shared" si="58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53"/>
        <v>0</v>
      </c>
      <c r="P574">
        <f t="shared" si="54"/>
        <v>0</v>
      </c>
      <c r="Q574">
        <f t="shared" si="55"/>
        <v>0</v>
      </c>
      <c r="S574" t="str">
        <f t="shared" si="56"/>
        <v/>
      </c>
      <c r="T574" t="str">
        <f t="shared" si="57"/>
        <v/>
      </c>
      <c r="U574" t="str">
        <f t="shared" si="58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53"/>
        <v>0</v>
      </c>
      <c r="P575">
        <f t="shared" si="54"/>
        <v>0</v>
      </c>
      <c r="Q575">
        <f t="shared" si="55"/>
        <v>0</v>
      </c>
      <c r="S575" t="str">
        <f t="shared" si="56"/>
        <v/>
      </c>
      <c r="T575" t="str">
        <f t="shared" si="57"/>
        <v/>
      </c>
      <c r="U575" t="str">
        <f t="shared" si="58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53"/>
        <v>0</v>
      </c>
      <c r="P576">
        <f t="shared" si="54"/>
        <v>0</v>
      </c>
      <c r="Q576">
        <f t="shared" si="55"/>
        <v>0</v>
      </c>
      <c r="S576" t="str">
        <f t="shared" si="56"/>
        <v/>
      </c>
      <c r="T576" t="str">
        <f t="shared" si="57"/>
        <v/>
      </c>
      <c r="U576" t="str">
        <f t="shared" si="58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53"/>
        <v>2</v>
      </c>
      <c r="P577">
        <f t="shared" si="54"/>
        <v>0</v>
      </c>
      <c r="Q577">
        <f t="shared" si="55"/>
        <v>0</v>
      </c>
      <c r="S577" t="str">
        <f t="shared" si="56"/>
        <v/>
      </c>
      <c r="T577" t="str">
        <f t="shared" si="57"/>
        <v/>
      </c>
      <c r="U577" t="str">
        <f t="shared" si="58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53"/>
        <v>1</v>
      </c>
      <c r="P578">
        <f t="shared" si="54"/>
        <v>0</v>
      </c>
      <c r="Q578">
        <f t="shared" si="55"/>
        <v>0</v>
      </c>
      <c r="S578" t="str">
        <f t="shared" si="56"/>
        <v/>
      </c>
      <c r="T578" t="str">
        <f t="shared" si="57"/>
        <v/>
      </c>
      <c r="U578" t="str">
        <f t="shared" si="58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53"/>
        <v>4</v>
      </c>
      <c r="P579">
        <f t="shared" si="54"/>
        <v>0</v>
      </c>
      <c r="Q579">
        <f t="shared" si="55"/>
        <v>0</v>
      </c>
      <c r="S579">
        <f t="shared" si="56"/>
        <v>4</v>
      </c>
      <c r="T579">
        <f t="shared" si="57"/>
        <v>0</v>
      </c>
      <c r="U579">
        <f t="shared" si="58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53"/>
        <v>1</v>
      </c>
      <c r="P580">
        <f t="shared" si="54"/>
        <v>0</v>
      </c>
      <c r="Q580">
        <f t="shared" si="55"/>
        <v>0</v>
      </c>
      <c r="S580" t="str">
        <f t="shared" si="56"/>
        <v/>
      </c>
      <c r="T580" t="str">
        <f t="shared" si="57"/>
        <v/>
      </c>
      <c r="U580" t="str">
        <f t="shared" si="58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O644" si="59">IF($D581="US",H581,"")</f>
        <v>0</v>
      </c>
      <c r="P581">
        <f t="shared" ref="P581:P644" si="60">IF($D581="US",I581,"")</f>
        <v>0</v>
      </c>
      <c r="Q581">
        <f t="shared" ref="Q581:Q644" si="61">IF($D581="US",J581,"")</f>
        <v>0</v>
      </c>
      <c r="S581" t="str">
        <f t="shared" ref="S581:S644" si="62">IF($C581="New York",H581,"")</f>
        <v/>
      </c>
      <c r="T581" t="str">
        <f t="shared" ref="T581:T644" si="63">IF($C581="New York",I581,"")</f>
        <v/>
      </c>
      <c r="U581" t="str">
        <f t="shared" ref="U581:U644" si="64">IF($C581="New York",J581,"")</f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59"/>
        <v>0</v>
      </c>
      <c r="P582">
        <f t="shared" si="60"/>
        <v>0</v>
      </c>
      <c r="Q582">
        <f t="shared" si="61"/>
        <v>0</v>
      </c>
      <c r="S582" t="str">
        <f t="shared" si="62"/>
        <v/>
      </c>
      <c r="T582" t="str">
        <f t="shared" si="63"/>
        <v/>
      </c>
      <c r="U582" t="str">
        <f t="shared" si="64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59"/>
        <v>8</v>
      </c>
      <c r="P583">
        <f t="shared" si="60"/>
        <v>0</v>
      </c>
      <c r="Q583">
        <f t="shared" si="61"/>
        <v>0</v>
      </c>
      <c r="S583" t="str">
        <f t="shared" si="62"/>
        <v/>
      </c>
      <c r="T583" t="str">
        <f t="shared" si="63"/>
        <v/>
      </c>
      <c r="U583" t="str">
        <f t="shared" si="64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59"/>
        <v>0</v>
      </c>
      <c r="P584">
        <f t="shared" si="60"/>
        <v>0</v>
      </c>
      <c r="Q584">
        <f t="shared" si="61"/>
        <v>0</v>
      </c>
      <c r="S584" t="str">
        <f t="shared" si="62"/>
        <v/>
      </c>
      <c r="T584" t="str">
        <f t="shared" si="63"/>
        <v/>
      </c>
      <c r="U584" t="str">
        <f t="shared" si="64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59"/>
        <v>79</v>
      </c>
      <c r="P585">
        <f t="shared" si="60"/>
        <v>2</v>
      </c>
      <c r="Q585">
        <f t="shared" si="61"/>
        <v>0</v>
      </c>
      <c r="S585" t="str">
        <f t="shared" si="62"/>
        <v/>
      </c>
      <c r="T585" t="str">
        <f t="shared" si="63"/>
        <v/>
      </c>
      <c r="U585" t="str">
        <f t="shared" si="64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59"/>
        <v>1</v>
      </c>
      <c r="P586">
        <f t="shared" si="60"/>
        <v>0</v>
      </c>
      <c r="Q586">
        <f t="shared" si="61"/>
        <v>0</v>
      </c>
      <c r="S586" t="str">
        <f t="shared" si="62"/>
        <v/>
      </c>
      <c r="T586" t="str">
        <f t="shared" si="63"/>
        <v/>
      </c>
      <c r="U586" t="str">
        <f t="shared" si="64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59"/>
        <v>0</v>
      </c>
      <c r="P587">
        <f t="shared" si="60"/>
        <v>0</v>
      </c>
      <c r="Q587">
        <f t="shared" si="61"/>
        <v>0</v>
      </c>
      <c r="S587" t="str">
        <f t="shared" si="62"/>
        <v/>
      </c>
      <c r="T587" t="str">
        <f t="shared" si="63"/>
        <v/>
      </c>
      <c r="U587" t="str">
        <f t="shared" si="64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59"/>
        <v>1</v>
      </c>
      <c r="P588">
        <f t="shared" si="60"/>
        <v>0</v>
      </c>
      <c r="Q588">
        <f t="shared" si="61"/>
        <v>0</v>
      </c>
      <c r="S588" t="str">
        <f t="shared" si="62"/>
        <v/>
      </c>
      <c r="T588" t="str">
        <f t="shared" si="63"/>
        <v/>
      </c>
      <c r="U588" t="str">
        <f t="shared" si="64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59"/>
        <v>17</v>
      </c>
      <c r="P589">
        <f t="shared" si="60"/>
        <v>0</v>
      </c>
      <c r="Q589">
        <f t="shared" si="61"/>
        <v>0</v>
      </c>
      <c r="S589" t="str">
        <f t="shared" si="62"/>
        <v/>
      </c>
      <c r="T589" t="str">
        <f t="shared" si="63"/>
        <v/>
      </c>
      <c r="U589" t="str">
        <f t="shared" si="64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59"/>
        <v>1</v>
      </c>
      <c r="P590">
        <f t="shared" si="60"/>
        <v>0</v>
      </c>
      <c r="Q590">
        <f t="shared" si="61"/>
        <v>0</v>
      </c>
      <c r="S590" t="str">
        <f t="shared" si="62"/>
        <v/>
      </c>
      <c r="T590" t="str">
        <f t="shared" si="63"/>
        <v/>
      </c>
      <c r="U590" t="str">
        <f t="shared" si="64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59"/>
        <v>0</v>
      </c>
      <c r="P591">
        <f t="shared" si="60"/>
        <v>0</v>
      </c>
      <c r="Q591">
        <f t="shared" si="61"/>
        <v>0</v>
      </c>
      <c r="S591" t="str">
        <f t="shared" si="62"/>
        <v/>
      </c>
      <c r="T591" t="str">
        <f t="shared" si="63"/>
        <v/>
      </c>
      <c r="U591" t="str">
        <f t="shared" si="64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59"/>
        <v>1</v>
      </c>
      <c r="P592">
        <f t="shared" si="60"/>
        <v>0</v>
      </c>
      <c r="Q592">
        <f t="shared" si="61"/>
        <v>0</v>
      </c>
      <c r="S592" t="str">
        <f t="shared" si="62"/>
        <v/>
      </c>
      <c r="T592" t="str">
        <f t="shared" si="63"/>
        <v/>
      </c>
      <c r="U592" t="str">
        <f t="shared" si="64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59"/>
        <v>0</v>
      </c>
      <c r="P593">
        <f t="shared" si="60"/>
        <v>0</v>
      </c>
      <c r="Q593">
        <f t="shared" si="61"/>
        <v>0</v>
      </c>
      <c r="S593" t="str">
        <f t="shared" si="62"/>
        <v/>
      </c>
      <c r="T593" t="str">
        <f t="shared" si="63"/>
        <v/>
      </c>
      <c r="U593" t="str">
        <f t="shared" si="64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59"/>
        <v>0</v>
      </c>
      <c r="P594">
        <f t="shared" si="60"/>
        <v>0</v>
      </c>
      <c r="Q594">
        <f t="shared" si="61"/>
        <v>0</v>
      </c>
      <c r="S594" t="str">
        <f t="shared" si="62"/>
        <v/>
      </c>
      <c r="T594" t="str">
        <f t="shared" si="63"/>
        <v/>
      </c>
      <c r="U594" t="str">
        <f t="shared" si="64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59"/>
        <v>0</v>
      </c>
      <c r="P595">
        <f t="shared" si="60"/>
        <v>0</v>
      </c>
      <c r="Q595">
        <f t="shared" si="61"/>
        <v>0</v>
      </c>
      <c r="S595" t="str">
        <f t="shared" si="62"/>
        <v/>
      </c>
      <c r="T595" t="str">
        <f t="shared" si="63"/>
        <v/>
      </c>
      <c r="U595" t="str">
        <f t="shared" si="64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59"/>
        <v>0</v>
      </c>
      <c r="P596">
        <f t="shared" si="60"/>
        <v>0</v>
      </c>
      <c r="Q596">
        <f t="shared" si="61"/>
        <v>0</v>
      </c>
      <c r="S596" t="str">
        <f t="shared" si="62"/>
        <v/>
      </c>
      <c r="T596" t="str">
        <f t="shared" si="63"/>
        <v/>
      </c>
      <c r="U596" t="str">
        <f t="shared" si="64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59"/>
        <v>5</v>
      </c>
      <c r="P597">
        <f t="shared" si="60"/>
        <v>0</v>
      </c>
      <c r="Q597">
        <f t="shared" si="61"/>
        <v>0</v>
      </c>
      <c r="S597" t="str">
        <f t="shared" si="62"/>
        <v/>
      </c>
      <c r="T597" t="str">
        <f t="shared" si="63"/>
        <v/>
      </c>
      <c r="U597" t="str">
        <f t="shared" si="64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59"/>
        <v>0</v>
      </c>
      <c r="P598">
        <f t="shared" si="60"/>
        <v>0</v>
      </c>
      <c r="Q598">
        <f t="shared" si="61"/>
        <v>0</v>
      </c>
      <c r="S598" t="str">
        <f t="shared" si="62"/>
        <v/>
      </c>
      <c r="T598" t="str">
        <f t="shared" si="63"/>
        <v/>
      </c>
      <c r="U598" t="str">
        <f t="shared" si="64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59"/>
        <v>0</v>
      </c>
      <c r="P599">
        <f t="shared" si="60"/>
        <v>0</v>
      </c>
      <c r="Q599">
        <f t="shared" si="61"/>
        <v>0</v>
      </c>
      <c r="S599" t="str">
        <f t="shared" si="62"/>
        <v/>
      </c>
      <c r="T599" t="str">
        <f t="shared" si="63"/>
        <v/>
      </c>
      <c r="U599" t="str">
        <f t="shared" si="64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59"/>
        <v>0</v>
      </c>
      <c r="P600">
        <f t="shared" si="60"/>
        <v>0</v>
      </c>
      <c r="Q600">
        <f t="shared" si="61"/>
        <v>0</v>
      </c>
      <c r="S600" t="str">
        <f t="shared" si="62"/>
        <v/>
      </c>
      <c r="T600" t="str">
        <f t="shared" si="63"/>
        <v/>
      </c>
      <c r="U600" t="str">
        <f t="shared" si="64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59"/>
        <v>0</v>
      </c>
      <c r="P601">
        <f t="shared" si="60"/>
        <v>0</v>
      </c>
      <c r="Q601">
        <f t="shared" si="61"/>
        <v>0</v>
      </c>
      <c r="S601" t="str">
        <f t="shared" si="62"/>
        <v/>
      </c>
      <c r="T601" t="str">
        <f t="shared" si="63"/>
        <v/>
      </c>
      <c r="U601" t="str">
        <f t="shared" si="64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59"/>
        <v>1</v>
      </c>
      <c r="P602">
        <f t="shared" si="60"/>
        <v>0</v>
      </c>
      <c r="Q602">
        <f t="shared" si="61"/>
        <v>0</v>
      </c>
      <c r="S602" t="str">
        <f t="shared" si="62"/>
        <v/>
      </c>
      <c r="T602" t="str">
        <f t="shared" si="63"/>
        <v/>
      </c>
      <c r="U602" t="str">
        <f t="shared" si="64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59"/>
        <v>39</v>
      </c>
      <c r="P603">
        <f t="shared" si="60"/>
        <v>0</v>
      </c>
      <c r="Q603">
        <f t="shared" si="61"/>
        <v>0</v>
      </c>
      <c r="S603" t="str">
        <f t="shared" si="62"/>
        <v/>
      </c>
      <c r="T603" t="str">
        <f t="shared" si="63"/>
        <v/>
      </c>
      <c r="U603" t="str">
        <f t="shared" si="64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59"/>
        <v>38</v>
      </c>
      <c r="P604">
        <f t="shared" si="60"/>
        <v>1</v>
      </c>
      <c r="Q604">
        <f t="shared" si="61"/>
        <v>0</v>
      </c>
      <c r="S604" t="str">
        <f t="shared" si="62"/>
        <v/>
      </c>
      <c r="T604" t="str">
        <f t="shared" si="63"/>
        <v/>
      </c>
      <c r="U604" t="str">
        <f t="shared" si="64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59"/>
        <v>0</v>
      </c>
      <c r="P605">
        <f t="shared" si="60"/>
        <v>0</v>
      </c>
      <c r="Q605">
        <f t="shared" si="61"/>
        <v>0</v>
      </c>
      <c r="S605" t="str">
        <f t="shared" si="62"/>
        <v/>
      </c>
      <c r="T605" t="str">
        <f t="shared" si="63"/>
        <v/>
      </c>
      <c r="U605" t="str">
        <f t="shared" si="64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59"/>
        <v>0</v>
      </c>
      <c r="P606">
        <f t="shared" si="60"/>
        <v>0</v>
      </c>
      <c r="Q606">
        <f t="shared" si="61"/>
        <v>0</v>
      </c>
      <c r="S606" t="str">
        <f t="shared" si="62"/>
        <v/>
      </c>
      <c r="T606" t="str">
        <f t="shared" si="63"/>
        <v/>
      </c>
      <c r="U606" t="str">
        <f t="shared" si="64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59"/>
        <v>0</v>
      </c>
      <c r="P607">
        <f t="shared" si="60"/>
        <v>0</v>
      </c>
      <c r="Q607">
        <f t="shared" si="61"/>
        <v>0</v>
      </c>
      <c r="S607" t="str">
        <f t="shared" si="62"/>
        <v/>
      </c>
      <c r="T607" t="str">
        <f t="shared" si="63"/>
        <v/>
      </c>
      <c r="U607" t="str">
        <f t="shared" si="64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59"/>
        <v>0</v>
      </c>
      <c r="P608">
        <f t="shared" si="60"/>
        <v>0</v>
      </c>
      <c r="Q608">
        <f t="shared" si="61"/>
        <v>0</v>
      </c>
      <c r="S608" t="str">
        <f t="shared" si="62"/>
        <v/>
      </c>
      <c r="T608" t="str">
        <f t="shared" si="63"/>
        <v/>
      </c>
      <c r="U608" t="str">
        <f t="shared" si="64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59"/>
        <v>1</v>
      </c>
      <c r="P609">
        <f t="shared" si="60"/>
        <v>0</v>
      </c>
      <c r="Q609">
        <f t="shared" si="61"/>
        <v>0</v>
      </c>
      <c r="S609" t="str">
        <f t="shared" si="62"/>
        <v/>
      </c>
      <c r="T609" t="str">
        <f t="shared" si="63"/>
        <v/>
      </c>
      <c r="U609" t="str">
        <f t="shared" si="64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59"/>
        <v>2</v>
      </c>
      <c r="P610">
        <f t="shared" si="60"/>
        <v>0</v>
      </c>
      <c r="Q610">
        <f t="shared" si="61"/>
        <v>0</v>
      </c>
      <c r="S610" t="str">
        <f t="shared" si="62"/>
        <v/>
      </c>
      <c r="T610" t="str">
        <f t="shared" si="63"/>
        <v/>
      </c>
      <c r="U610" t="str">
        <f t="shared" si="64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59"/>
        <v>3</v>
      </c>
      <c r="P611">
        <f t="shared" si="60"/>
        <v>0</v>
      </c>
      <c r="Q611">
        <f t="shared" si="61"/>
        <v>0</v>
      </c>
      <c r="S611" t="str">
        <f t="shared" si="62"/>
        <v/>
      </c>
      <c r="T611" t="str">
        <f t="shared" si="63"/>
        <v/>
      </c>
      <c r="U611" t="str">
        <f t="shared" si="64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59"/>
        <v>17</v>
      </c>
      <c r="P612">
        <f t="shared" si="60"/>
        <v>0</v>
      </c>
      <c r="Q612">
        <f t="shared" si="61"/>
        <v>0</v>
      </c>
      <c r="S612">
        <f t="shared" si="62"/>
        <v>17</v>
      </c>
      <c r="T612">
        <f t="shared" si="63"/>
        <v>0</v>
      </c>
      <c r="U612">
        <f t="shared" si="64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59"/>
        <v>0</v>
      </c>
      <c r="P613">
        <f t="shared" si="60"/>
        <v>0</v>
      </c>
      <c r="Q613">
        <f t="shared" si="61"/>
        <v>0</v>
      </c>
      <c r="S613" t="str">
        <f t="shared" si="62"/>
        <v/>
      </c>
      <c r="T613" t="str">
        <f t="shared" si="63"/>
        <v/>
      </c>
      <c r="U613" t="str">
        <f t="shared" si="64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59"/>
        <v>1</v>
      </c>
      <c r="P614">
        <f t="shared" si="60"/>
        <v>0</v>
      </c>
      <c r="Q614">
        <f t="shared" si="61"/>
        <v>0</v>
      </c>
      <c r="S614" t="str">
        <f t="shared" si="62"/>
        <v/>
      </c>
      <c r="T614" t="str">
        <f t="shared" si="63"/>
        <v/>
      </c>
      <c r="U614" t="str">
        <f t="shared" si="64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59"/>
        <v>1</v>
      </c>
      <c r="P615">
        <f t="shared" si="60"/>
        <v>0</v>
      </c>
      <c r="Q615">
        <f t="shared" si="61"/>
        <v>0</v>
      </c>
      <c r="S615" t="str">
        <f t="shared" si="62"/>
        <v/>
      </c>
      <c r="T615" t="str">
        <f t="shared" si="63"/>
        <v/>
      </c>
      <c r="U615" t="str">
        <f t="shared" si="64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59"/>
        <v>5</v>
      </c>
      <c r="P616">
        <f t="shared" si="60"/>
        <v>0</v>
      </c>
      <c r="Q616">
        <f t="shared" si="61"/>
        <v>0</v>
      </c>
      <c r="S616" t="str">
        <f t="shared" si="62"/>
        <v/>
      </c>
      <c r="T616" t="str">
        <f t="shared" si="63"/>
        <v/>
      </c>
      <c r="U616" t="str">
        <f t="shared" si="64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59"/>
        <v>2</v>
      </c>
      <c r="P617">
        <f t="shared" si="60"/>
        <v>0</v>
      </c>
      <c r="Q617">
        <f t="shared" si="61"/>
        <v>0</v>
      </c>
      <c r="S617" t="str">
        <f t="shared" si="62"/>
        <v/>
      </c>
      <c r="T617" t="str">
        <f t="shared" si="63"/>
        <v/>
      </c>
      <c r="U617" t="str">
        <f t="shared" si="64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59"/>
        <v>0</v>
      </c>
      <c r="P618">
        <f t="shared" si="60"/>
        <v>0</v>
      </c>
      <c r="Q618">
        <f t="shared" si="61"/>
        <v>0</v>
      </c>
      <c r="S618" t="str">
        <f t="shared" si="62"/>
        <v/>
      </c>
      <c r="T618" t="str">
        <f t="shared" si="63"/>
        <v/>
      </c>
      <c r="U618" t="str">
        <f t="shared" si="64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59"/>
        <v>0</v>
      </c>
      <c r="P619">
        <f t="shared" si="60"/>
        <v>0</v>
      </c>
      <c r="Q619">
        <f t="shared" si="61"/>
        <v>0</v>
      </c>
      <c r="S619" t="str">
        <f t="shared" si="62"/>
        <v/>
      </c>
      <c r="T619" t="str">
        <f t="shared" si="63"/>
        <v/>
      </c>
      <c r="U619" t="str">
        <f t="shared" si="64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59"/>
        <v>3</v>
      </c>
      <c r="P620">
        <f t="shared" si="60"/>
        <v>0</v>
      </c>
      <c r="Q620">
        <f t="shared" si="61"/>
        <v>0</v>
      </c>
      <c r="S620" t="str">
        <f t="shared" si="62"/>
        <v/>
      </c>
      <c r="T620" t="str">
        <f t="shared" si="63"/>
        <v/>
      </c>
      <c r="U620" t="str">
        <f t="shared" si="64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59"/>
        <v>0</v>
      </c>
      <c r="P621">
        <f t="shared" si="60"/>
        <v>0</v>
      </c>
      <c r="Q621">
        <f t="shared" si="61"/>
        <v>0</v>
      </c>
      <c r="S621" t="str">
        <f t="shared" si="62"/>
        <v/>
      </c>
      <c r="T621" t="str">
        <f t="shared" si="63"/>
        <v/>
      </c>
      <c r="U621" t="str">
        <f t="shared" si="64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59"/>
        <v>0</v>
      </c>
      <c r="P622">
        <f t="shared" si="60"/>
        <v>0</v>
      </c>
      <c r="Q622">
        <f t="shared" si="61"/>
        <v>0</v>
      </c>
      <c r="S622" t="str">
        <f t="shared" si="62"/>
        <v/>
      </c>
      <c r="T622" t="str">
        <f t="shared" si="63"/>
        <v/>
      </c>
      <c r="U622" t="str">
        <f t="shared" si="64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59"/>
        <v>0</v>
      </c>
      <c r="P623">
        <f t="shared" si="60"/>
        <v>0</v>
      </c>
      <c r="Q623">
        <f t="shared" si="61"/>
        <v>0</v>
      </c>
      <c r="S623" t="str">
        <f t="shared" si="62"/>
        <v/>
      </c>
      <c r="T623" t="str">
        <f t="shared" si="63"/>
        <v/>
      </c>
      <c r="U623" t="str">
        <f t="shared" si="64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59"/>
        <v>0</v>
      </c>
      <c r="P624">
        <f t="shared" si="60"/>
        <v>0</v>
      </c>
      <c r="Q624">
        <f t="shared" si="61"/>
        <v>0</v>
      </c>
      <c r="S624" t="str">
        <f t="shared" si="62"/>
        <v/>
      </c>
      <c r="T624" t="str">
        <f t="shared" si="63"/>
        <v/>
      </c>
      <c r="U624" t="str">
        <f t="shared" si="64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59"/>
        <v>0</v>
      </c>
      <c r="P625">
        <f t="shared" si="60"/>
        <v>0</v>
      </c>
      <c r="Q625">
        <f t="shared" si="61"/>
        <v>0</v>
      </c>
      <c r="S625" t="str">
        <f t="shared" si="62"/>
        <v/>
      </c>
      <c r="T625" t="str">
        <f t="shared" si="63"/>
        <v/>
      </c>
      <c r="U625" t="str">
        <f t="shared" si="64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59"/>
        <v>0</v>
      </c>
      <c r="P626">
        <f t="shared" si="60"/>
        <v>0</v>
      </c>
      <c r="Q626">
        <f t="shared" si="61"/>
        <v>0</v>
      </c>
      <c r="S626" t="str">
        <f t="shared" si="62"/>
        <v/>
      </c>
      <c r="T626" t="str">
        <f t="shared" si="63"/>
        <v/>
      </c>
      <c r="U626" t="str">
        <f t="shared" si="64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59"/>
        <v>0</v>
      </c>
      <c r="P627">
        <f t="shared" si="60"/>
        <v>0</v>
      </c>
      <c r="Q627">
        <f t="shared" si="61"/>
        <v>0</v>
      </c>
      <c r="S627" t="str">
        <f t="shared" si="62"/>
        <v/>
      </c>
      <c r="T627" t="str">
        <f t="shared" si="63"/>
        <v/>
      </c>
      <c r="U627" t="str">
        <f t="shared" si="64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59"/>
        <v>71</v>
      </c>
      <c r="P628">
        <f t="shared" si="60"/>
        <v>1</v>
      </c>
      <c r="Q628">
        <f t="shared" si="61"/>
        <v>0</v>
      </c>
      <c r="S628" t="str">
        <f t="shared" si="62"/>
        <v/>
      </c>
      <c r="T628" t="str">
        <f t="shared" si="63"/>
        <v/>
      </c>
      <c r="U628" t="str">
        <f t="shared" si="64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59"/>
        <v>0</v>
      </c>
      <c r="P629">
        <f t="shared" si="60"/>
        <v>0</v>
      </c>
      <c r="Q629">
        <f t="shared" si="61"/>
        <v>0</v>
      </c>
      <c r="S629" t="str">
        <f t="shared" si="62"/>
        <v/>
      </c>
      <c r="T629" t="str">
        <f t="shared" si="63"/>
        <v/>
      </c>
      <c r="U629" t="str">
        <f t="shared" si="64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59"/>
        <v>1</v>
      </c>
      <c r="P630">
        <f t="shared" si="60"/>
        <v>0</v>
      </c>
      <c r="Q630">
        <f t="shared" si="61"/>
        <v>0</v>
      </c>
      <c r="S630" t="str">
        <f t="shared" si="62"/>
        <v/>
      </c>
      <c r="T630" t="str">
        <f t="shared" si="63"/>
        <v/>
      </c>
      <c r="U630" t="str">
        <f t="shared" si="64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59"/>
        <v>0</v>
      </c>
      <c r="P631">
        <f t="shared" si="60"/>
        <v>0</v>
      </c>
      <c r="Q631">
        <f t="shared" si="61"/>
        <v>0</v>
      </c>
      <c r="S631" t="str">
        <f t="shared" si="62"/>
        <v/>
      </c>
      <c r="T631" t="str">
        <f t="shared" si="63"/>
        <v/>
      </c>
      <c r="U631" t="str">
        <f t="shared" si="64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59"/>
        <v>922</v>
      </c>
      <c r="P632">
        <f t="shared" si="60"/>
        <v>9</v>
      </c>
      <c r="Q632">
        <f t="shared" si="61"/>
        <v>0</v>
      </c>
      <c r="S632" t="str">
        <f t="shared" si="62"/>
        <v/>
      </c>
      <c r="T632" t="str">
        <f t="shared" si="63"/>
        <v/>
      </c>
      <c r="U632" t="str">
        <f t="shared" si="64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59"/>
        <v>0</v>
      </c>
      <c r="P633">
        <f t="shared" si="60"/>
        <v>0</v>
      </c>
      <c r="Q633">
        <f t="shared" si="61"/>
        <v>0</v>
      </c>
      <c r="S633" t="str">
        <f t="shared" si="62"/>
        <v/>
      </c>
      <c r="T633" t="str">
        <f t="shared" si="63"/>
        <v/>
      </c>
      <c r="U633" t="str">
        <f t="shared" si="64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59"/>
        <v>0</v>
      </c>
      <c r="P634">
        <f t="shared" si="60"/>
        <v>0</v>
      </c>
      <c r="Q634">
        <f t="shared" si="61"/>
        <v>0</v>
      </c>
      <c r="S634" t="str">
        <f t="shared" si="62"/>
        <v/>
      </c>
      <c r="T634" t="str">
        <f t="shared" si="63"/>
        <v/>
      </c>
      <c r="U634" t="str">
        <f t="shared" si="64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59"/>
        <v>0</v>
      </c>
      <c r="P635">
        <f t="shared" si="60"/>
        <v>0</v>
      </c>
      <c r="Q635">
        <f t="shared" si="61"/>
        <v>0</v>
      </c>
      <c r="S635" t="str">
        <f t="shared" si="62"/>
        <v/>
      </c>
      <c r="T635" t="str">
        <f t="shared" si="63"/>
        <v/>
      </c>
      <c r="U635" t="str">
        <f t="shared" si="64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59"/>
        <v>0</v>
      </c>
      <c r="P636">
        <f t="shared" si="60"/>
        <v>0</v>
      </c>
      <c r="Q636">
        <f t="shared" si="61"/>
        <v>0</v>
      </c>
      <c r="S636" t="str">
        <f t="shared" si="62"/>
        <v/>
      </c>
      <c r="T636" t="str">
        <f t="shared" si="63"/>
        <v/>
      </c>
      <c r="U636" t="str">
        <f t="shared" si="64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59"/>
        <v>0</v>
      </c>
      <c r="P637">
        <f t="shared" si="60"/>
        <v>0</v>
      </c>
      <c r="Q637">
        <f t="shared" si="61"/>
        <v>0</v>
      </c>
      <c r="S637" t="str">
        <f t="shared" si="62"/>
        <v/>
      </c>
      <c r="T637" t="str">
        <f t="shared" si="63"/>
        <v/>
      </c>
      <c r="U637" t="str">
        <f t="shared" si="64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59"/>
        <v>0</v>
      </c>
      <c r="P638">
        <f t="shared" si="60"/>
        <v>0</v>
      </c>
      <c r="Q638">
        <f t="shared" si="61"/>
        <v>0</v>
      </c>
      <c r="S638" t="str">
        <f t="shared" si="62"/>
        <v/>
      </c>
      <c r="T638" t="str">
        <f t="shared" si="63"/>
        <v/>
      </c>
      <c r="U638" t="str">
        <f t="shared" si="64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59"/>
        <v>4</v>
      </c>
      <c r="P639">
        <f t="shared" si="60"/>
        <v>0</v>
      </c>
      <c r="Q639">
        <f t="shared" si="61"/>
        <v>0</v>
      </c>
      <c r="S639" t="str">
        <f t="shared" si="62"/>
        <v/>
      </c>
      <c r="T639" t="str">
        <f t="shared" si="63"/>
        <v/>
      </c>
      <c r="U639" t="str">
        <f t="shared" si="64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59"/>
        <v>0</v>
      </c>
      <c r="P640">
        <f t="shared" si="60"/>
        <v>0</v>
      </c>
      <c r="Q640">
        <f t="shared" si="61"/>
        <v>0</v>
      </c>
      <c r="S640" t="str">
        <f t="shared" si="62"/>
        <v/>
      </c>
      <c r="T640" t="str">
        <f t="shared" si="63"/>
        <v/>
      </c>
      <c r="U640" t="str">
        <f t="shared" si="64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59"/>
        <v>2</v>
      </c>
      <c r="P641">
        <f t="shared" si="60"/>
        <v>0</v>
      </c>
      <c r="Q641">
        <f t="shared" si="61"/>
        <v>0</v>
      </c>
      <c r="S641">
        <f t="shared" si="62"/>
        <v>2</v>
      </c>
      <c r="T641">
        <f t="shared" si="63"/>
        <v>0</v>
      </c>
      <c r="U641">
        <f t="shared" si="64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59"/>
        <v>0</v>
      </c>
      <c r="P642">
        <f t="shared" si="60"/>
        <v>0</v>
      </c>
      <c r="Q642">
        <f t="shared" si="61"/>
        <v>0</v>
      </c>
      <c r="S642" t="str">
        <f t="shared" si="62"/>
        <v/>
      </c>
      <c r="T642" t="str">
        <f t="shared" si="63"/>
        <v/>
      </c>
      <c r="U642" t="str">
        <f t="shared" si="64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59"/>
        <v>3</v>
      </c>
      <c r="P643">
        <f t="shared" si="60"/>
        <v>0</v>
      </c>
      <c r="Q643">
        <f t="shared" si="61"/>
        <v>0</v>
      </c>
      <c r="S643" t="str">
        <f t="shared" si="62"/>
        <v/>
      </c>
      <c r="T643" t="str">
        <f t="shared" si="63"/>
        <v/>
      </c>
      <c r="U643" t="str">
        <f t="shared" si="64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59"/>
        <v>0</v>
      </c>
      <c r="P644">
        <f t="shared" si="60"/>
        <v>0</v>
      </c>
      <c r="Q644">
        <f t="shared" si="61"/>
        <v>0</v>
      </c>
      <c r="S644" t="str">
        <f t="shared" si="62"/>
        <v/>
      </c>
      <c r="T644" t="str">
        <f t="shared" si="63"/>
        <v/>
      </c>
      <c r="U644" t="str">
        <f t="shared" si="64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O708" si="65">IF($D645="US",H645,"")</f>
        <v>0</v>
      </c>
      <c r="P645">
        <f t="shared" ref="P645:P708" si="66">IF($D645="US",I645,"")</f>
        <v>0</v>
      </c>
      <c r="Q645">
        <f t="shared" ref="Q645:Q708" si="67">IF($D645="US",J645,"")</f>
        <v>0</v>
      </c>
      <c r="S645" t="str">
        <f t="shared" ref="S645:S708" si="68">IF($C645="New York",H645,"")</f>
        <v/>
      </c>
      <c r="T645" t="str">
        <f t="shared" ref="T645:T708" si="69">IF($C645="New York",I645,"")</f>
        <v/>
      </c>
      <c r="U645" t="str">
        <f t="shared" ref="U645:U708" si="70">IF($C645="New York",J645,"")</f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65"/>
        <v>0</v>
      </c>
      <c r="P646">
        <f t="shared" si="66"/>
        <v>0</v>
      </c>
      <c r="Q646">
        <f t="shared" si="67"/>
        <v>0</v>
      </c>
      <c r="S646" t="str">
        <f t="shared" si="68"/>
        <v/>
      </c>
      <c r="T646" t="str">
        <f t="shared" si="69"/>
        <v/>
      </c>
      <c r="U646" t="str">
        <f t="shared" si="70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65"/>
        <v>0</v>
      </c>
      <c r="P647">
        <f t="shared" si="66"/>
        <v>0</v>
      </c>
      <c r="Q647">
        <f t="shared" si="67"/>
        <v>0</v>
      </c>
      <c r="S647" t="str">
        <f t="shared" si="68"/>
        <v/>
      </c>
      <c r="T647" t="str">
        <f t="shared" si="69"/>
        <v/>
      </c>
      <c r="U647" t="str">
        <f t="shared" si="70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65"/>
        <v>0</v>
      </c>
      <c r="P648">
        <f t="shared" si="66"/>
        <v>0</v>
      </c>
      <c r="Q648">
        <f t="shared" si="67"/>
        <v>0</v>
      </c>
      <c r="S648" t="str">
        <f t="shared" si="68"/>
        <v/>
      </c>
      <c r="T648" t="str">
        <f t="shared" si="69"/>
        <v/>
      </c>
      <c r="U648" t="str">
        <f t="shared" si="70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65"/>
        <v>0</v>
      </c>
      <c r="P649">
        <f t="shared" si="66"/>
        <v>0</v>
      </c>
      <c r="Q649">
        <f t="shared" si="67"/>
        <v>0</v>
      </c>
      <c r="S649" t="str">
        <f t="shared" si="68"/>
        <v/>
      </c>
      <c r="T649" t="str">
        <f t="shared" si="69"/>
        <v/>
      </c>
      <c r="U649" t="str">
        <f t="shared" si="70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65"/>
        <v>0</v>
      </c>
      <c r="P650">
        <f t="shared" si="66"/>
        <v>0</v>
      </c>
      <c r="Q650">
        <f t="shared" si="67"/>
        <v>0</v>
      </c>
      <c r="S650" t="str">
        <f t="shared" si="68"/>
        <v/>
      </c>
      <c r="T650" t="str">
        <f t="shared" si="69"/>
        <v/>
      </c>
      <c r="U650" t="str">
        <f t="shared" si="70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65"/>
        <v>9</v>
      </c>
      <c r="P651">
        <f t="shared" si="66"/>
        <v>0</v>
      </c>
      <c r="Q651">
        <f t="shared" si="67"/>
        <v>0</v>
      </c>
      <c r="S651" t="str">
        <f t="shared" si="68"/>
        <v/>
      </c>
      <c r="T651" t="str">
        <f t="shared" si="69"/>
        <v/>
      </c>
      <c r="U651" t="str">
        <f t="shared" si="70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65"/>
        <v>0</v>
      </c>
      <c r="P652">
        <f t="shared" si="66"/>
        <v>0</v>
      </c>
      <c r="Q652">
        <f t="shared" si="67"/>
        <v>0</v>
      </c>
      <c r="S652" t="str">
        <f t="shared" si="68"/>
        <v/>
      </c>
      <c r="T652" t="str">
        <f t="shared" si="69"/>
        <v/>
      </c>
      <c r="U652" t="str">
        <f t="shared" si="70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65"/>
        <v>3</v>
      </c>
      <c r="P653">
        <f t="shared" si="66"/>
        <v>0</v>
      </c>
      <c r="Q653">
        <f t="shared" si="67"/>
        <v>0</v>
      </c>
      <c r="S653" t="str">
        <f t="shared" si="68"/>
        <v/>
      </c>
      <c r="T653" t="str">
        <f t="shared" si="69"/>
        <v/>
      </c>
      <c r="U653" t="str">
        <f t="shared" si="70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65"/>
        <v>0</v>
      </c>
      <c r="P654">
        <f t="shared" si="66"/>
        <v>0</v>
      </c>
      <c r="Q654">
        <f t="shared" si="67"/>
        <v>0</v>
      </c>
      <c r="S654" t="str">
        <f t="shared" si="68"/>
        <v/>
      </c>
      <c r="T654" t="str">
        <f t="shared" si="69"/>
        <v/>
      </c>
      <c r="U654" t="str">
        <f t="shared" si="70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65"/>
        <v>0</v>
      </c>
      <c r="P655">
        <f t="shared" si="66"/>
        <v>0</v>
      </c>
      <c r="Q655">
        <f t="shared" si="67"/>
        <v>0</v>
      </c>
      <c r="S655" t="str">
        <f t="shared" si="68"/>
        <v/>
      </c>
      <c r="T655" t="str">
        <f t="shared" si="69"/>
        <v/>
      </c>
      <c r="U655" t="str">
        <f t="shared" si="70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65"/>
        <v>4</v>
      </c>
      <c r="P656">
        <f t="shared" si="66"/>
        <v>0</v>
      </c>
      <c r="Q656">
        <f t="shared" si="67"/>
        <v>0</v>
      </c>
      <c r="S656" t="str">
        <f t="shared" si="68"/>
        <v/>
      </c>
      <c r="T656" t="str">
        <f t="shared" si="69"/>
        <v/>
      </c>
      <c r="U656" t="str">
        <f t="shared" si="70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65"/>
        <v>1</v>
      </c>
      <c r="P657">
        <f t="shared" si="66"/>
        <v>0</v>
      </c>
      <c r="Q657">
        <f t="shared" si="67"/>
        <v>0</v>
      </c>
      <c r="S657" t="str">
        <f t="shared" si="68"/>
        <v/>
      </c>
      <c r="T657" t="str">
        <f t="shared" si="69"/>
        <v/>
      </c>
      <c r="U657" t="str">
        <f t="shared" si="70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65"/>
        <v>2</v>
      </c>
      <c r="P658">
        <f t="shared" si="66"/>
        <v>0</v>
      </c>
      <c r="Q658">
        <f t="shared" si="67"/>
        <v>0</v>
      </c>
      <c r="S658" t="str">
        <f t="shared" si="68"/>
        <v/>
      </c>
      <c r="T658" t="str">
        <f t="shared" si="69"/>
        <v/>
      </c>
      <c r="U658" t="str">
        <f t="shared" si="70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65"/>
        <v>1</v>
      </c>
      <c r="P659">
        <f t="shared" si="66"/>
        <v>0</v>
      </c>
      <c r="Q659">
        <f t="shared" si="67"/>
        <v>0</v>
      </c>
      <c r="S659" t="str">
        <f t="shared" si="68"/>
        <v/>
      </c>
      <c r="T659" t="str">
        <f t="shared" si="69"/>
        <v/>
      </c>
      <c r="U659" t="str">
        <f t="shared" si="70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65"/>
        <v>0</v>
      </c>
      <c r="P660">
        <f t="shared" si="66"/>
        <v>0</v>
      </c>
      <c r="Q660">
        <f t="shared" si="67"/>
        <v>0</v>
      </c>
      <c r="S660" t="str">
        <f t="shared" si="68"/>
        <v/>
      </c>
      <c r="T660" t="str">
        <f t="shared" si="69"/>
        <v/>
      </c>
      <c r="U660" t="str">
        <f t="shared" si="70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65"/>
        <v>0</v>
      </c>
      <c r="P661">
        <f t="shared" si="66"/>
        <v>0</v>
      </c>
      <c r="Q661">
        <f t="shared" si="67"/>
        <v>0</v>
      </c>
      <c r="S661" t="str">
        <f t="shared" si="68"/>
        <v/>
      </c>
      <c r="T661" t="str">
        <f t="shared" si="69"/>
        <v/>
      </c>
      <c r="U661" t="str">
        <f t="shared" si="70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65"/>
        <v>0</v>
      </c>
      <c r="P662">
        <f t="shared" si="66"/>
        <v>0</v>
      </c>
      <c r="Q662">
        <f t="shared" si="67"/>
        <v>0</v>
      </c>
      <c r="S662" t="str">
        <f t="shared" si="68"/>
        <v/>
      </c>
      <c r="T662" t="str">
        <f t="shared" si="69"/>
        <v/>
      </c>
      <c r="U662" t="str">
        <f t="shared" si="70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65"/>
        <v>0</v>
      </c>
      <c r="P663">
        <f t="shared" si="66"/>
        <v>0</v>
      </c>
      <c r="Q663">
        <f t="shared" si="67"/>
        <v>0</v>
      </c>
      <c r="S663" t="str">
        <f t="shared" si="68"/>
        <v/>
      </c>
      <c r="T663" t="str">
        <f t="shared" si="69"/>
        <v/>
      </c>
      <c r="U663" t="str">
        <f t="shared" si="70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65"/>
        <v>2</v>
      </c>
      <c r="P664">
        <f t="shared" si="66"/>
        <v>0</v>
      </c>
      <c r="Q664">
        <f t="shared" si="67"/>
        <v>0</v>
      </c>
      <c r="S664" t="str">
        <f t="shared" si="68"/>
        <v/>
      </c>
      <c r="T664" t="str">
        <f t="shared" si="69"/>
        <v/>
      </c>
      <c r="U664" t="str">
        <f t="shared" si="70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65"/>
        <v>0</v>
      </c>
      <c r="P665">
        <f t="shared" si="66"/>
        <v>0</v>
      </c>
      <c r="Q665">
        <f t="shared" si="67"/>
        <v>0</v>
      </c>
      <c r="S665" t="str">
        <f t="shared" si="68"/>
        <v/>
      </c>
      <c r="T665" t="str">
        <f t="shared" si="69"/>
        <v/>
      </c>
      <c r="U665" t="str">
        <f t="shared" si="70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65"/>
        <v>0</v>
      </c>
      <c r="P666">
        <f t="shared" si="66"/>
        <v>0</v>
      </c>
      <c r="Q666">
        <f t="shared" si="67"/>
        <v>0</v>
      </c>
      <c r="S666" t="str">
        <f t="shared" si="68"/>
        <v/>
      </c>
      <c r="T666" t="str">
        <f t="shared" si="69"/>
        <v/>
      </c>
      <c r="U666" t="str">
        <f t="shared" si="70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65"/>
        <v>0</v>
      </c>
      <c r="P667">
        <f t="shared" si="66"/>
        <v>0</v>
      </c>
      <c r="Q667">
        <f t="shared" si="67"/>
        <v>0</v>
      </c>
      <c r="S667" t="str">
        <f t="shared" si="68"/>
        <v/>
      </c>
      <c r="T667" t="str">
        <f t="shared" si="69"/>
        <v/>
      </c>
      <c r="U667" t="str">
        <f t="shared" si="70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65"/>
        <v>0</v>
      </c>
      <c r="P668">
        <f t="shared" si="66"/>
        <v>0</v>
      </c>
      <c r="Q668">
        <f t="shared" si="67"/>
        <v>0</v>
      </c>
      <c r="S668" t="str">
        <f t="shared" si="68"/>
        <v/>
      </c>
      <c r="T668" t="str">
        <f t="shared" si="69"/>
        <v/>
      </c>
      <c r="U668" t="str">
        <f t="shared" si="70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65"/>
        <v>0</v>
      </c>
      <c r="P669">
        <f t="shared" si="66"/>
        <v>0</v>
      </c>
      <c r="Q669">
        <f t="shared" si="67"/>
        <v>0</v>
      </c>
      <c r="S669" t="str">
        <f t="shared" si="68"/>
        <v/>
      </c>
      <c r="T669" t="str">
        <f t="shared" si="69"/>
        <v/>
      </c>
      <c r="U669" t="str">
        <f t="shared" si="70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65"/>
        <v>0</v>
      </c>
      <c r="P670">
        <f t="shared" si="66"/>
        <v>0</v>
      </c>
      <c r="Q670">
        <f t="shared" si="67"/>
        <v>0</v>
      </c>
      <c r="S670" t="str">
        <f t="shared" si="68"/>
        <v/>
      </c>
      <c r="T670" t="str">
        <f t="shared" si="69"/>
        <v/>
      </c>
      <c r="U670" t="str">
        <f t="shared" si="70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65"/>
        <v>0</v>
      </c>
      <c r="P671">
        <f t="shared" si="66"/>
        <v>0</v>
      </c>
      <c r="Q671">
        <f t="shared" si="67"/>
        <v>0</v>
      </c>
      <c r="S671" t="str">
        <f t="shared" si="68"/>
        <v/>
      </c>
      <c r="T671" t="str">
        <f t="shared" si="69"/>
        <v/>
      </c>
      <c r="U671" t="str">
        <f t="shared" si="70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65"/>
        <v>0</v>
      </c>
      <c r="P672">
        <f t="shared" si="66"/>
        <v>0</v>
      </c>
      <c r="Q672">
        <f t="shared" si="67"/>
        <v>0</v>
      </c>
      <c r="S672" t="str">
        <f t="shared" si="68"/>
        <v/>
      </c>
      <c r="T672" t="str">
        <f t="shared" si="69"/>
        <v/>
      </c>
      <c r="U672" t="str">
        <f t="shared" si="70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65"/>
        <v>1</v>
      </c>
      <c r="P673">
        <f t="shared" si="66"/>
        <v>0</v>
      </c>
      <c r="Q673">
        <f t="shared" si="67"/>
        <v>0</v>
      </c>
      <c r="S673" t="str">
        <f t="shared" si="68"/>
        <v/>
      </c>
      <c r="T673" t="str">
        <f t="shared" si="69"/>
        <v/>
      </c>
      <c r="U673" t="str">
        <f t="shared" si="70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65"/>
        <v>0</v>
      </c>
      <c r="P674">
        <f t="shared" si="66"/>
        <v>0</v>
      </c>
      <c r="Q674">
        <f t="shared" si="67"/>
        <v>0</v>
      </c>
      <c r="S674" t="str">
        <f t="shared" si="68"/>
        <v/>
      </c>
      <c r="T674" t="str">
        <f t="shared" si="69"/>
        <v/>
      </c>
      <c r="U674" t="str">
        <f t="shared" si="70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65"/>
        <v>0</v>
      </c>
      <c r="P675">
        <f t="shared" si="66"/>
        <v>0</v>
      </c>
      <c r="Q675">
        <f t="shared" si="67"/>
        <v>0</v>
      </c>
      <c r="S675" t="str">
        <f t="shared" si="68"/>
        <v/>
      </c>
      <c r="T675" t="str">
        <f t="shared" si="69"/>
        <v/>
      </c>
      <c r="U675" t="str">
        <f t="shared" si="70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65"/>
        <v>0</v>
      </c>
      <c r="P676">
        <f t="shared" si="66"/>
        <v>0</v>
      </c>
      <c r="Q676">
        <f t="shared" si="67"/>
        <v>0</v>
      </c>
      <c r="S676" t="str">
        <f t="shared" si="68"/>
        <v/>
      </c>
      <c r="T676" t="str">
        <f t="shared" si="69"/>
        <v/>
      </c>
      <c r="U676" t="str">
        <f t="shared" si="70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65"/>
        <v>0</v>
      </c>
      <c r="P677">
        <f t="shared" si="66"/>
        <v>0</v>
      </c>
      <c r="Q677">
        <f t="shared" si="67"/>
        <v>0</v>
      </c>
      <c r="S677" t="str">
        <f t="shared" si="68"/>
        <v/>
      </c>
      <c r="T677" t="str">
        <f t="shared" si="69"/>
        <v/>
      </c>
      <c r="U677" t="str">
        <f t="shared" si="70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65"/>
        <v>0</v>
      </c>
      <c r="P678">
        <f t="shared" si="66"/>
        <v>0</v>
      </c>
      <c r="Q678">
        <f t="shared" si="67"/>
        <v>0</v>
      </c>
      <c r="S678" t="str">
        <f t="shared" si="68"/>
        <v/>
      </c>
      <c r="T678" t="str">
        <f t="shared" si="69"/>
        <v/>
      </c>
      <c r="U678" t="str">
        <f t="shared" si="70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65"/>
        <v>0</v>
      </c>
      <c r="P679">
        <f t="shared" si="66"/>
        <v>0</v>
      </c>
      <c r="Q679">
        <f t="shared" si="67"/>
        <v>0</v>
      </c>
      <c r="S679" t="str">
        <f t="shared" si="68"/>
        <v/>
      </c>
      <c r="T679" t="str">
        <f t="shared" si="69"/>
        <v/>
      </c>
      <c r="U679" t="str">
        <f t="shared" si="70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65"/>
        <v>0</v>
      </c>
      <c r="P680">
        <f t="shared" si="66"/>
        <v>0</v>
      </c>
      <c r="Q680">
        <f t="shared" si="67"/>
        <v>0</v>
      </c>
      <c r="S680" t="str">
        <f t="shared" si="68"/>
        <v/>
      </c>
      <c r="T680" t="str">
        <f t="shared" si="69"/>
        <v/>
      </c>
      <c r="U680" t="str">
        <f t="shared" si="70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65"/>
        <v>0</v>
      </c>
      <c r="P681">
        <f t="shared" si="66"/>
        <v>0</v>
      </c>
      <c r="Q681">
        <f t="shared" si="67"/>
        <v>0</v>
      </c>
      <c r="S681" t="str">
        <f t="shared" si="68"/>
        <v/>
      </c>
      <c r="T681" t="str">
        <f t="shared" si="69"/>
        <v/>
      </c>
      <c r="U681" t="str">
        <f t="shared" si="70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65"/>
        <v>1</v>
      </c>
      <c r="P682">
        <f t="shared" si="66"/>
        <v>1</v>
      </c>
      <c r="Q682">
        <f t="shared" si="67"/>
        <v>0</v>
      </c>
      <c r="S682" t="str">
        <f t="shared" si="68"/>
        <v/>
      </c>
      <c r="T682" t="str">
        <f t="shared" si="69"/>
        <v/>
      </c>
      <c r="U682" t="str">
        <f t="shared" si="70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65"/>
        <v>0</v>
      </c>
      <c r="P683">
        <f t="shared" si="66"/>
        <v>0</v>
      </c>
      <c r="Q683">
        <f t="shared" si="67"/>
        <v>0</v>
      </c>
      <c r="S683" t="str">
        <f t="shared" si="68"/>
        <v/>
      </c>
      <c r="T683" t="str">
        <f t="shared" si="69"/>
        <v/>
      </c>
      <c r="U683" t="str">
        <f t="shared" si="70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65"/>
        <v>2</v>
      </c>
      <c r="P684">
        <f t="shared" si="66"/>
        <v>0</v>
      </c>
      <c r="Q684">
        <f t="shared" si="67"/>
        <v>0</v>
      </c>
      <c r="S684" t="str">
        <f t="shared" si="68"/>
        <v/>
      </c>
      <c r="T684" t="str">
        <f t="shared" si="69"/>
        <v/>
      </c>
      <c r="U684" t="str">
        <f t="shared" si="70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65"/>
        <v>2</v>
      </c>
      <c r="P685">
        <f t="shared" si="66"/>
        <v>0</v>
      </c>
      <c r="Q685">
        <f t="shared" si="67"/>
        <v>0</v>
      </c>
      <c r="S685" t="str">
        <f t="shared" si="68"/>
        <v/>
      </c>
      <c r="T685" t="str">
        <f t="shared" si="69"/>
        <v/>
      </c>
      <c r="U685" t="str">
        <f t="shared" si="70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65"/>
        <v>1</v>
      </c>
      <c r="P686">
        <f t="shared" si="66"/>
        <v>0</v>
      </c>
      <c r="Q686">
        <f t="shared" si="67"/>
        <v>0</v>
      </c>
      <c r="S686" t="str">
        <f t="shared" si="68"/>
        <v/>
      </c>
      <c r="T686" t="str">
        <f t="shared" si="69"/>
        <v/>
      </c>
      <c r="U686" t="str">
        <f t="shared" si="70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65"/>
        <v>0</v>
      </c>
      <c r="P687">
        <f t="shared" si="66"/>
        <v>0</v>
      </c>
      <c r="Q687">
        <f t="shared" si="67"/>
        <v>0</v>
      </c>
      <c r="S687" t="str">
        <f t="shared" si="68"/>
        <v/>
      </c>
      <c r="T687" t="str">
        <f t="shared" si="69"/>
        <v/>
      </c>
      <c r="U687" t="str">
        <f t="shared" si="70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65"/>
        <v>66</v>
      </c>
      <c r="P688">
        <f t="shared" si="66"/>
        <v>0</v>
      </c>
      <c r="Q688">
        <f t="shared" si="67"/>
        <v>0</v>
      </c>
      <c r="S688" t="str">
        <f t="shared" si="68"/>
        <v/>
      </c>
      <c r="T688" t="str">
        <f t="shared" si="69"/>
        <v/>
      </c>
      <c r="U688" t="str">
        <f t="shared" si="70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65"/>
        <v>1</v>
      </c>
      <c r="P689">
        <f t="shared" si="66"/>
        <v>0</v>
      </c>
      <c r="Q689">
        <f t="shared" si="67"/>
        <v>0</v>
      </c>
      <c r="S689" t="str">
        <f t="shared" si="68"/>
        <v/>
      </c>
      <c r="T689" t="str">
        <f t="shared" si="69"/>
        <v/>
      </c>
      <c r="U689" t="str">
        <f t="shared" si="70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65"/>
        <v>3</v>
      </c>
      <c r="P690">
        <f t="shared" si="66"/>
        <v>0</v>
      </c>
      <c r="Q690">
        <f t="shared" si="67"/>
        <v>0</v>
      </c>
      <c r="S690" t="str">
        <f t="shared" si="68"/>
        <v/>
      </c>
      <c r="T690" t="str">
        <f t="shared" si="69"/>
        <v/>
      </c>
      <c r="U690" t="str">
        <f t="shared" si="70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65"/>
        <v>12</v>
      </c>
      <c r="P691">
        <f t="shared" si="66"/>
        <v>0</v>
      </c>
      <c r="Q691">
        <f t="shared" si="67"/>
        <v>0</v>
      </c>
      <c r="S691" t="str">
        <f t="shared" si="68"/>
        <v/>
      </c>
      <c r="T691" t="str">
        <f t="shared" si="69"/>
        <v/>
      </c>
      <c r="U691" t="str">
        <f t="shared" si="70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65"/>
        <v>2</v>
      </c>
      <c r="P692">
        <f t="shared" si="66"/>
        <v>0</v>
      </c>
      <c r="Q692">
        <f t="shared" si="67"/>
        <v>0</v>
      </c>
      <c r="S692" t="str">
        <f t="shared" si="68"/>
        <v/>
      </c>
      <c r="T692" t="str">
        <f t="shared" si="69"/>
        <v/>
      </c>
      <c r="U692" t="str">
        <f t="shared" si="70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65"/>
        <v>0</v>
      </c>
      <c r="P693">
        <f t="shared" si="66"/>
        <v>0</v>
      </c>
      <c r="Q693">
        <f t="shared" si="67"/>
        <v>0</v>
      </c>
      <c r="S693" t="str">
        <f t="shared" si="68"/>
        <v/>
      </c>
      <c r="T693" t="str">
        <f t="shared" si="69"/>
        <v/>
      </c>
      <c r="U693" t="str">
        <f t="shared" si="70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65"/>
        <v>0</v>
      </c>
      <c r="P694">
        <f t="shared" si="66"/>
        <v>0</v>
      </c>
      <c r="Q694">
        <f t="shared" si="67"/>
        <v>0</v>
      </c>
      <c r="S694" t="str">
        <f t="shared" si="68"/>
        <v/>
      </c>
      <c r="T694" t="str">
        <f t="shared" si="69"/>
        <v/>
      </c>
      <c r="U694" t="str">
        <f t="shared" si="70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65"/>
        <v>0</v>
      </c>
      <c r="P695">
        <f t="shared" si="66"/>
        <v>0</v>
      </c>
      <c r="Q695">
        <f t="shared" si="67"/>
        <v>0</v>
      </c>
      <c r="S695" t="str">
        <f t="shared" si="68"/>
        <v/>
      </c>
      <c r="T695" t="str">
        <f t="shared" si="69"/>
        <v/>
      </c>
      <c r="U695" t="str">
        <f t="shared" si="70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65"/>
        <v>0</v>
      </c>
      <c r="P696">
        <f t="shared" si="66"/>
        <v>0</v>
      </c>
      <c r="Q696">
        <f t="shared" si="67"/>
        <v>0</v>
      </c>
      <c r="S696" t="str">
        <f t="shared" si="68"/>
        <v/>
      </c>
      <c r="T696" t="str">
        <f t="shared" si="69"/>
        <v/>
      </c>
      <c r="U696" t="str">
        <f t="shared" si="70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65"/>
        <v>0</v>
      </c>
      <c r="P697">
        <f t="shared" si="66"/>
        <v>0</v>
      </c>
      <c r="Q697">
        <f t="shared" si="67"/>
        <v>0</v>
      </c>
      <c r="S697" t="str">
        <f t="shared" si="68"/>
        <v/>
      </c>
      <c r="T697" t="str">
        <f t="shared" si="69"/>
        <v/>
      </c>
      <c r="U697" t="str">
        <f t="shared" si="70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65"/>
        <v>0</v>
      </c>
      <c r="P698">
        <f t="shared" si="66"/>
        <v>0</v>
      </c>
      <c r="Q698">
        <f t="shared" si="67"/>
        <v>0</v>
      </c>
      <c r="S698" t="str">
        <f t="shared" si="68"/>
        <v/>
      </c>
      <c r="T698" t="str">
        <f t="shared" si="69"/>
        <v/>
      </c>
      <c r="U698" t="str">
        <f t="shared" si="70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65"/>
        <v>0</v>
      </c>
      <c r="P699">
        <f t="shared" si="66"/>
        <v>0</v>
      </c>
      <c r="Q699">
        <f t="shared" si="67"/>
        <v>0</v>
      </c>
      <c r="S699" t="str">
        <f t="shared" si="68"/>
        <v/>
      </c>
      <c r="T699" t="str">
        <f t="shared" si="69"/>
        <v/>
      </c>
      <c r="U699" t="str">
        <f t="shared" si="70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65"/>
        <v>0</v>
      </c>
      <c r="P700">
        <f t="shared" si="66"/>
        <v>0</v>
      </c>
      <c r="Q700">
        <f t="shared" si="67"/>
        <v>0</v>
      </c>
      <c r="S700" t="str">
        <f t="shared" si="68"/>
        <v/>
      </c>
      <c r="T700" t="str">
        <f t="shared" si="69"/>
        <v/>
      </c>
      <c r="U700" t="str">
        <f t="shared" si="70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65"/>
        <v>0</v>
      </c>
      <c r="P701">
        <f t="shared" si="66"/>
        <v>0</v>
      </c>
      <c r="Q701">
        <f t="shared" si="67"/>
        <v>0</v>
      </c>
      <c r="S701" t="str">
        <f t="shared" si="68"/>
        <v/>
      </c>
      <c r="T701" t="str">
        <f t="shared" si="69"/>
        <v/>
      </c>
      <c r="U701" t="str">
        <f t="shared" si="70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65"/>
        <v>1</v>
      </c>
      <c r="P702">
        <f t="shared" si="66"/>
        <v>0</v>
      </c>
      <c r="Q702">
        <f t="shared" si="67"/>
        <v>0</v>
      </c>
      <c r="S702" t="str">
        <f t="shared" si="68"/>
        <v/>
      </c>
      <c r="T702" t="str">
        <f t="shared" si="69"/>
        <v/>
      </c>
      <c r="U702" t="str">
        <f t="shared" si="70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65"/>
        <v>0</v>
      </c>
      <c r="P703">
        <f t="shared" si="66"/>
        <v>0</v>
      </c>
      <c r="Q703">
        <f t="shared" si="67"/>
        <v>0</v>
      </c>
      <c r="S703" t="str">
        <f t="shared" si="68"/>
        <v/>
      </c>
      <c r="T703" t="str">
        <f t="shared" si="69"/>
        <v/>
      </c>
      <c r="U703" t="str">
        <f t="shared" si="70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65"/>
        <v>149</v>
      </c>
      <c r="P704">
        <f t="shared" si="66"/>
        <v>1</v>
      </c>
      <c r="Q704">
        <f t="shared" si="67"/>
        <v>0</v>
      </c>
      <c r="S704" t="str">
        <f t="shared" si="68"/>
        <v/>
      </c>
      <c r="T704" t="str">
        <f t="shared" si="69"/>
        <v/>
      </c>
      <c r="U704" t="str">
        <f t="shared" si="70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65"/>
        <v>0</v>
      </c>
      <c r="P705">
        <f t="shared" si="66"/>
        <v>0</v>
      </c>
      <c r="Q705">
        <f t="shared" si="67"/>
        <v>0</v>
      </c>
      <c r="S705" t="str">
        <f t="shared" si="68"/>
        <v/>
      </c>
      <c r="T705" t="str">
        <f t="shared" si="69"/>
        <v/>
      </c>
      <c r="U705" t="str">
        <f t="shared" si="70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65"/>
        <v>0</v>
      </c>
      <c r="P706">
        <f t="shared" si="66"/>
        <v>0</v>
      </c>
      <c r="Q706">
        <f t="shared" si="67"/>
        <v>0</v>
      </c>
      <c r="S706" t="str">
        <f t="shared" si="68"/>
        <v/>
      </c>
      <c r="T706" t="str">
        <f t="shared" si="69"/>
        <v/>
      </c>
      <c r="U706" t="str">
        <f t="shared" si="70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65"/>
        <v>0</v>
      </c>
      <c r="P707">
        <f t="shared" si="66"/>
        <v>0</v>
      </c>
      <c r="Q707">
        <f t="shared" si="67"/>
        <v>0</v>
      </c>
      <c r="S707" t="str">
        <f t="shared" si="68"/>
        <v/>
      </c>
      <c r="T707" t="str">
        <f t="shared" si="69"/>
        <v/>
      </c>
      <c r="U707" t="str">
        <f t="shared" si="70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65"/>
        <v>18</v>
      </c>
      <c r="P708">
        <f t="shared" si="66"/>
        <v>0</v>
      </c>
      <c r="Q708">
        <f t="shared" si="67"/>
        <v>0</v>
      </c>
      <c r="S708" t="str">
        <f t="shared" si="68"/>
        <v/>
      </c>
      <c r="T708" t="str">
        <f t="shared" si="69"/>
        <v/>
      </c>
      <c r="U708" t="str">
        <f t="shared" si="70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O772" si="71">IF($D709="US",H709,"")</f>
        <v>0</v>
      </c>
      <c r="P709">
        <f t="shared" ref="P709:P772" si="72">IF($D709="US",I709,"")</f>
        <v>0</v>
      </c>
      <c r="Q709">
        <f t="shared" ref="Q709:Q772" si="73">IF($D709="US",J709,"")</f>
        <v>0</v>
      </c>
      <c r="S709" t="str">
        <f t="shared" ref="S709:S772" si="74">IF($C709="New York",H709,"")</f>
        <v/>
      </c>
      <c r="T709" t="str">
        <f t="shared" ref="T709:T772" si="75">IF($C709="New York",I709,"")</f>
        <v/>
      </c>
      <c r="U709" t="str">
        <f t="shared" ref="U709:U772" si="76">IF($C709="New York",J709,"")</f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71"/>
        <v>0</v>
      </c>
      <c r="P710">
        <f t="shared" si="72"/>
        <v>0</v>
      </c>
      <c r="Q710">
        <f t="shared" si="73"/>
        <v>0</v>
      </c>
      <c r="S710" t="str">
        <f t="shared" si="74"/>
        <v/>
      </c>
      <c r="T710" t="str">
        <f t="shared" si="75"/>
        <v/>
      </c>
      <c r="U710" t="str">
        <f t="shared" si="7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71"/>
        <v>0</v>
      </c>
      <c r="P711">
        <f t="shared" si="72"/>
        <v>0</v>
      </c>
      <c r="Q711">
        <f t="shared" si="73"/>
        <v>0</v>
      </c>
      <c r="S711" t="str">
        <f t="shared" si="74"/>
        <v/>
      </c>
      <c r="T711" t="str">
        <f t="shared" si="75"/>
        <v/>
      </c>
      <c r="U711" t="str">
        <f t="shared" si="7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71"/>
        <v>0</v>
      </c>
      <c r="P712">
        <f t="shared" si="72"/>
        <v>0</v>
      </c>
      <c r="Q712">
        <f t="shared" si="73"/>
        <v>0</v>
      </c>
      <c r="S712" t="str">
        <f t="shared" si="74"/>
        <v/>
      </c>
      <c r="T712" t="str">
        <f t="shared" si="75"/>
        <v/>
      </c>
      <c r="U712" t="str">
        <f t="shared" si="7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71"/>
        <v>0</v>
      </c>
      <c r="P713">
        <f t="shared" si="72"/>
        <v>0</v>
      </c>
      <c r="Q713">
        <f t="shared" si="73"/>
        <v>0</v>
      </c>
      <c r="S713" t="str">
        <f t="shared" si="74"/>
        <v/>
      </c>
      <c r="T713" t="str">
        <f t="shared" si="75"/>
        <v/>
      </c>
      <c r="U713" t="str">
        <f t="shared" si="7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71"/>
        <v>6</v>
      </c>
      <c r="P714">
        <f t="shared" si="72"/>
        <v>0</v>
      </c>
      <c r="Q714">
        <f t="shared" si="73"/>
        <v>0</v>
      </c>
      <c r="S714" t="str">
        <f t="shared" si="74"/>
        <v/>
      </c>
      <c r="T714" t="str">
        <f t="shared" si="75"/>
        <v/>
      </c>
      <c r="U714" t="str">
        <f t="shared" si="7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71"/>
        <v>0</v>
      </c>
      <c r="P715">
        <f t="shared" si="72"/>
        <v>0</v>
      </c>
      <c r="Q715">
        <f t="shared" si="73"/>
        <v>0</v>
      </c>
      <c r="S715" t="str">
        <f t="shared" si="74"/>
        <v/>
      </c>
      <c r="T715" t="str">
        <f t="shared" si="75"/>
        <v/>
      </c>
      <c r="U715" t="str">
        <f t="shared" si="7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71"/>
        <v>155</v>
      </c>
      <c r="P716">
        <f t="shared" si="72"/>
        <v>4</v>
      </c>
      <c r="Q716">
        <f t="shared" si="73"/>
        <v>0</v>
      </c>
      <c r="S716" t="str">
        <f t="shared" si="74"/>
        <v/>
      </c>
      <c r="T716" t="str">
        <f t="shared" si="75"/>
        <v/>
      </c>
      <c r="U716" t="str">
        <f t="shared" si="7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71"/>
        <v>70</v>
      </c>
      <c r="P717">
        <f t="shared" si="72"/>
        <v>0</v>
      </c>
      <c r="Q717">
        <f t="shared" si="73"/>
        <v>0</v>
      </c>
      <c r="S717" t="str">
        <f t="shared" si="74"/>
        <v/>
      </c>
      <c r="T717" t="str">
        <f t="shared" si="75"/>
        <v/>
      </c>
      <c r="U717" t="str">
        <f t="shared" si="7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71"/>
        <v>0</v>
      </c>
      <c r="P718">
        <f t="shared" si="72"/>
        <v>0</v>
      </c>
      <c r="Q718">
        <f t="shared" si="73"/>
        <v>0</v>
      </c>
      <c r="S718" t="str">
        <f t="shared" si="74"/>
        <v/>
      </c>
      <c r="T718" t="str">
        <f t="shared" si="75"/>
        <v/>
      </c>
      <c r="U718" t="str">
        <f t="shared" si="7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71"/>
        <v>1</v>
      </c>
      <c r="P719">
        <f t="shared" si="72"/>
        <v>0</v>
      </c>
      <c r="Q719">
        <f t="shared" si="73"/>
        <v>0</v>
      </c>
      <c r="S719" t="str">
        <f t="shared" si="74"/>
        <v/>
      </c>
      <c r="T719" t="str">
        <f t="shared" si="75"/>
        <v/>
      </c>
      <c r="U719" t="str">
        <f t="shared" si="7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71"/>
        <v>0</v>
      </c>
      <c r="P720">
        <f t="shared" si="72"/>
        <v>0</v>
      </c>
      <c r="Q720">
        <f t="shared" si="73"/>
        <v>0</v>
      </c>
      <c r="S720" t="str">
        <f t="shared" si="74"/>
        <v/>
      </c>
      <c r="T720" t="str">
        <f t="shared" si="75"/>
        <v/>
      </c>
      <c r="U720" t="str">
        <f t="shared" si="7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71"/>
        <v>1</v>
      </c>
      <c r="P721">
        <f t="shared" si="72"/>
        <v>0</v>
      </c>
      <c r="Q721">
        <f t="shared" si="73"/>
        <v>0</v>
      </c>
      <c r="S721" t="str">
        <f t="shared" si="74"/>
        <v/>
      </c>
      <c r="T721" t="str">
        <f t="shared" si="75"/>
        <v/>
      </c>
      <c r="U721" t="str">
        <f t="shared" si="7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71"/>
        <v>7</v>
      </c>
      <c r="P722">
        <f t="shared" si="72"/>
        <v>0</v>
      </c>
      <c r="Q722">
        <f t="shared" si="73"/>
        <v>0</v>
      </c>
      <c r="S722" t="str">
        <f t="shared" si="74"/>
        <v/>
      </c>
      <c r="T722" t="str">
        <f t="shared" si="75"/>
        <v/>
      </c>
      <c r="U722" t="str">
        <f t="shared" si="7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71"/>
        <v>1</v>
      </c>
      <c r="P723">
        <f t="shared" si="72"/>
        <v>0</v>
      </c>
      <c r="Q723">
        <f t="shared" si="73"/>
        <v>0</v>
      </c>
      <c r="S723" t="str">
        <f t="shared" si="74"/>
        <v/>
      </c>
      <c r="T723" t="str">
        <f t="shared" si="75"/>
        <v/>
      </c>
      <c r="U723" t="str">
        <f t="shared" si="7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71"/>
        <v>2</v>
      </c>
      <c r="P724">
        <f t="shared" si="72"/>
        <v>0</v>
      </c>
      <c r="Q724">
        <f t="shared" si="73"/>
        <v>0</v>
      </c>
      <c r="S724" t="str">
        <f t="shared" si="74"/>
        <v/>
      </c>
      <c r="T724" t="str">
        <f t="shared" si="75"/>
        <v/>
      </c>
      <c r="U724" t="str">
        <f t="shared" si="7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71"/>
        <v>164</v>
      </c>
      <c r="P725">
        <f t="shared" si="72"/>
        <v>2</v>
      </c>
      <c r="Q725">
        <f t="shared" si="73"/>
        <v>0</v>
      </c>
      <c r="S725" t="str">
        <f t="shared" si="74"/>
        <v/>
      </c>
      <c r="T725" t="str">
        <f t="shared" si="75"/>
        <v/>
      </c>
      <c r="U725" t="str">
        <f t="shared" si="7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71"/>
        <v>1</v>
      </c>
      <c r="P726">
        <f t="shared" si="72"/>
        <v>0</v>
      </c>
      <c r="Q726">
        <f t="shared" si="73"/>
        <v>0</v>
      </c>
      <c r="S726" t="str">
        <f t="shared" si="74"/>
        <v/>
      </c>
      <c r="T726" t="str">
        <f t="shared" si="75"/>
        <v/>
      </c>
      <c r="U726" t="str">
        <f t="shared" si="7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71"/>
        <v>0</v>
      </c>
      <c r="P727">
        <f t="shared" si="72"/>
        <v>0</v>
      </c>
      <c r="Q727">
        <f t="shared" si="73"/>
        <v>0</v>
      </c>
      <c r="S727" t="str">
        <f t="shared" si="74"/>
        <v/>
      </c>
      <c r="T727" t="str">
        <f t="shared" si="75"/>
        <v/>
      </c>
      <c r="U727" t="str">
        <f t="shared" si="7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71"/>
        <v>11</v>
      </c>
      <c r="P728">
        <f t="shared" si="72"/>
        <v>0</v>
      </c>
      <c r="Q728">
        <f t="shared" si="73"/>
        <v>0</v>
      </c>
      <c r="S728" t="str">
        <f t="shared" si="74"/>
        <v/>
      </c>
      <c r="T728" t="str">
        <f t="shared" si="75"/>
        <v/>
      </c>
      <c r="U728" t="str">
        <f t="shared" si="7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71"/>
        <v>0</v>
      </c>
      <c r="P729">
        <f t="shared" si="72"/>
        <v>0</v>
      </c>
      <c r="Q729">
        <f t="shared" si="73"/>
        <v>0</v>
      </c>
      <c r="S729" t="str">
        <f t="shared" si="74"/>
        <v/>
      </c>
      <c r="T729" t="str">
        <f t="shared" si="75"/>
        <v/>
      </c>
      <c r="U729" t="str">
        <f t="shared" si="7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71"/>
        <v>0</v>
      </c>
      <c r="P730">
        <f t="shared" si="72"/>
        <v>0</v>
      </c>
      <c r="Q730">
        <f t="shared" si="73"/>
        <v>0</v>
      </c>
      <c r="S730" t="str">
        <f t="shared" si="74"/>
        <v/>
      </c>
      <c r="T730" t="str">
        <f t="shared" si="75"/>
        <v/>
      </c>
      <c r="U730" t="str">
        <f t="shared" si="7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71"/>
        <v>29</v>
      </c>
      <c r="P731">
        <f t="shared" si="72"/>
        <v>1</v>
      </c>
      <c r="Q731">
        <f t="shared" si="73"/>
        <v>0</v>
      </c>
      <c r="S731" t="str">
        <f t="shared" si="74"/>
        <v/>
      </c>
      <c r="T731" t="str">
        <f t="shared" si="75"/>
        <v/>
      </c>
      <c r="U731" t="str">
        <f t="shared" si="7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71"/>
        <v>2</v>
      </c>
      <c r="P732">
        <f t="shared" si="72"/>
        <v>0</v>
      </c>
      <c r="Q732">
        <f t="shared" si="73"/>
        <v>0</v>
      </c>
      <c r="S732" t="str">
        <f t="shared" si="74"/>
        <v/>
      </c>
      <c r="T732" t="str">
        <f t="shared" si="75"/>
        <v/>
      </c>
      <c r="U732" t="str">
        <f t="shared" si="7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71"/>
        <v>0</v>
      </c>
      <c r="P733">
        <f t="shared" si="72"/>
        <v>0</v>
      </c>
      <c r="Q733">
        <f t="shared" si="73"/>
        <v>0</v>
      </c>
      <c r="S733" t="str">
        <f t="shared" si="74"/>
        <v/>
      </c>
      <c r="T733" t="str">
        <f t="shared" si="75"/>
        <v/>
      </c>
      <c r="U733" t="str">
        <f t="shared" si="7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71"/>
        <v>1</v>
      </c>
      <c r="P734">
        <f t="shared" si="72"/>
        <v>0</v>
      </c>
      <c r="Q734">
        <f t="shared" si="73"/>
        <v>0</v>
      </c>
      <c r="S734" t="str">
        <f t="shared" si="74"/>
        <v/>
      </c>
      <c r="T734" t="str">
        <f t="shared" si="75"/>
        <v/>
      </c>
      <c r="U734" t="str">
        <f t="shared" si="7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71"/>
        <v>0</v>
      </c>
      <c r="P735">
        <f t="shared" si="72"/>
        <v>0</v>
      </c>
      <c r="Q735">
        <f t="shared" si="73"/>
        <v>0</v>
      </c>
      <c r="S735" t="str">
        <f t="shared" si="74"/>
        <v/>
      </c>
      <c r="T735" t="str">
        <f t="shared" si="75"/>
        <v/>
      </c>
      <c r="U735" t="str">
        <f t="shared" si="7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71"/>
        <v>0</v>
      </c>
      <c r="P736">
        <f t="shared" si="72"/>
        <v>0</v>
      </c>
      <c r="Q736">
        <f t="shared" si="73"/>
        <v>0</v>
      </c>
      <c r="S736" t="str">
        <f t="shared" si="74"/>
        <v/>
      </c>
      <c r="T736" t="str">
        <f t="shared" si="75"/>
        <v/>
      </c>
      <c r="U736" t="str">
        <f t="shared" si="7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71"/>
        <v>0</v>
      </c>
      <c r="P737">
        <f t="shared" si="72"/>
        <v>0</v>
      </c>
      <c r="Q737">
        <f t="shared" si="73"/>
        <v>0</v>
      </c>
      <c r="S737" t="str">
        <f t="shared" si="74"/>
        <v/>
      </c>
      <c r="T737" t="str">
        <f t="shared" si="75"/>
        <v/>
      </c>
      <c r="U737" t="str">
        <f t="shared" si="7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71"/>
        <v>0</v>
      </c>
      <c r="P738">
        <f t="shared" si="72"/>
        <v>0</v>
      </c>
      <c r="Q738">
        <f t="shared" si="73"/>
        <v>0</v>
      </c>
      <c r="S738" t="str">
        <f t="shared" si="74"/>
        <v/>
      </c>
      <c r="T738" t="str">
        <f t="shared" si="75"/>
        <v/>
      </c>
      <c r="U738" t="str">
        <f t="shared" si="7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71"/>
        <v>0</v>
      </c>
      <c r="P739">
        <f t="shared" si="72"/>
        <v>0</v>
      </c>
      <c r="Q739">
        <f t="shared" si="73"/>
        <v>0</v>
      </c>
      <c r="S739" t="str">
        <f t="shared" si="74"/>
        <v/>
      </c>
      <c r="T739" t="str">
        <f t="shared" si="75"/>
        <v/>
      </c>
      <c r="U739" t="str">
        <f t="shared" si="7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71"/>
        <v>5</v>
      </c>
      <c r="P740">
        <f t="shared" si="72"/>
        <v>0</v>
      </c>
      <c r="Q740">
        <f t="shared" si="73"/>
        <v>0</v>
      </c>
      <c r="S740" t="str">
        <f t="shared" si="74"/>
        <v/>
      </c>
      <c r="T740" t="str">
        <f t="shared" si="75"/>
        <v/>
      </c>
      <c r="U740" t="str">
        <f t="shared" si="7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71"/>
        <v>0</v>
      </c>
      <c r="P741">
        <f t="shared" si="72"/>
        <v>0</v>
      </c>
      <c r="Q741">
        <f t="shared" si="73"/>
        <v>0</v>
      </c>
      <c r="S741" t="str">
        <f t="shared" si="74"/>
        <v/>
      </c>
      <c r="T741" t="str">
        <f t="shared" si="75"/>
        <v/>
      </c>
      <c r="U741" t="str">
        <f t="shared" si="7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71"/>
        <v>0</v>
      </c>
      <c r="P742">
        <f t="shared" si="72"/>
        <v>0</v>
      </c>
      <c r="Q742">
        <f t="shared" si="73"/>
        <v>0</v>
      </c>
      <c r="S742" t="str">
        <f t="shared" si="74"/>
        <v/>
      </c>
      <c r="T742" t="str">
        <f t="shared" si="75"/>
        <v/>
      </c>
      <c r="U742" t="str">
        <f t="shared" si="7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71"/>
        <v>75</v>
      </c>
      <c r="P743">
        <f t="shared" si="72"/>
        <v>0</v>
      </c>
      <c r="Q743">
        <f t="shared" si="73"/>
        <v>0</v>
      </c>
      <c r="S743" t="str">
        <f t="shared" si="74"/>
        <v/>
      </c>
      <c r="T743" t="str">
        <f t="shared" si="75"/>
        <v/>
      </c>
      <c r="U743" t="str">
        <f t="shared" si="7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71"/>
        <v>1</v>
      </c>
      <c r="P744">
        <f t="shared" si="72"/>
        <v>0</v>
      </c>
      <c r="Q744">
        <f t="shared" si="73"/>
        <v>0</v>
      </c>
      <c r="S744" t="str">
        <f t="shared" si="74"/>
        <v/>
      </c>
      <c r="T744" t="str">
        <f t="shared" si="75"/>
        <v/>
      </c>
      <c r="U744" t="str">
        <f t="shared" si="7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71"/>
        <v>0</v>
      </c>
      <c r="P745">
        <f t="shared" si="72"/>
        <v>0</v>
      </c>
      <c r="Q745">
        <f t="shared" si="73"/>
        <v>0</v>
      </c>
      <c r="S745" t="str">
        <f t="shared" si="74"/>
        <v/>
      </c>
      <c r="T745" t="str">
        <f t="shared" si="75"/>
        <v/>
      </c>
      <c r="U745" t="str">
        <f t="shared" si="7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71"/>
        <v>0</v>
      </c>
      <c r="P746">
        <f t="shared" si="72"/>
        <v>0</v>
      </c>
      <c r="Q746">
        <f t="shared" si="73"/>
        <v>0</v>
      </c>
      <c r="S746" t="str">
        <f t="shared" si="74"/>
        <v/>
      </c>
      <c r="T746" t="str">
        <f t="shared" si="75"/>
        <v/>
      </c>
      <c r="U746" t="str">
        <f t="shared" si="7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71"/>
        <v>0</v>
      </c>
      <c r="P747">
        <f t="shared" si="72"/>
        <v>0</v>
      </c>
      <c r="Q747">
        <f t="shared" si="73"/>
        <v>0</v>
      </c>
      <c r="S747" t="str">
        <f t="shared" si="74"/>
        <v/>
      </c>
      <c r="T747" t="str">
        <f t="shared" si="75"/>
        <v/>
      </c>
      <c r="U747" t="str">
        <f t="shared" si="7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71"/>
        <v>1</v>
      </c>
      <c r="P748">
        <f t="shared" si="72"/>
        <v>0</v>
      </c>
      <c r="Q748">
        <f t="shared" si="73"/>
        <v>0</v>
      </c>
      <c r="S748" t="str">
        <f t="shared" si="74"/>
        <v/>
      </c>
      <c r="T748" t="str">
        <f t="shared" si="75"/>
        <v/>
      </c>
      <c r="U748" t="str">
        <f t="shared" si="7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71"/>
        <v>23</v>
      </c>
      <c r="P749">
        <f t="shared" si="72"/>
        <v>0</v>
      </c>
      <c r="Q749">
        <f t="shared" si="73"/>
        <v>0</v>
      </c>
      <c r="S749" t="str">
        <f t="shared" si="74"/>
        <v/>
      </c>
      <c r="T749" t="str">
        <f t="shared" si="75"/>
        <v/>
      </c>
      <c r="U749" t="str">
        <f t="shared" si="7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71"/>
        <v>1</v>
      </c>
      <c r="P750">
        <f t="shared" si="72"/>
        <v>0</v>
      </c>
      <c r="Q750">
        <f t="shared" si="73"/>
        <v>0</v>
      </c>
      <c r="S750" t="str">
        <f t="shared" si="74"/>
        <v/>
      </c>
      <c r="T750" t="str">
        <f t="shared" si="75"/>
        <v/>
      </c>
      <c r="U750" t="str">
        <f t="shared" si="7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71"/>
        <v>1</v>
      </c>
      <c r="P751">
        <f t="shared" si="72"/>
        <v>0</v>
      </c>
      <c r="Q751">
        <f t="shared" si="73"/>
        <v>0</v>
      </c>
      <c r="S751" t="str">
        <f t="shared" si="74"/>
        <v/>
      </c>
      <c r="T751" t="str">
        <f t="shared" si="75"/>
        <v/>
      </c>
      <c r="U751" t="str">
        <f t="shared" si="7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71"/>
        <v>0</v>
      </c>
      <c r="P752">
        <f t="shared" si="72"/>
        <v>0</v>
      </c>
      <c r="Q752">
        <f t="shared" si="73"/>
        <v>0</v>
      </c>
      <c r="S752" t="str">
        <f t="shared" si="74"/>
        <v/>
      </c>
      <c r="T752" t="str">
        <f t="shared" si="75"/>
        <v/>
      </c>
      <c r="U752" t="str">
        <f t="shared" si="7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71"/>
        <v>0</v>
      </c>
      <c r="P753">
        <f t="shared" si="72"/>
        <v>0</v>
      </c>
      <c r="Q753">
        <f t="shared" si="73"/>
        <v>0</v>
      </c>
      <c r="S753" t="str">
        <f t="shared" si="74"/>
        <v/>
      </c>
      <c r="T753" t="str">
        <f t="shared" si="75"/>
        <v/>
      </c>
      <c r="U753" t="str">
        <f t="shared" si="7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71"/>
        <v>0</v>
      </c>
      <c r="P754">
        <f t="shared" si="72"/>
        <v>0</v>
      </c>
      <c r="Q754">
        <f t="shared" si="73"/>
        <v>0</v>
      </c>
      <c r="S754" t="str">
        <f t="shared" si="74"/>
        <v/>
      </c>
      <c r="T754" t="str">
        <f t="shared" si="75"/>
        <v/>
      </c>
      <c r="U754" t="str">
        <f t="shared" si="7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71"/>
        <v>0</v>
      </c>
      <c r="P755">
        <f t="shared" si="72"/>
        <v>0</v>
      </c>
      <c r="Q755">
        <f t="shared" si="73"/>
        <v>0</v>
      </c>
      <c r="S755" t="str">
        <f t="shared" si="74"/>
        <v/>
      </c>
      <c r="T755" t="str">
        <f t="shared" si="75"/>
        <v/>
      </c>
      <c r="U755" t="str">
        <f t="shared" si="7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71"/>
        <v>0</v>
      </c>
      <c r="P756">
        <f t="shared" si="72"/>
        <v>0</v>
      </c>
      <c r="Q756">
        <f t="shared" si="73"/>
        <v>0</v>
      </c>
      <c r="S756" t="str">
        <f t="shared" si="74"/>
        <v/>
      </c>
      <c r="T756" t="str">
        <f t="shared" si="75"/>
        <v/>
      </c>
      <c r="U756" t="str">
        <f t="shared" si="7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71"/>
        <v>0</v>
      </c>
      <c r="P757">
        <f t="shared" si="72"/>
        <v>0</v>
      </c>
      <c r="Q757">
        <f t="shared" si="73"/>
        <v>0</v>
      </c>
      <c r="S757" t="str">
        <f t="shared" si="74"/>
        <v/>
      </c>
      <c r="T757" t="str">
        <f t="shared" si="75"/>
        <v/>
      </c>
      <c r="U757" t="str">
        <f t="shared" si="7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71"/>
        <v>0</v>
      </c>
      <c r="P758">
        <f t="shared" si="72"/>
        <v>0</v>
      </c>
      <c r="Q758">
        <f t="shared" si="73"/>
        <v>0</v>
      </c>
      <c r="S758" t="str">
        <f t="shared" si="74"/>
        <v/>
      </c>
      <c r="T758" t="str">
        <f t="shared" si="75"/>
        <v/>
      </c>
      <c r="U758" t="str">
        <f t="shared" si="7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71"/>
        <v>2</v>
      </c>
      <c r="P759">
        <f t="shared" si="72"/>
        <v>0</v>
      </c>
      <c r="Q759">
        <f t="shared" si="73"/>
        <v>0</v>
      </c>
      <c r="S759" t="str">
        <f t="shared" si="74"/>
        <v/>
      </c>
      <c r="T759" t="str">
        <f t="shared" si="75"/>
        <v/>
      </c>
      <c r="U759" t="str">
        <f t="shared" si="7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71"/>
        <v>0</v>
      </c>
      <c r="P760">
        <f t="shared" si="72"/>
        <v>0</v>
      </c>
      <c r="Q760">
        <f t="shared" si="73"/>
        <v>0</v>
      </c>
      <c r="S760" t="str">
        <f t="shared" si="74"/>
        <v/>
      </c>
      <c r="T760" t="str">
        <f t="shared" si="75"/>
        <v/>
      </c>
      <c r="U760" t="str">
        <f t="shared" si="7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71"/>
        <v>2</v>
      </c>
      <c r="P761">
        <f t="shared" si="72"/>
        <v>1</v>
      </c>
      <c r="Q761">
        <f t="shared" si="73"/>
        <v>0</v>
      </c>
      <c r="S761" t="str">
        <f t="shared" si="74"/>
        <v/>
      </c>
      <c r="T761" t="str">
        <f t="shared" si="75"/>
        <v/>
      </c>
      <c r="U761" t="str">
        <f t="shared" si="7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71"/>
        <v>0</v>
      </c>
      <c r="P762">
        <f t="shared" si="72"/>
        <v>0</v>
      </c>
      <c r="Q762">
        <f t="shared" si="73"/>
        <v>0</v>
      </c>
      <c r="S762" t="str">
        <f t="shared" si="74"/>
        <v/>
      </c>
      <c r="T762" t="str">
        <f t="shared" si="75"/>
        <v/>
      </c>
      <c r="U762" t="str">
        <f t="shared" si="7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71"/>
        <v>1</v>
      </c>
      <c r="P763">
        <f t="shared" si="72"/>
        <v>0</v>
      </c>
      <c r="Q763">
        <f t="shared" si="73"/>
        <v>0</v>
      </c>
      <c r="S763">
        <f t="shared" si="74"/>
        <v>1</v>
      </c>
      <c r="T763">
        <f t="shared" si="75"/>
        <v>0</v>
      </c>
      <c r="U763">
        <f t="shared" si="7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71"/>
        <v>7</v>
      </c>
      <c r="P764">
        <f t="shared" si="72"/>
        <v>0</v>
      </c>
      <c r="Q764">
        <f t="shared" si="73"/>
        <v>0</v>
      </c>
      <c r="S764" t="str">
        <f t="shared" si="74"/>
        <v/>
      </c>
      <c r="T764" t="str">
        <f t="shared" si="75"/>
        <v/>
      </c>
      <c r="U764" t="str">
        <f t="shared" si="7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71"/>
        <v>0</v>
      </c>
      <c r="P765">
        <f t="shared" si="72"/>
        <v>0</v>
      </c>
      <c r="Q765">
        <f t="shared" si="73"/>
        <v>0</v>
      </c>
      <c r="S765" t="str">
        <f t="shared" si="74"/>
        <v/>
      </c>
      <c r="T765" t="str">
        <f t="shared" si="75"/>
        <v/>
      </c>
      <c r="U765" t="str">
        <f t="shared" si="7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71"/>
        <v>54</v>
      </c>
      <c r="P766">
        <f t="shared" si="72"/>
        <v>0</v>
      </c>
      <c r="Q766">
        <f t="shared" si="73"/>
        <v>0</v>
      </c>
      <c r="S766" t="str">
        <f t="shared" si="74"/>
        <v/>
      </c>
      <c r="T766" t="str">
        <f t="shared" si="75"/>
        <v/>
      </c>
      <c r="U766" t="str">
        <f t="shared" si="7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71"/>
        <v>0</v>
      </c>
      <c r="P767">
        <f t="shared" si="72"/>
        <v>0</v>
      </c>
      <c r="Q767">
        <f t="shared" si="73"/>
        <v>0</v>
      </c>
      <c r="S767" t="str">
        <f t="shared" si="74"/>
        <v/>
      </c>
      <c r="T767" t="str">
        <f t="shared" si="75"/>
        <v/>
      </c>
      <c r="U767" t="str">
        <f t="shared" si="7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71"/>
        <v>0</v>
      </c>
      <c r="P768">
        <f t="shared" si="72"/>
        <v>0</v>
      </c>
      <c r="Q768">
        <f t="shared" si="73"/>
        <v>0</v>
      </c>
      <c r="S768" t="str">
        <f t="shared" si="74"/>
        <v/>
      </c>
      <c r="T768" t="str">
        <f t="shared" si="75"/>
        <v/>
      </c>
      <c r="U768" t="str">
        <f t="shared" si="7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71"/>
        <v>0</v>
      </c>
      <c r="P769">
        <f t="shared" si="72"/>
        <v>0</v>
      </c>
      <c r="Q769">
        <f t="shared" si="73"/>
        <v>0</v>
      </c>
      <c r="S769" t="str">
        <f t="shared" si="74"/>
        <v/>
      </c>
      <c r="T769" t="str">
        <f t="shared" si="75"/>
        <v/>
      </c>
      <c r="U769" t="str">
        <f t="shared" si="7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71"/>
        <v>0</v>
      </c>
      <c r="P770">
        <f t="shared" si="72"/>
        <v>0</v>
      </c>
      <c r="Q770">
        <f t="shared" si="73"/>
        <v>0</v>
      </c>
      <c r="S770" t="str">
        <f t="shared" si="74"/>
        <v/>
      </c>
      <c r="T770" t="str">
        <f t="shared" si="75"/>
        <v/>
      </c>
      <c r="U770" t="str">
        <f t="shared" si="7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71"/>
        <v>0</v>
      </c>
      <c r="P771">
        <f t="shared" si="72"/>
        <v>0</v>
      </c>
      <c r="Q771">
        <f t="shared" si="73"/>
        <v>0</v>
      </c>
      <c r="S771" t="str">
        <f t="shared" si="74"/>
        <v/>
      </c>
      <c r="T771" t="str">
        <f t="shared" si="75"/>
        <v/>
      </c>
      <c r="U771" t="str">
        <f t="shared" si="7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71"/>
        <v>30</v>
      </c>
      <c r="P772">
        <f t="shared" si="72"/>
        <v>0</v>
      </c>
      <c r="Q772">
        <f t="shared" si="73"/>
        <v>0</v>
      </c>
      <c r="S772" t="str">
        <f t="shared" si="74"/>
        <v/>
      </c>
      <c r="T772" t="str">
        <f t="shared" si="75"/>
        <v/>
      </c>
      <c r="U772" t="str">
        <f t="shared" si="7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O836" si="77">IF($D773="US",H773,"")</f>
        <v>148</v>
      </c>
      <c r="P773">
        <f t="shared" ref="P773:P836" si="78">IF($D773="US",I773,"")</f>
        <v>0</v>
      </c>
      <c r="Q773">
        <f t="shared" ref="Q773:Q836" si="79">IF($D773="US",J773,"")</f>
        <v>0</v>
      </c>
      <c r="S773" t="str">
        <f t="shared" ref="S773:S836" si="80">IF($C773="New York",H773,"")</f>
        <v/>
      </c>
      <c r="T773" t="str">
        <f t="shared" ref="T773:T836" si="81">IF($C773="New York",I773,"")</f>
        <v/>
      </c>
      <c r="U773" t="str">
        <f t="shared" ref="U773:U836" si="82">IF($C773="New York",J773,"")</f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77"/>
        <v>0</v>
      </c>
      <c r="P774">
        <f t="shared" si="78"/>
        <v>0</v>
      </c>
      <c r="Q774">
        <f t="shared" si="79"/>
        <v>0</v>
      </c>
      <c r="S774" t="str">
        <f t="shared" si="80"/>
        <v/>
      </c>
      <c r="T774" t="str">
        <f t="shared" si="81"/>
        <v/>
      </c>
      <c r="U774" t="str">
        <f t="shared" si="82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77"/>
        <v>10</v>
      </c>
      <c r="P775">
        <f t="shared" si="78"/>
        <v>0</v>
      </c>
      <c r="Q775">
        <f t="shared" si="79"/>
        <v>0</v>
      </c>
      <c r="S775" t="str">
        <f t="shared" si="80"/>
        <v/>
      </c>
      <c r="T775" t="str">
        <f t="shared" si="81"/>
        <v/>
      </c>
      <c r="U775" t="str">
        <f t="shared" si="82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77"/>
        <v>2</v>
      </c>
      <c r="P776">
        <f t="shared" si="78"/>
        <v>0</v>
      </c>
      <c r="Q776">
        <f t="shared" si="79"/>
        <v>0</v>
      </c>
      <c r="S776" t="str">
        <f t="shared" si="80"/>
        <v/>
      </c>
      <c r="T776" t="str">
        <f t="shared" si="81"/>
        <v/>
      </c>
      <c r="U776" t="str">
        <f t="shared" si="82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77"/>
        <v>0</v>
      </c>
      <c r="P777">
        <f t="shared" si="78"/>
        <v>0</v>
      </c>
      <c r="Q777">
        <f t="shared" si="79"/>
        <v>0</v>
      </c>
      <c r="S777" t="str">
        <f t="shared" si="80"/>
        <v/>
      </c>
      <c r="T777" t="str">
        <f t="shared" si="81"/>
        <v/>
      </c>
      <c r="U777" t="str">
        <f t="shared" si="82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77"/>
        <v>0</v>
      </c>
      <c r="P778">
        <f t="shared" si="78"/>
        <v>0</v>
      </c>
      <c r="Q778">
        <f t="shared" si="79"/>
        <v>0</v>
      </c>
      <c r="S778" t="str">
        <f t="shared" si="80"/>
        <v/>
      </c>
      <c r="T778" t="str">
        <f t="shared" si="81"/>
        <v/>
      </c>
      <c r="U778" t="str">
        <f t="shared" si="82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77"/>
        <v>0</v>
      </c>
      <c r="P779">
        <f t="shared" si="78"/>
        <v>0</v>
      </c>
      <c r="Q779">
        <f t="shared" si="79"/>
        <v>0</v>
      </c>
      <c r="S779" t="str">
        <f t="shared" si="80"/>
        <v/>
      </c>
      <c r="T779" t="str">
        <f t="shared" si="81"/>
        <v/>
      </c>
      <c r="U779" t="str">
        <f t="shared" si="82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77"/>
        <v>0</v>
      </c>
      <c r="P780">
        <f t="shared" si="78"/>
        <v>0</v>
      </c>
      <c r="Q780">
        <f t="shared" si="79"/>
        <v>0</v>
      </c>
      <c r="S780" t="str">
        <f t="shared" si="80"/>
        <v/>
      </c>
      <c r="T780" t="str">
        <f t="shared" si="81"/>
        <v/>
      </c>
      <c r="U780" t="str">
        <f t="shared" si="82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77"/>
        <v>0</v>
      </c>
      <c r="P781">
        <f t="shared" si="78"/>
        <v>0</v>
      </c>
      <c r="Q781">
        <f t="shared" si="79"/>
        <v>0</v>
      </c>
      <c r="S781" t="str">
        <f t="shared" si="80"/>
        <v/>
      </c>
      <c r="T781" t="str">
        <f t="shared" si="81"/>
        <v/>
      </c>
      <c r="U781" t="str">
        <f t="shared" si="82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77"/>
        <v>0</v>
      </c>
      <c r="P782">
        <f t="shared" si="78"/>
        <v>0</v>
      </c>
      <c r="Q782">
        <f t="shared" si="79"/>
        <v>0</v>
      </c>
      <c r="S782" t="str">
        <f t="shared" si="80"/>
        <v/>
      </c>
      <c r="T782" t="str">
        <f t="shared" si="81"/>
        <v/>
      </c>
      <c r="U782" t="str">
        <f t="shared" si="82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77"/>
        <v>0</v>
      </c>
      <c r="P783">
        <f t="shared" si="78"/>
        <v>0</v>
      </c>
      <c r="Q783">
        <f t="shared" si="79"/>
        <v>0</v>
      </c>
      <c r="S783" t="str">
        <f t="shared" si="80"/>
        <v/>
      </c>
      <c r="T783" t="str">
        <f t="shared" si="81"/>
        <v/>
      </c>
      <c r="U783" t="str">
        <f t="shared" si="82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77"/>
        <v>0</v>
      </c>
      <c r="P784">
        <f t="shared" si="78"/>
        <v>0</v>
      </c>
      <c r="Q784">
        <f t="shared" si="79"/>
        <v>0</v>
      </c>
      <c r="S784" t="str">
        <f t="shared" si="80"/>
        <v/>
      </c>
      <c r="T784" t="str">
        <f t="shared" si="81"/>
        <v/>
      </c>
      <c r="U784" t="str">
        <f t="shared" si="82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77"/>
        <v>0</v>
      </c>
      <c r="P785">
        <f t="shared" si="78"/>
        <v>0</v>
      </c>
      <c r="Q785">
        <f t="shared" si="79"/>
        <v>0</v>
      </c>
      <c r="S785" t="str">
        <f t="shared" si="80"/>
        <v/>
      </c>
      <c r="T785" t="str">
        <f t="shared" si="81"/>
        <v/>
      </c>
      <c r="U785" t="str">
        <f t="shared" si="82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77"/>
        <v>0</v>
      </c>
      <c r="P786">
        <f t="shared" si="78"/>
        <v>0</v>
      </c>
      <c r="Q786">
        <f t="shared" si="79"/>
        <v>0</v>
      </c>
      <c r="S786" t="str">
        <f t="shared" si="80"/>
        <v/>
      </c>
      <c r="T786" t="str">
        <f t="shared" si="81"/>
        <v/>
      </c>
      <c r="U786" t="str">
        <f t="shared" si="82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77"/>
        <v>5</v>
      </c>
      <c r="P787">
        <f t="shared" si="78"/>
        <v>0</v>
      </c>
      <c r="Q787">
        <f t="shared" si="79"/>
        <v>0</v>
      </c>
      <c r="S787" t="str">
        <f t="shared" si="80"/>
        <v/>
      </c>
      <c r="T787" t="str">
        <f t="shared" si="81"/>
        <v/>
      </c>
      <c r="U787" t="str">
        <f t="shared" si="82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77"/>
        <v>0</v>
      </c>
      <c r="P788">
        <f t="shared" si="78"/>
        <v>0</v>
      </c>
      <c r="Q788">
        <f t="shared" si="79"/>
        <v>0</v>
      </c>
      <c r="S788" t="str">
        <f t="shared" si="80"/>
        <v/>
      </c>
      <c r="T788" t="str">
        <f t="shared" si="81"/>
        <v/>
      </c>
      <c r="U788" t="str">
        <f t="shared" si="82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77"/>
        <v>1</v>
      </c>
      <c r="P789">
        <f t="shared" si="78"/>
        <v>0</v>
      </c>
      <c r="Q789">
        <f t="shared" si="79"/>
        <v>0</v>
      </c>
      <c r="S789" t="str">
        <f t="shared" si="80"/>
        <v/>
      </c>
      <c r="T789" t="str">
        <f t="shared" si="81"/>
        <v/>
      </c>
      <c r="U789" t="str">
        <f t="shared" si="82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77"/>
        <v>0</v>
      </c>
      <c r="P790">
        <f t="shared" si="78"/>
        <v>0</v>
      </c>
      <c r="Q790">
        <f t="shared" si="79"/>
        <v>0</v>
      </c>
      <c r="S790" t="str">
        <f t="shared" si="80"/>
        <v/>
      </c>
      <c r="T790" t="str">
        <f t="shared" si="81"/>
        <v/>
      </c>
      <c r="U790" t="str">
        <f t="shared" si="82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77"/>
        <v>0</v>
      </c>
      <c r="P791">
        <f t="shared" si="78"/>
        <v>0</v>
      </c>
      <c r="Q791">
        <f t="shared" si="79"/>
        <v>0</v>
      </c>
      <c r="S791" t="str">
        <f t="shared" si="80"/>
        <v/>
      </c>
      <c r="T791" t="str">
        <f t="shared" si="81"/>
        <v/>
      </c>
      <c r="U791" t="str">
        <f t="shared" si="82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77"/>
        <v>120</v>
      </c>
      <c r="P792">
        <f t="shared" si="78"/>
        <v>2</v>
      </c>
      <c r="Q792">
        <f t="shared" si="79"/>
        <v>0</v>
      </c>
      <c r="S792" t="str">
        <f t="shared" si="80"/>
        <v/>
      </c>
      <c r="T792" t="str">
        <f t="shared" si="81"/>
        <v/>
      </c>
      <c r="U792" t="str">
        <f t="shared" si="82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77"/>
        <v>0</v>
      </c>
      <c r="P793">
        <f t="shared" si="78"/>
        <v>0</v>
      </c>
      <c r="Q793">
        <f t="shared" si="79"/>
        <v>0</v>
      </c>
      <c r="S793" t="str">
        <f t="shared" si="80"/>
        <v/>
      </c>
      <c r="T793" t="str">
        <f t="shared" si="81"/>
        <v/>
      </c>
      <c r="U793" t="str">
        <f t="shared" si="82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77"/>
        <v>0</v>
      </c>
      <c r="P794">
        <f t="shared" si="78"/>
        <v>0</v>
      </c>
      <c r="Q794">
        <f t="shared" si="79"/>
        <v>0</v>
      </c>
      <c r="S794" t="str">
        <f t="shared" si="80"/>
        <v/>
      </c>
      <c r="T794" t="str">
        <f t="shared" si="81"/>
        <v/>
      </c>
      <c r="U794" t="str">
        <f t="shared" si="82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77"/>
        <v>0</v>
      </c>
      <c r="P795">
        <f t="shared" si="78"/>
        <v>0</v>
      </c>
      <c r="Q795">
        <f t="shared" si="79"/>
        <v>0</v>
      </c>
      <c r="S795" t="str">
        <f t="shared" si="80"/>
        <v/>
      </c>
      <c r="T795" t="str">
        <f t="shared" si="81"/>
        <v/>
      </c>
      <c r="U795" t="str">
        <f t="shared" si="82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77"/>
        <v>0</v>
      </c>
      <c r="P796">
        <f t="shared" si="78"/>
        <v>0</v>
      </c>
      <c r="Q796">
        <f t="shared" si="79"/>
        <v>0</v>
      </c>
      <c r="S796" t="str">
        <f t="shared" si="80"/>
        <v/>
      </c>
      <c r="T796" t="str">
        <f t="shared" si="81"/>
        <v/>
      </c>
      <c r="U796" t="str">
        <f t="shared" si="82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77"/>
        <v>0</v>
      </c>
      <c r="P797">
        <f t="shared" si="78"/>
        <v>0</v>
      </c>
      <c r="Q797">
        <f t="shared" si="79"/>
        <v>0</v>
      </c>
      <c r="S797" t="str">
        <f t="shared" si="80"/>
        <v/>
      </c>
      <c r="T797" t="str">
        <f t="shared" si="81"/>
        <v/>
      </c>
      <c r="U797" t="str">
        <f t="shared" si="82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77"/>
        <v>2</v>
      </c>
      <c r="P798">
        <f t="shared" si="78"/>
        <v>0</v>
      </c>
      <c r="Q798">
        <f t="shared" si="79"/>
        <v>0</v>
      </c>
      <c r="S798" t="str">
        <f t="shared" si="80"/>
        <v/>
      </c>
      <c r="T798" t="str">
        <f t="shared" si="81"/>
        <v/>
      </c>
      <c r="U798" t="str">
        <f t="shared" si="82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77"/>
        <v>0</v>
      </c>
      <c r="P799">
        <f t="shared" si="78"/>
        <v>0</v>
      </c>
      <c r="Q799">
        <f t="shared" si="79"/>
        <v>0</v>
      </c>
      <c r="S799" t="str">
        <f t="shared" si="80"/>
        <v/>
      </c>
      <c r="T799" t="str">
        <f t="shared" si="81"/>
        <v/>
      </c>
      <c r="U799" t="str">
        <f t="shared" si="82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77"/>
        <v>2</v>
      </c>
      <c r="P800">
        <f t="shared" si="78"/>
        <v>0</v>
      </c>
      <c r="Q800">
        <f t="shared" si="79"/>
        <v>0</v>
      </c>
      <c r="S800" t="str">
        <f t="shared" si="80"/>
        <v/>
      </c>
      <c r="T800" t="str">
        <f t="shared" si="81"/>
        <v/>
      </c>
      <c r="U800" t="str">
        <f t="shared" si="82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77"/>
        <v>0</v>
      </c>
      <c r="P801">
        <f t="shared" si="78"/>
        <v>0</v>
      </c>
      <c r="Q801">
        <f t="shared" si="79"/>
        <v>0</v>
      </c>
      <c r="S801" t="str">
        <f t="shared" si="80"/>
        <v/>
      </c>
      <c r="T801" t="str">
        <f t="shared" si="81"/>
        <v/>
      </c>
      <c r="U801" t="str">
        <f t="shared" si="82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77"/>
        <v>10</v>
      </c>
      <c r="P802">
        <f t="shared" si="78"/>
        <v>0</v>
      </c>
      <c r="Q802">
        <f t="shared" si="79"/>
        <v>0</v>
      </c>
      <c r="S802" t="str">
        <f t="shared" si="80"/>
        <v/>
      </c>
      <c r="T802" t="str">
        <f t="shared" si="81"/>
        <v/>
      </c>
      <c r="U802" t="str">
        <f t="shared" si="82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77"/>
        <v>0</v>
      </c>
      <c r="P803">
        <f t="shared" si="78"/>
        <v>0</v>
      </c>
      <c r="Q803">
        <f t="shared" si="79"/>
        <v>0</v>
      </c>
      <c r="S803" t="str">
        <f t="shared" si="80"/>
        <v/>
      </c>
      <c r="T803" t="str">
        <f t="shared" si="81"/>
        <v/>
      </c>
      <c r="U803" t="str">
        <f t="shared" si="82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77"/>
        <v>0</v>
      </c>
      <c r="P804">
        <f t="shared" si="78"/>
        <v>0</v>
      </c>
      <c r="Q804">
        <f t="shared" si="79"/>
        <v>0</v>
      </c>
      <c r="S804" t="str">
        <f t="shared" si="80"/>
        <v/>
      </c>
      <c r="T804" t="str">
        <f t="shared" si="81"/>
        <v/>
      </c>
      <c r="U804" t="str">
        <f t="shared" si="82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77"/>
        <v>0</v>
      </c>
      <c r="P805">
        <f t="shared" si="78"/>
        <v>0</v>
      </c>
      <c r="Q805">
        <f t="shared" si="79"/>
        <v>0</v>
      </c>
      <c r="S805" t="str">
        <f t="shared" si="80"/>
        <v/>
      </c>
      <c r="T805" t="str">
        <f t="shared" si="81"/>
        <v/>
      </c>
      <c r="U805" t="str">
        <f t="shared" si="82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77"/>
        <v>0</v>
      </c>
      <c r="P806">
        <f t="shared" si="78"/>
        <v>0</v>
      </c>
      <c r="Q806">
        <f t="shared" si="79"/>
        <v>0</v>
      </c>
      <c r="S806" t="str">
        <f t="shared" si="80"/>
        <v/>
      </c>
      <c r="T806" t="str">
        <f t="shared" si="81"/>
        <v/>
      </c>
      <c r="U806" t="str">
        <f t="shared" si="82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77"/>
        <v>0</v>
      </c>
      <c r="P807">
        <f t="shared" si="78"/>
        <v>0</v>
      </c>
      <c r="Q807">
        <f t="shared" si="79"/>
        <v>0</v>
      </c>
      <c r="S807" t="str">
        <f t="shared" si="80"/>
        <v/>
      </c>
      <c r="T807" t="str">
        <f t="shared" si="81"/>
        <v/>
      </c>
      <c r="U807" t="str">
        <f t="shared" si="82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77"/>
        <v>2</v>
      </c>
      <c r="P808">
        <f t="shared" si="78"/>
        <v>0</v>
      </c>
      <c r="Q808">
        <f t="shared" si="79"/>
        <v>0</v>
      </c>
      <c r="S808" t="str">
        <f t="shared" si="80"/>
        <v/>
      </c>
      <c r="T808" t="str">
        <f t="shared" si="81"/>
        <v/>
      </c>
      <c r="U808" t="str">
        <f t="shared" si="82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77"/>
        <v>64</v>
      </c>
      <c r="P809">
        <f t="shared" si="78"/>
        <v>6</v>
      </c>
      <c r="Q809">
        <f t="shared" si="79"/>
        <v>0</v>
      </c>
      <c r="S809" t="str">
        <f t="shared" si="80"/>
        <v/>
      </c>
      <c r="T809" t="str">
        <f t="shared" si="81"/>
        <v/>
      </c>
      <c r="U809" t="str">
        <f t="shared" si="82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77"/>
        <v>48</v>
      </c>
      <c r="P810">
        <f t="shared" si="78"/>
        <v>0</v>
      </c>
      <c r="Q810">
        <f t="shared" si="79"/>
        <v>0</v>
      </c>
      <c r="S810" t="str">
        <f t="shared" si="80"/>
        <v/>
      </c>
      <c r="T810" t="str">
        <f t="shared" si="81"/>
        <v/>
      </c>
      <c r="U810" t="str">
        <f t="shared" si="82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77"/>
        <v>7</v>
      </c>
      <c r="P811">
        <f t="shared" si="78"/>
        <v>0</v>
      </c>
      <c r="Q811">
        <f t="shared" si="79"/>
        <v>0</v>
      </c>
      <c r="S811" t="str">
        <f t="shared" si="80"/>
        <v/>
      </c>
      <c r="T811" t="str">
        <f t="shared" si="81"/>
        <v/>
      </c>
      <c r="U811" t="str">
        <f t="shared" si="82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77"/>
        <v>0</v>
      </c>
      <c r="P812">
        <f t="shared" si="78"/>
        <v>0</v>
      </c>
      <c r="Q812">
        <f t="shared" si="79"/>
        <v>0</v>
      </c>
      <c r="S812" t="str">
        <f t="shared" si="80"/>
        <v/>
      </c>
      <c r="T812" t="str">
        <f t="shared" si="81"/>
        <v/>
      </c>
      <c r="U812" t="str">
        <f t="shared" si="82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77"/>
        <v>8</v>
      </c>
      <c r="P813">
        <f t="shared" si="78"/>
        <v>0</v>
      </c>
      <c r="Q813">
        <f t="shared" si="79"/>
        <v>0</v>
      </c>
      <c r="S813" t="str">
        <f t="shared" si="80"/>
        <v/>
      </c>
      <c r="T813" t="str">
        <f t="shared" si="81"/>
        <v/>
      </c>
      <c r="U813" t="str">
        <f t="shared" si="82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77"/>
        <v>0</v>
      </c>
      <c r="P814">
        <f t="shared" si="78"/>
        <v>0</v>
      </c>
      <c r="Q814">
        <f t="shared" si="79"/>
        <v>0</v>
      </c>
      <c r="S814" t="str">
        <f t="shared" si="80"/>
        <v/>
      </c>
      <c r="T814" t="str">
        <f t="shared" si="81"/>
        <v/>
      </c>
      <c r="U814" t="str">
        <f t="shared" si="82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77"/>
        <v>0</v>
      </c>
      <c r="P815">
        <f t="shared" si="78"/>
        <v>0</v>
      </c>
      <c r="Q815">
        <f t="shared" si="79"/>
        <v>0</v>
      </c>
      <c r="S815" t="str">
        <f t="shared" si="80"/>
        <v/>
      </c>
      <c r="T815" t="str">
        <f t="shared" si="81"/>
        <v/>
      </c>
      <c r="U815" t="str">
        <f t="shared" si="82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77"/>
        <v>34</v>
      </c>
      <c r="P816">
        <f t="shared" si="78"/>
        <v>0</v>
      </c>
      <c r="Q816">
        <f t="shared" si="79"/>
        <v>0</v>
      </c>
      <c r="S816" t="str">
        <f t="shared" si="80"/>
        <v/>
      </c>
      <c r="T816" t="str">
        <f t="shared" si="81"/>
        <v/>
      </c>
      <c r="U816" t="str">
        <f t="shared" si="82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77"/>
        <v>0</v>
      </c>
      <c r="P817">
        <f t="shared" si="78"/>
        <v>0</v>
      </c>
      <c r="Q817">
        <f t="shared" si="79"/>
        <v>0</v>
      </c>
      <c r="S817" t="str">
        <f t="shared" si="80"/>
        <v/>
      </c>
      <c r="T817" t="str">
        <f t="shared" si="81"/>
        <v/>
      </c>
      <c r="U817" t="str">
        <f t="shared" si="82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77"/>
        <v>1</v>
      </c>
      <c r="P818">
        <f t="shared" si="78"/>
        <v>0</v>
      </c>
      <c r="Q818">
        <f t="shared" si="79"/>
        <v>0</v>
      </c>
      <c r="S818" t="str">
        <f t="shared" si="80"/>
        <v/>
      </c>
      <c r="T818" t="str">
        <f t="shared" si="81"/>
        <v/>
      </c>
      <c r="U818" t="str">
        <f t="shared" si="82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77"/>
        <v>0</v>
      </c>
      <c r="P819">
        <f t="shared" si="78"/>
        <v>0</v>
      </c>
      <c r="Q819">
        <f t="shared" si="79"/>
        <v>0</v>
      </c>
      <c r="S819" t="str">
        <f t="shared" si="80"/>
        <v/>
      </c>
      <c r="T819" t="str">
        <f t="shared" si="81"/>
        <v/>
      </c>
      <c r="U819" t="str">
        <f t="shared" si="82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77"/>
        <v>1</v>
      </c>
      <c r="P820">
        <f t="shared" si="78"/>
        <v>0</v>
      </c>
      <c r="Q820">
        <f t="shared" si="79"/>
        <v>0</v>
      </c>
      <c r="S820" t="str">
        <f t="shared" si="80"/>
        <v/>
      </c>
      <c r="T820" t="str">
        <f t="shared" si="81"/>
        <v/>
      </c>
      <c r="U820" t="str">
        <f t="shared" si="82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77"/>
        <v>2</v>
      </c>
      <c r="P821">
        <f t="shared" si="78"/>
        <v>0</v>
      </c>
      <c r="Q821">
        <f t="shared" si="79"/>
        <v>0</v>
      </c>
      <c r="S821" t="str">
        <f t="shared" si="80"/>
        <v/>
      </c>
      <c r="T821" t="str">
        <f t="shared" si="81"/>
        <v/>
      </c>
      <c r="U821" t="str">
        <f t="shared" si="82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77"/>
        <v>0</v>
      </c>
      <c r="P822">
        <f t="shared" si="78"/>
        <v>0</v>
      </c>
      <c r="Q822">
        <f t="shared" si="79"/>
        <v>0</v>
      </c>
      <c r="S822" t="str">
        <f t="shared" si="80"/>
        <v/>
      </c>
      <c r="T822" t="str">
        <f t="shared" si="81"/>
        <v/>
      </c>
      <c r="U822" t="str">
        <f t="shared" si="82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77"/>
        <v>0</v>
      </c>
      <c r="P823">
        <f t="shared" si="78"/>
        <v>0</v>
      </c>
      <c r="Q823">
        <f t="shared" si="79"/>
        <v>0</v>
      </c>
      <c r="S823" t="str">
        <f t="shared" si="80"/>
        <v/>
      </c>
      <c r="T823" t="str">
        <f t="shared" si="81"/>
        <v/>
      </c>
      <c r="U823" t="str">
        <f t="shared" si="82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77"/>
        <v>95</v>
      </c>
      <c r="P824">
        <f t="shared" si="78"/>
        <v>0</v>
      </c>
      <c r="Q824">
        <f t="shared" si="79"/>
        <v>0</v>
      </c>
      <c r="S824" t="str">
        <f t="shared" si="80"/>
        <v/>
      </c>
      <c r="T824" t="str">
        <f t="shared" si="81"/>
        <v/>
      </c>
      <c r="U824" t="str">
        <f t="shared" si="82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77"/>
        <v>1</v>
      </c>
      <c r="P825">
        <f t="shared" si="78"/>
        <v>0</v>
      </c>
      <c r="Q825">
        <f t="shared" si="79"/>
        <v>0</v>
      </c>
      <c r="S825" t="str">
        <f t="shared" si="80"/>
        <v/>
      </c>
      <c r="T825" t="str">
        <f t="shared" si="81"/>
        <v/>
      </c>
      <c r="U825" t="str">
        <f t="shared" si="82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77"/>
        <v>6</v>
      </c>
      <c r="P826">
        <f t="shared" si="78"/>
        <v>0</v>
      </c>
      <c r="Q826">
        <f t="shared" si="79"/>
        <v>0</v>
      </c>
      <c r="S826" t="str">
        <f t="shared" si="80"/>
        <v/>
      </c>
      <c r="T826" t="str">
        <f t="shared" si="81"/>
        <v/>
      </c>
      <c r="U826" t="str">
        <f t="shared" si="82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77"/>
        <v>0</v>
      </c>
      <c r="P827">
        <f t="shared" si="78"/>
        <v>0</v>
      </c>
      <c r="Q827">
        <f t="shared" si="79"/>
        <v>0</v>
      </c>
      <c r="S827" t="str">
        <f t="shared" si="80"/>
        <v/>
      </c>
      <c r="T827" t="str">
        <f t="shared" si="81"/>
        <v/>
      </c>
      <c r="U827" t="str">
        <f t="shared" si="82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77"/>
        <v>0</v>
      </c>
      <c r="P828">
        <f t="shared" si="78"/>
        <v>0</v>
      </c>
      <c r="Q828">
        <f t="shared" si="79"/>
        <v>0</v>
      </c>
      <c r="S828" t="str">
        <f t="shared" si="80"/>
        <v/>
      </c>
      <c r="T828" t="str">
        <f t="shared" si="81"/>
        <v/>
      </c>
      <c r="U828" t="str">
        <f t="shared" si="82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77"/>
        <v>1</v>
      </c>
      <c r="P829">
        <f t="shared" si="78"/>
        <v>0</v>
      </c>
      <c r="Q829">
        <f t="shared" si="79"/>
        <v>0</v>
      </c>
      <c r="S829" t="str">
        <f t="shared" si="80"/>
        <v/>
      </c>
      <c r="T829" t="str">
        <f t="shared" si="81"/>
        <v/>
      </c>
      <c r="U829" t="str">
        <f t="shared" si="82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77"/>
        <v>0</v>
      </c>
      <c r="P830">
        <f t="shared" si="78"/>
        <v>0</v>
      </c>
      <c r="Q830">
        <f t="shared" si="79"/>
        <v>0</v>
      </c>
      <c r="S830" t="str">
        <f t="shared" si="80"/>
        <v/>
      </c>
      <c r="T830" t="str">
        <f t="shared" si="81"/>
        <v/>
      </c>
      <c r="U830" t="str">
        <f t="shared" si="82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77"/>
        <v>1</v>
      </c>
      <c r="P831">
        <f t="shared" si="78"/>
        <v>0</v>
      </c>
      <c r="Q831">
        <f t="shared" si="79"/>
        <v>0</v>
      </c>
      <c r="S831" t="str">
        <f t="shared" si="80"/>
        <v/>
      </c>
      <c r="T831" t="str">
        <f t="shared" si="81"/>
        <v/>
      </c>
      <c r="U831" t="str">
        <f t="shared" si="82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77"/>
        <v>0</v>
      </c>
      <c r="P832">
        <f t="shared" si="78"/>
        <v>0</v>
      </c>
      <c r="Q832">
        <f t="shared" si="79"/>
        <v>0</v>
      </c>
      <c r="S832" t="str">
        <f t="shared" si="80"/>
        <v/>
      </c>
      <c r="T832" t="str">
        <f t="shared" si="81"/>
        <v/>
      </c>
      <c r="U832" t="str">
        <f t="shared" si="82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77"/>
        <v>1</v>
      </c>
      <c r="P833">
        <f t="shared" si="78"/>
        <v>0</v>
      </c>
      <c r="Q833">
        <f t="shared" si="79"/>
        <v>0</v>
      </c>
      <c r="S833" t="str">
        <f t="shared" si="80"/>
        <v/>
      </c>
      <c r="T833" t="str">
        <f t="shared" si="81"/>
        <v/>
      </c>
      <c r="U833" t="str">
        <f t="shared" si="82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77"/>
        <v>0</v>
      </c>
      <c r="P834">
        <f t="shared" si="78"/>
        <v>0</v>
      </c>
      <c r="Q834">
        <f t="shared" si="79"/>
        <v>0</v>
      </c>
      <c r="S834" t="str">
        <f t="shared" si="80"/>
        <v/>
      </c>
      <c r="T834" t="str">
        <f t="shared" si="81"/>
        <v/>
      </c>
      <c r="U834" t="str">
        <f t="shared" si="82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77"/>
        <v>41</v>
      </c>
      <c r="P835">
        <f t="shared" si="78"/>
        <v>0</v>
      </c>
      <c r="Q835">
        <f t="shared" si="79"/>
        <v>0</v>
      </c>
      <c r="S835" t="str">
        <f t="shared" si="80"/>
        <v/>
      </c>
      <c r="T835" t="str">
        <f t="shared" si="81"/>
        <v/>
      </c>
      <c r="U835" t="str">
        <f t="shared" si="82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77"/>
        <v>100</v>
      </c>
      <c r="P836">
        <f t="shared" si="78"/>
        <v>1</v>
      </c>
      <c r="Q836">
        <f t="shared" si="79"/>
        <v>0</v>
      </c>
      <c r="S836">
        <f t="shared" si="80"/>
        <v>100</v>
      </c>
      <c r="T836">
        <f t="shared" si="81"/>
        <v>1</v>
      </c>
      <c r="U836">
        <f t="shared" si="82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O900" si="83">IF($D837="US",H837,"")</f>
        <v>50</v>
      </c>
      <c r="P837">
        <f t="shared" ref="P837:P900" si="84">IF($D837="US",I837,"")</f>
        <v>1</v>
      </c>
      <c r="Q837">
        <f t="shared" ref="Q837:Q900" si="85">IF($D837="US",J837,"")</f>
        <v>0</v>
      </c>
      <c r="S837" t="str">
        <f t="shared" ref="S837:S900" si="86">IF($C837="New York",H837,"")</f>
        <v/>
      </c>
      <c r="T837" t="str">
        <f t="shared" ref="T837:T900" si="87">IF($C837="New York",I837,"")</f>
        <v/>
      </c>
      <c r="U837" t="str">
        <f t="shared" ref="U837:U900" si="88">IF($C837="New York",J837,"")</f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83"/>
        <v>0</v>
      </c>
      <c r="P838">
        <f t="shared" si="84"/>
        <v>0</v>
      </c>
      <c r="Q838">
        <f t="shared" si="85"/>
        <v>0</v>
      </c>
      <c r="S838" t="str">
        <f t="shared" si="86"/>
        <v/>
      </c>
      <c r="T838" t="str">
        <f t="shared" si="87"/>
        <v/>
      </c>
      <c r="U838" t="str">
        <f t="shared" si="88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83"/>
        <v>2</v>
      </c>
      <c r="P839">
        <f t="shared" si="84"/>
        <v>0</v>
      </c>
      <c r="Q839">
        <f t="shared" si="85"/>
        <v>0</v>
      </c>
      <c r="S839" t="str">
        <f t="shared" si="86"/>
        <v/>
      </c>
      <c r="T839" t="str">
        <f t="shared" si="87"/>
        <v/>
      </c>
      <c r="U839" t="str">
        <f t="shared" si="88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83"/>
        <v>92</v>
      </c>
      <c r="P840">
        <f t="shared" si="84"/>
        <v>1</v>
      </c>
      <c r="Q840">
        <f t="shared" si="85"/>
        <v>0</v>
      </c>
      <c r="S840" t="str">
        <f t="shared" si="86"/>
        <v/>
      </c>
      <c r="T840" t="str">
        <f t="shared" si="87"/>
        <v/>
      </c>
      <c r="U840" t="str">
        <f t="shared" si="88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83"/>
        <v>2</v>
      </c>
      <c r="P841">
        <f t="shared" si="84"/>
        <v>1</v>
      </c>
      <c r="Q841">
        <f t="shared" si="85"/>
        <v>0</v>
      </c>
      <c r="S841" t="str">
        <f t="shared" si="86"/>
        <v/>
      </c>
      <c r="T841" t="str">
        <f t="shared" si="87"/>
        <v/>
      </c>
      <c r="U841" t="str">
        <f t="shared" si="88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83"/>
        <v>43</v>
      </c>
      <c r="P842">
        <f t="shared" si="84"/>
        <v>2</v>
      </c>
      <c r="Q842">
        <f t="shared" si="85"/>
        <v>0</v>
      </c>
      <c r="S842" t="str">
        <f t="shared" si="86"/>
        <v/>
      </c>
      <c r="T842" t="str">
        <f t="shared" si="87"/>
        <v/>
      </c>
      <c r="U842" t="str">
        <f t="shared" si="88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83"/>
        <v>0</v>
      </c>
      <c r="P843">
        <f t="shared" si="84"/>
        <v>0</v>
      </c>
      <c r="Q843">
        <f t="shared" si="85"/>
        <v>0</v>
      </c>
      <c r="S843" t="str">
        <f t="shared" si="86"/>
        <v/>
      </c>
      <c r="T843" t="str">
        <f t="shared" si="87"/>
        <v/>
      </c>
      <c r="U843" t="str">
        <f t="shared" si="88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83"/>
        <v>0</v>
      </c>
      <c r="P844">
        <f t="shared" si="84"/>
        <v>0</v>
      </c>
      <c r="Q844">
        <f t="shared" si="85"/>
        <v>0</v>
      </c>
      <c r="S844" t="str">
        <f t="shared" si="86"/>
        <v/>
      </c>
      <c r="T844" t="str">
        <f t="shared" si="87"/>
        <v/>
      </c>
      <c r="U844" t="str">
        <f t="shared" si="88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83"/>
        <v>1</v>
      </c>
      <c r="P845">
        <f t="shared" si="84"/>
        <v>0</v>
      </c>
      <c r="Q845">
        <f t="shared" si="85"/>
        <v>0</v>
      </c>
      <c r="S845" t="str">
        <f t="shared" si="86"/>
        <v/>
      </c>
      <c r="T845" t="str">
        <f t="shared" si="87"/>
        <v/>
      </c>
      <c r="U845" t="str">
        <f t="shared" si="88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83"/>
        <v>2</v>
      </c>
      <c r="P846">
        <f t="shared" si="84"/>
        <v>0</v>
      </c>
      <c r="Q846">
        <f t="shared" si="85"/>
        <v>0</v>
      </c>
      <c r="S846" t="str">
        <f t="shared" si="86"/>
        <v/>
      </c>
      <c r="T846" t="str">
        <f t="shared" si="87"/>
        <v/>
      </c>
      <c r="U846" t="str">
        <f t="shared" si="88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83"/>
        <v>4</v>
      </c>
      <c r="P847">
        <f t="shared" si="84"/>
        <v>0</v>
      </c>
      <c r="Q847">
        <f t="shared" si="85"/>
        <v>0</v>
      </c>
      <c r="S847" t="str">
        <f t="shared" si="86"/>
        <v/>
      </c>
      <c r="T847" t="str">
        <f t="shared" si="87"/>
        <v/>
      </c>
      <c r="U847" t="str">
        <f t="shared" si="88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83"/>
        <v>0</v>
      </c>
      <c r="P848">
        <f t="shared" si="84"/>
        <v>0</v>
      </c>
      <c r="Q848">
        <f t="shared" si="85"/>
        <v>0</v>
      </c>
      <c r="S848" t="str">
        <f t="shared" si="86"/>
        <v/>
      </c>
      <c r="T848" t="str">
        <f t="shared" si="87"/>
        <v/>
      </c>
      <c r="U848" t="str">
        <f t="shared" si="88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83"/>
        <v>0</v>
      </c>
      <c r="P849">
        <f t="shared" si="84"/>
        <v>0</v>
      </c>
      <c r="Q849">
        <f t="shared" si="85"/>
        <v>0</v>
      </c>
      <c r="S849" t="str">
        <f t="shared" si="86"/>
        <v/>
      </c>
      <c r="T849" t="str">
        <f t="shared" si="87"/>
        <v/>
      </c>
      <c r="U849" t="str">
        <f t="shared" si="88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83"/>
        <v>0</v>
      </c>
      <c r="P850">
        <f t="shared" si="84"/>
        <v>0</v>
      </c>
      <c r="Q850">
        <f t="shared" si="85"/>
        <v>0</v>
      </c>
      <c r="S850" t="str">
        <f t="shared" si="86"/>
        <v/>
      </c>
      <c r="T850" t="str">
        <f t="shared" si="87"/>
        <v/>
      </c>
      <c r="U850" t="str">
        <f t="shared" si="88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83"/>
        <v>0</v>
      </c>
      <c r="P851">
        <f t="shared" si="84"/>
        <v>0</v>
      </c>
      <c r="Q851">
        <f t="shared" si="85"/>
        <v>0</v>
      </c>
      <c r="S851" t="str">
        <f t="shared" si="86"/>
        <v/>
      </c>
      <c r="T851" t="str">
        <f t="shared" si="87"/>
        <v/>
      </c>
      <c r="U851" t="str">
        <f t="shared" si="88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83"/>
        <v>0</v>
      </c>
      <c r="P852">
        <f t="shared" si="84"/>
        <v>0</v>
      </c>
      <c r="Q852">
        <f t="shared" si="85"/>
        <v>0</v>
      </c>
      <c r="S852" t="str">
        <f t="shared" si="86"/>
        <v/>
      </c>
      <c r="T852" t="str">
        <f t="shared" si="87"/>
        <v/>
      </c>
      <c r="U852" t="str">
        <f t="shared" si="88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83"/>
        <v>0</v>
      </c>
      <c r="P853">
        <f t="shared" si="84"/>
        <v>0</v>
      </c>
      <c r="Q853">
        <f t="shared" si="85"/>
        <v>0</v>
      </c>
      <c r="S853" t="str">
        <f t="shared" si="86"/>
        <v/>
      </c>
      <c r="T853" t="str">
        <f t="shared" si="87"/>
        <v/>
      </c>
      <c r="U853" t="str">
        <f t="shared" si="88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83"/>
        <v>1</v>
      </c>
      <c r="P854">
        <f t="shared" si="84"/>
        <v>0</v>
      </c>
      <c r="Q854">
        <f t="shared" si="85"/>
        <v>0</v>
      </c>
      <c r="S854" t="str">
        <f t="shared" si="86"/>
        <v/>
      </c>
      <c r="T854" t="str">
        <f t="shared" si="87"/>
        <v/>
      </c>
      <c r="U854" t="str">
        <f t="shared" si="88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83"/>
        <v>0</v>
      </c>
      <c r="P855">
        <f t="shared" si="84"/>
        <v>0</v>
      </c>
      <c r="Q855">
        <f t="shared" si="85"/>
        <v>0</v>
      </c>
      <c r="S855" t="str">
        <f t="shared" si="86"/>
        <v/>
      </c>
      <c r="T855" t="str">
        <f t="shared" si="87"/>
        <v/>
      </c>
      <c r="U855" t="str">
        <f t="shared" si="88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83"/>
        <v>0</v>
      </c>
      <c r="P856">
        <f t="shared" si="84"/>
        <v>0</v>
      </c>
      <c r="Q856">
        <f t="shared" si="85"/>
        <v>0</v>
      </c>
      <c r="S856" t="str">
        <f t="shared" si="86"/>
        <v/>
      </c>
      <c r="T856" t="str">
        <f t="shared" si="87"/>
        <v/>
      </c>
      <c r="U856" t="str">
        <f t="shared" si="88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83"/>
        <v>0</v>
      </c>
      <c r="P857">
        <f t="shared" si="84"/>
        <v>0</v>
      </c>
      <c r="Q857">
        <f t="shared" si="85"/>
        <v>0</v>
      </c>
      <c r="S857" t="str">
        <f t="shared" si="86"/>
        <v/>
      </c>
      <c r="T857" t="str">
        <f t="shared" si="87"/>
        <v/>
      </c>
      <c r="U857" t="str">
        <f t="shared" si="88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83"/>
        <v>0</v>
      </c>
      <c r="P858">
        <f t="shared" si="84"/>
        <v>0</v>
      </c>
      <c r="Q858">
        <f t="shared" si="85"/>
        <v>0</v>
      </c>
      <c r="S858" t="str">
        <f t="shared" si="86"/>
        <v/>
      </c>
      <c r="T858" t="str">
        <f t="shared" si="87"/>
        <v/>
      </c>
      <c r="U858" t="str">
        <f t="shared" si="88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83"/>
        <v>0</v>
      </c>
      <c r="P859">
        <f t="shared" si="84"/>
        <v>0</v>
      </c>
      <c r="Q859">
        <f t="shared" si="85"/>
        <v>0</v>
      </c>
      <c r="S859" t="str">
        <f t="shared" si="86"/>
        <v/>
      </c>
      <c r="T859" t="str">
        <f t="shared" si="87"/>
        <v/>
      </c>
      <c r="U859" t="str">
        <f t="shared" si="88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83"/>
        <v>2</v>
      </c>
      <c r="P860">
        <f t="shared" si="84"/>
        <v>0</v>
      </c>
      <c r="Q860">
        <f t="shared" si="85"/>
        <v>0</v>
      </c>
      <c r="S860" t="str">
        <f t="shared" si="86"/>
        <v/>
      </c>
      <c r="T860" t="str">
        <f t="shared" si="87"/>
        <v/>
      </c>
      <c r="U860" t="str">
        <f t="shared" si="88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83"/>
        <v>0</v>
      </c>
      <c r="P861">
        <f t="shared" si="84"/>
        <v>0</v>
      </c>
      <c r="Q861">
        <f t="shared" si="85"/>
        <v>0</v>
      </c>
      <c r="S861" t="str">
        <f t="shared" si="86"/>
        <v/>
      </c>
      <c r="T861" t="str">
        <f t="shared" si="87"/>
        <v/>
      </c>
      <c r="U861" t="str">
        <f t="shared" si="88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83"/>
        <v>2</v>
      </c>
      <c r="P862">
        <f t="shared" si="84"/>
        <v>0</v>
      </c>
      <c r="Q862">
        <f t="shared" si="85"/>
        <v>0</v>
      </c>
      <c r="S862" t="str">
        <f t="shared" si="86"/>
        <v/>
      </c>
      <c r="T862" t="str">
        <f t="shared" si="87"/>
        <v/>
      </c>
      <c r="U862" t="str">
        <f t="shared" si="88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83"/>
        <v>69</v>
      </c>
      <c r="P863">
        <f t="shared" si="84"/>
        <v>3</v>
      </c>
      <c r="Q863">
        <f t="shared" si="85"/>
        <v>0</v>
      </c>
      <c r="S863" t="str">
        <f t="shared" si="86"/>
        <v/>
      </c>
      <c r="T863" t="str">
        <f t="shared" si="87"/>
        <v/>
      </c>
      <c r="U863" t="str">
        <f t="shared" si="88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83"/>
        <v>9</v>
      </c>
      <c r="P864">
        <f t="shared" si="84"/>
        <v>0</v>
      </c>
      <c r="Q864">
        <f t="shared" si="85"/>
        <v>0</v>
      </c>
      <c r="S864" t="str">
        <f t="shared" si="86"/>
        <v/>
      </c>
      <c r="T864" t="str">
        <f t="shared" si="87"/>
        <v/>
      </c>
      <c r="U864" t="str">
        <f t="shared" si="88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83"/>
        <v>3</v>
      </c>
      <c r="P865">
        <f t="shared" si="84"/>
        <v>0</v>
      </c>
      <c r="Q865">
        <f t="shared" si="85"/>
        <v>0</v>
      </c>
      <c r="S865" t="str">
        <f t="shared" si="86"/>
        <v/>
      </c>
      <c r="T865" t="str">
        <f t="shared" si="87"/>
        <v/>
      </c>
      <c r="U865" t="str">
        <f t="shared" si="88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83"/>
        <v>0</v>
      </c>
      <c r="P866">
        <f t="shared" si="84"/>
        <v>0</v>
      </c>
      <c r="Q866">
        <f t="shared" si="85"/>
        <v>0</v>
      </c>
      <c r="S866" t="str">
        <f t="shared" si="86"/>
        <v/>
      </c>
      <c r="T866" t="str">
        <f t="shared" si="87"/>
        <v/>
      </c>
      <c r="U866" t="str">
        <f t="shared" si="88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83"/>
        <v>0</v>
      </c>
      <c r="P867">
        <f t="shared" si="84"/>
        <v>0</v>
      </c>
      <c r="Q867">
        <f t="shared" si="85"/>
        <v>0</v>
      </c>
      <c r="S867" t="str">
        <f t="shared" si="86"/>
        <v/>
      </c>
      <c r="T867" t="str">
        <f t="shared" si="87"/>
        <v/>
      </c>
      <c r="U867" t="str">
        <f t="shared" si="88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83"/>
        <v>0</v>
      </c>
      <c r="P868">
        <f t="shared" si="84"/>
        <v>0</v>
      </c>
      <c r="Q868">
        <f t="shared" si="85"/>
        <v>0</v>
      </c>
      <c r="S868" t="str">
        <f t="shared" si="86"/>
        <v/>
      </c>
      <c r="T868" t="str">
        <f t="shared" si="87"/>
        <v/>
      </c>
      <c r="U868" t="str">
        <f t="shared" si="88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83"/>
        <v>4</v>
      </c>
      <c r="P869">
        <f t="shared" si="84"/>
        <v>0</v>
      </c>
      <c r="Q869">
        <f t="shared" si="85"/>
        <v>0</v>
      </c>
      <c r="S869" t="str">
        <f t="shared" si="86"/>
        <v/>
      </c>
      <c r="T869" t="str">
        <f t="shared" si="87"/>
        <v/>
      </c>
      <c r="U869" t="str">
        <f t="shared" si="88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83"/>
        <v>0</v>
      </c>
      <c r="P870">
        <f t="shared" si="84"/>
        <v>0</v>
      </c>
      <c r="Q870">
        <f t="shared" si="85"/>
        <v>0</v>
      </c>
      <c r="S870" t="str">
        <f t="shared" si="86"/>
        <v/>
      </c>
      <c r="T870" t="str">
        <f t="shared" si="87"/>
        <v/>
      </c>
      <c r="U870" t="str">
        <f t="shared" si="88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83"/>
        <v>2</v>
      </c>
      <c r="P871">
        <f t="shared" si="84"/>
        <v>0</v>
      </c>
      <c r="Q871">
        <f t="shared" si="85"/>
        <v>0</v>
      </c>
      <c r="S871" t="str">
        <f t="shared" si="86"/>
        <v/>
      </c>
      <c r="T871" t="str">
        <f t="shared" si="87"/>
        <v/>
      </c>
      <c r="U871" t="str">
        <f t="shared" si="88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83"/>
        <v>0</v>
      </c>
      <c r="P872">
        <f t="shared" si="84"/>
        <v>0</v>
      </c>
      <c r="Q872">
        <f t="shared" si="85"/>
        <v>0</v>
      </c>
      <c r="S872" t="str">
        <f t="shared" si="86"/>
        <v/>
      </c>
      <c r="T872" t="str">
        <f t="shared" si="87"/>
        <v/>
      </c>
      <c r="U872" t="str">
        <f t="shared" si="88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83"/>
        <v>0</v>
      </c>
      <c r="P873">
        <f t="shared" si="84"/>
        <v>0</v>
      </c>
      <c r="Q873">
        <f t="shared" si="85"/>
        <v>0</v>
      </c>
      <c r="S873" t="str">
        <f t="shared" si="86"/>
        <v/>
      </c>
      <c r="T873" t="str">
        <f t="shared" si="87"/>
        <v/>
      </c>
      <c r="U873" t="str">
        <f t="shared" si="88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83"/>
        <v>0</v>
      </c>
      <c r="P874">
        <f t="shared" si="84"/>
        <v>0</v>
      </c>
      <c r="Q874">
        <f t="shared" si="85"/>
        <v>0</v>
      </c>
      <c r="S874" t="str">
        <f t="shared" si="86"/>
        <v/>
      </c>
      <c r="T874" t="str">
        <f t="shared" si="87"/>
        <v/>
      </c>
      <c r="U874" t="str">
        <f t="shared" si="88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83"/>
        <v>3</v>
      </c>
      <c r="P875">
        <f t="shared" si="84"/>
        <v>0</v>
      </c>
      <c r="Q875">
        <f t="shared" si="85"/>
        <v>0</v>
      </c>
      <c r="S875" t="str">
        <f t="shared" si="86"/>
        <v/>
      </c>
      <c r="T875" t="str">
        <f t="shared" si="87"/>
        <v/>
      </c>
      <c r="U875" t="str">
        <f t="shared" si="88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83"/>
        <v>0</v>
      </c>
      <c r="P876">
        <f t="shared" si="84"/>
        <v>0</v>
      </c>
      <c r="Q876">
        <f t="shared" si="85"/>
        <v>0</v>
      </c>
      <c r="S876" t="str">
        <f t="shared" si="86"/>
        <v/>
      </c>
      <c r="T876" t="str">
        <f t="shared" si="87"/>
        <v/>
      </c>
      <c r="U876" t="str">
        <f t="shared" si="88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83"/>
        <v>6</v>
      </c>
      <c r="P877">
        <f t="shared" si="84"/>
        <v>0</v>
      </c>
      <c r="Q877">
        <f t="shared" si="85"/>
        <v>0</v>
      </c>
      <c r="S877" t="str">
        <f t="shared" si="86"/>
        <v/>
      </c>
      <c r="T877" t="str">
        <f t="shared" si="87"/>
        <v/>
      </c>
      <c r="U877" t="str">
        <f t="shared" si="88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83"/>
        <v>0</v>
      </c>
      <c r="P878">
        <f t="shared" si="84"/>
        <v>0</v>
      </c>
      <c r="Q878">
        <f t="shared" si="85"/>
        <v>0</v>
      </c>
      <c r="S878" t="str">
        <f t="shared" si="86"/>
        <v/>
      </c>
      <c r="T878" t="str">
        <f t="shared" si="87"/>
        <v/>
      </c>
      <c r="U878" t="str">
        <f t="shared" si="88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83"/>
        <v>0</v>
      </c>
      <c r="P879">
        <f t="shared" si="84"/>
        <v>0</v>
      </c>
      <c r="Q879">
        <f t="shared" si="85"/>
        <v>0</v>
      </c>
      <c r="S879" t="str">
        <f t="shared" si="86"/>
        <v/>
      </c>
      <c r="T879" t="str">
        <f t="shared" si="87"/>
        <v/>
      </c>
      <c r="U879" t="str">
        <f t="shared" si="88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83"/>
        <v>0</v>
      </c>
      <c r="P880">
        <f t="shared" si="84"/>
        <v>0</v>
      </c>
      <c r="Q880">
        <f t="shared" si="85"/>
        <v>0</v>
      </c>
      <c r="S880" t="str">
        <f t="shared" si="86"/>
        <v/>
      </c>
      <c r="T880" t="str">
        <f t="shared" si="87"/>
        <v/>
      </c>
      <c r="U880" t="str">
        <f t="shared" si="88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83"/>
        <v>0</v>
      </c>
      <c r="P881">
        <f t="shared" si="84"/>
        <v>0</v>
      </c>
      <c r="Q881">
        <f t="shared" si="85"/>
        <v>0</v>
      </c>
      <c r="S881" t="str">
        <f t="shared" si="86"/>
        <v/>
      </c>
      <c r="T881" t="str">
        <f t="shared" si="87"/>
        <v/>
      </c>
      <c r="U881" t="str">
        <f t="shared" si="88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83"/>
        <v>1</v>
      </c>
      <c r="P882">
        <f t="shared" si="84"/>
        <v>0</v>
      </c>
      <c r="Q882">
        <f t="shared" si="85"/>
        <v>0</v>
      </c>
      <c r="S882" t="str">
        <f t="shared" si="86"/>
        <v/>
      </c>
      <c r="T882" t="str">
        <f t="shared" si="87"/>
        <v/>
      </c>
      <c r="U882" t="str">
        <f t="shared" si="88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83"/>
        <v>0</v>
      </c>
      <c r="P883">
        <f t="shared" si="84"/>
        <v>0</v>
      </c>
      <c r="Q883">
        <f t="shared" si="85"/>
        <v>0</v>
      </c>
      <c r="S883" t="str">
        <f t="shared" si="86"/>
        <v/>
      </c>
      <c r="T883" t="str">
        <f t="shared" si="87"/>
        <v/>
      </c>
      <c r="U883" t="str">
        <f t="shared" si="88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83"/>
        <v>0</v>
      </c>
      <c r="P884">
        <f t="shared" si="84"/>
        <v>0</v>
      </c>
      <c r="Q884">
        <f t="shared" si="85"/>
        <v>0</v>
      </c>
      <c r="S884" t="str">
        <f t="shared" si="86"/>
        <v/>
      </c>
      <c r="T884" t="str">
        <f t="shared" si="87"/>
        <v/>
      </c>
      <c r="U884" t="str">
        <f t="shared" si="88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83"/>
        <v>1</v>
      </c>
      <c r="P885">
        <f t="shared" si="84"/>
        <v>0</v>
      </c>
      <c r="Q885">
        <f t="shared" si="85"/>
        <v>0</v>
      </c>
      <c r="S885" t="str">
        <f t="shared" si="86"/>
        <v/>
      </c>
      <c r="T885" t="str">
        <f t="shared" si="87"/>
        <v/>
      </c>
      <c r="U885" t="str">
        <f t="shared" si="88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83"/>
        <v>87</v>
      </c>
      <c r="P886">
        <f t="shared" si="84"/>
        <v>0</v>
      </c>
      <c r="Q886">
        <f t="shared" si="85"/>
        <v>0</v>
      </c>
      <c r="S886">
        <f t="shared" si="86"/>
        <v>87</v>
      </c>
      <c r="T886">
        <f t="shared" si="87"/>
        <v>0</v>
      </c>
      <c r="U886">
        <f t="shared" si="88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83"/>
        <v>1</v>
      </c>
      <c r="P887">
        <f t="shared" si="84"/>
        <v>1</v>
      </c>
      <c r="Q887">
        <f t="shared" si="85"/>
        <v>0</v>
      </c>
      <c r="S887" t="str">
        <f t="shared" si="86"/>
        <v/>
      </c>
      <c r="T887" t="str">
        <f t="shared" si="87"/>
        <v/>
      </c>
      <c r="U887" t="str">
        <f t="shared" si="88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83"/>
        <v>3</v>
      </c>
      <c r="P888">
        <f t="shared" si="84"/>
        <v>0</v>
      </c>
      <c r="Q888">
        <f t="shared" si="85"/>
        <v>0</v>
      </c>
      <c r="S888" t="str">
        <f t="shared" si="86"/>
        <v/>
      </c>
      <c r="T888" t="str">
        <f t="shared" si="87"/>
        <v/>
      </c>
      <c r="U888" t="str">
        <f t="shared" si="88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83"/>
        <v>0</v>
      </c>
      <c r="P889">
        <f t="shared" si="84"/>
        <v>0</v>
      </c>
      <c r="Q889">
        <f t="shared" si="85"/>
        <v>0</v>
      </c>
      <c r="S889" t="str">
        <f t="shared" si="86"/>
        <v/>
      </c>
      <c r="T889" t="str">
        <f t="shared" si="87"/>
        <v/>
      </c>
      <c r="U889" t="str">
        <f t="shared" si="88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83"/>
        <v>9</v>
      </c>
      <c r="P890">
        <f t="shared" si="84"/>
        <v>0</v>
      </c>
      <c r="Q890">
        <f t="shared" si="85"/>
        <v>0</v>
      </c>
      <c r="S890" t="str">
        <f t="shared" si="86"/>
        <v/>
      </c>
      <c r="T890" t="str">
        <f t="shared" si="87"/>
        <v/>
      </c>
      <c r="U890" t="str">
        <f t="shared" si="88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83"/>
        <v>0</v>
      </c>
      <c r="P891">
        <f t="shared" si="84"/>
        <v>0</v>
      </c>
      <c r="Q891">
        <f t="shared" si="85"/>
        <v>0</v>
      </c>
      <c r="S891" t="str">
        <f t="shared" si="86"/>
        <v/>
      </c>
      <c r="T891" t="str">
        <f t="shared" si="87"/>
        <v/>
      </c>
      <c r="U891" t="str">
        <f t="shared" si="88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83"/>
        <v>73</v>
      </c>
      <c r="P892">
        <f t="shared" si="84"/>
        <v>0</v>
      </c>
      <c r="Q892">
        <f t="shared" si="85"/>
        <v>0</v>
      </c>
      <c r="S892" t="str">
        <f t="shared" si="86"/>
        <v/>
      </c>
      <c r="T892" t="str">
        <f t="shared" si="87"/>
        <v/>
      </c>
      <c r="U892" t="str">
        <f t="shared" si="88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83"/>
        <v>273</v>
      </c>
      <c r="P893">
        <f t="shared" si="84"/>
        <v>4</v>
      </c>
      <c r="Q893">
        <f t="shared" si="85"/>
        <v>0</v>
      </c>
      <c r="S893" t="str">
        <f t="shared" si="86"/>
        <v/>
      </c>
      <c r="T893" t="str">
        <f t="shared" si="87"/>
        <v/>
      </c>
      <c r="U893" t="str">
        <f t="shared" si="88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83"/>
        <v>3</v>
      </c>
      <c r="P894">
        <f t="shared" si="84"/>
        <v>0</v>
      </c>
      <c r="Q894">
        <f t="shared" si="85"/>
        <v>0</v>
      </c>
      <c r="S894">
        <f t="shared" si="86"/>
        <v>3</v>
      </c>
      <c r="T894">
        <f t="shared" si="87"/>
        <v>0</v>
      </c>
      <c r="U894">
        <f t="shared" si="88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83"/>
        <v>0</v>
      </c>
      <c r="P895">
        <f t="shared" si="84"/>
        <v>0</v>
      </c>
      <c r="Q895">
        <f t="shared" si="85"/>
        <v>0</v>
      </c>
      <c r="S895" t="str">
        <f t="shared" si="86"/>
        <v/>
      </c>
      <c r="T895" t="str">
        <f t="shared" si="87"/>
        <v/>
      </c>
      <c r="U895" t="str">
        <f t="shared" si="88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83"/>
        <v>0</v>
      </c>
      <c r="P896">
        <f t="shared" si="84"/>
        <v>0</v>
      </c>
      <c r="Q896">
        <f t="shared" si="85"/>
        <v>0</v>
      </c>
      <c r="S896" t="str">
        <f t="shared" si="86"/>
        <v/>
      </c>
      <c r="T896" t="str">
        <f t="shared" si="87"/>
        <v/>
      </c>
      <c r="U896" t="str">
        <f t="shared" si="88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83"/>
        <v>0</v>
      </c>
      <c r="P897">
        <f t="shared" si="84"/>
        <v>0</v>
      </c>
      <c r="Q897">
        <f t="shared" si="85"/>
        <v>0</v>
      </c>
      <c r="S897" t="str">
        <f t="shared" si="86"/>
        <v/>
      </c>
      <c r="T897" t="str">
        <f t="shared" si="87"/>
        <v/>
      </c>
      <c r="U897" t="str">
        <f t="shared" si="88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83"/>
        <v>0</v>
      </c>
      <c r="P898">
        <f t="shared" si="84"/>
        <v>0</v>
      </c>
      <c r="Q898">
        <f t="shared" si="85"/>
        <v>0</v>
      </c>
      <c r="S898" t="str">
        <f t="shared" si="86"/>
        <v/>
      </c>
      <c r="T898" t="str">
        <f t="shared" si="87"/>
        <v/>
      </c>
      <c r="U898" t="str">
        <f t="shared" si="88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83"/>
        <v>0</v>
      </c>
      <c r="P899">
        <f t="shared" si="84"/>
        <v>0</v>
      </c>
      <c r="Q899">
        <f t="shared" si="85"/>
        <v>0</v>
      </c>
      <c r="S899" t="str">
        <f t="shared" si="86"/>
        <v/>
      </c>
      <c r="T899" t="str">
        <f t="shared" si="87"/>
        <v/>
      </c>
      <c r="U899" t="str">
        <f t="shared" si="88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83"/>
        <v>2</v>
      </c>
      <c r="P900">
        <f t="shared" si="84"/>
        <v>0</v>
      </c>
      <c r="Q900">
        <f t="shared" si="85"/>
        <v>0</v>
      </c>
      <c r="S900" t="str">
        <f t="shared" si="86"/>
        <v/>
      </c>
      <c r="T900" t="str">
        <f t="shared" si="87"/>
        <v/>
      </c>
      <c r="U900" t="str">
        <f t="shared" si="88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O964" si="89">IF($D901="US",H901,"")</f>
        <v>0</v>
      </c>
      <c r="P901">
        <f t="shared" ref="P901:P964" si="90">IF($D901="US",I901,"")</f>
        <v>0</v>
      </c>
      <c r="Q901">
        <f t="shared" ref="Q901:Q964" si="91">IF($D901="US",J901,"")</f>
        <v>0</v>
      </c>
      <c r="S901" t="str">
        <f t="shared" ref="S901:S964" si="92">IF($C901="New York",H901,"")</f>
        <v/>
      </c>
      <c r="T901" t="str">
        <f t="shared" ref="T901:T964" si="93">IF($C901="New York",I901,"")</f>
        <v/>
      </c>
      <c r="U901" t="str">
        <f t="shared" ref="U901:U964" si="94">IF($C901="New York",J901,"")</f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89"/>
        <v>7</v>
      </c>
      <c r="P902">
        <f t="shared" si="90"/>
        <v>0</v>
      </c>
      <c r="Q902">
        <f t="shared" si="91"/>
        <v>0</v>
      </c>
      <c r="S902" t="str">
        <f t="shared" si="92"/>
        <v/>
      </c>
      <c r="T902" t="str">
        <f t="shared" si="93"/>
        <v/>
      </c>
      <c r="U902" t="str">
        <f t="shared" si="94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89"/>
        <v>43</v>
      </c>
      <c r="P903">
        <f t="shared" si="90"/>
        <v>1</v>
      </c>
      <c r="Q903">
        <f t="shared" si="91"/>
        <v>0</v>
      </c>
      <c r="S903" t="str">
        <f t="shared" si="92"/>
        <v/>
      </c>
      <c r="T903" t="str">
        <f t="shared" si="93"/>
        <v/>
      </c>
      <c r="U903" t="str">
        <f t="shared" si="94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89"/>
        <v>0</v>
      </c>
      <c r="P904">
        <f t="shared" si="90"/>
        <v>0</v>
      </c>
      <c r="Q904">
        <f t="shared" si="91"/>
        <v>0</v>
      </c>
      <c r="S904" t="str">
        <f t="shared" si="92"/>
        <v/>
      </c>
      <c r="T904" t="str">
        <f t="shared" si="93"/>
        <v/>
      </c>
      <c r="U904" t="str">
        <f t="shared" si="94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89"/>
        <v>270</v>
      </c>
      <c r="P905">
        <f t="shared" si="90"/>
        <v>6</v>
      </c>
      <c r="Q905">
        <f t="shared" si="91"/>
        <v>0</v>
      </c>
      <c r="S905" t="str">
        <f t="shared" si="92"/>
        <v/>
      </c>
      <c r="T905" t="str">
        <f t="shared" si="93"/>
        <v/>
      </c>
      <c r="U905" t="str">
        <f t="shared" si="94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89"/>
        <v>0</v>
      </c>
      <c r="P906">
        <f t="shared" si="90"/>
        <v>0</v>
      </c>
      <c r="Q906">
        <f t="shared" si="91"/>
        <v>0</v>
      </c>
      <c r="S906" t="str">
        <f t="shared" si="92"/>
        <v/>
      </c>
      <c r="T906" t="str">
        <f t="shared" si="93"/>
        <v/>
      </c>
      <c r="U906" t="str">
        <f t="shared" si="94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89"/>
        <v>2</v>
      </c>
      <c r="P907">
        <f t="shared" si="90"/>
        <v>0</v>
      </c>
      <c r="Q907">
        <f t="shared" si="91"/>
        <v>0</v>
      </c>
      <c r="S907" t="str">
        <f t="shared" si="92"/>
        <v/>
      </c>
      <c r="T907" t="str">
        <f t="shared" si="93"/>
        <v/>
      </c>
      <c r="U907" t="str">
        <f t="shared" si="94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89"/>
        <v>0</v>
      </c>
      <c r="P908">
        <f t="shared" si="90"/>
        <v>0</v>
      </c>
      <c r="Q908">
        <f t="shared" si="91"/>
        <v>0</v>
      </c>
      <c r="S908" t="str">
        <f t="shared" si="92"/>
        <v/>
      </c>
      <c r="T908" t="str">
        <f t="shared" si="93"/>
        <v/>
      </c>
      <c r="U908" t="str">
        <f t="shared" si="94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89"/>
        <v>0</v>
      </c>
      <c r="P909">
        <f t="shared" si="90"/>
        <v>0</v>
      </c>
      <c r="Q909">
        <f t="shared" si="91"/>
        <v>0</v>
      </c>
      <c r="S909" t="str">
        <f t="shared" si="92"/>
        <v/>
      </c>
      <c r="T909" t="str">
        <f t="shared" si="93"/>
        <v/>
      </c>
      <c r="U909" t="str">
        <f t="shared" si="94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89"/>
        <v>1</v>
      </c>
      <c r="P910">
        <f t="shared" si="90"/>
        <v>0</v>
      </c>
      <c r="Q910">
        <f t="shared" si="91"/>
        <v>0</v>
      </c>
      <c r="S910" t="str">
        <f t="shared" si="92"/>
        <v/>
      </c>
      <c r="T910" t="str">
        <f t="shared" si="93"/>
        <v/>
      </c>
      <c r="U910" t="str">
        <f t="shared" si="94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89"/>
        <v>0</v>
      </c>
      <c r="P911">
        <f t="shared" si="90"/>
        <v>0</v>
      </c>
      <c r="Q911">
        <f t="shared" si="91"/>
        <v>0</v>
      </c>
      <c r="S911" t="str">
        <f t="shared" si="92"/>
        <v/>
      </c>
      <c r="T911" t="str">
        <f t="shared" si="93"/>
        <v/>
      </c>
      <c r="U911" t="str">
        <f t="shared" si="94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89"/>
        <v>0</v>
      </c>
      <c r="P912">
        <f t="shared" si="90"/>
        <v>0</v>
      </c>
      <c r="Q912">
        <f t="shared" si="91"/>
        <v>0</v>
      </c>
      <c r="S912" t="str">
        <f t="shared" si="92"/>
        <v/>
      </c>
      <c r="T912" t="str">
        <f t="shared" si="93"/>
        <v/>
      </c>
      <c r="U912" t="str">
        <f t="shared" si="94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89"/>
        <v>1</v>
      </c>
      <c r="P913">
        <f t="shared" si="90"/>
        <v>0</v>
      </c>
      <c r="Q913">
        <f t="shared" si="91"/>
        <v>0</v>
      </c>
      <c r="S913" t="str">
        <f t="shared" si="92"/>
        <v/>
      </c>
      <c r="T913" t="str">
        <f t="shared" si="93"/>
        <v/>
      </c>
      <c r="U913" t="str">
        <f t="shared" si="94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89"/>
        <v>0</v>
      </c>
      <c r="P914">
        <f t="shared" si="90"/>
        <v>0</v>
      </c>
      <c r="Q914">
        <f t="shared" si="91"/>
        <v>0</v>
      </c>
      <c r="S914" t="str">
        <f t="shared" si="92"/>
        <v/>
      </c>
      <c r="T914" t="str">
        <f t="shared" si="93"/>
        <v/>
      </c>
      <c r="U914" t="str">
        <f t="shared" si="94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89"/>
        <v>0</v>
      </c>
      <c r="P915">
        <f t="shared" si="90"/>
        <v>0</v>
      </c>
      <c r="Q915">
        <f t="shared" si="91"/>
        <v>0</v>
      </c>
      <c r="S915" t="str">
        <f t="shared" si="92"/>
        <v/>
      </c>
      <c r="T915" t="str">
        <f t="shared" si="93"/>
        <v/>
      </c>
      <c r="U915" t="str">
        <f t="shared" si="94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89"/>
        <v>10</v>
      </c>
      <c r="P916">
        <f t="shared" si="90"/>
        <v>0</v>
      </c>
      <c r="Q916">
        <f t="shared" si="91"/>
        <v>0</v>
      </c>
      <c r="S916" t="str">
        <f t="shared" si="92"/>
        <v/>
      </c>
      <c r="T916" t="str">
        <f t="shared" si="93"/>
        <v/>
      </c>
      <c r="U916" t="str">
        <f t="shared" si="94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89"/>
        <v>0</v>
      </c>
      <c r="P917">
        <f t="shared" si="90"/>
        <v>0</v>
      </c>
      <c r="Q917">
        <f t="shared" si="91"/>
        <v>0</v>
      </c>
      <c r="S917" t="str">
        <f t="shared" si="92"/>
        <v/>
      </c>
      <c r="T917" t="str">
        <f t="shared" si="93"/>
        <v/>
      </c>
      <c r="U917" t="str">
        <f t="shared" si="94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89"/>
        <v>0</v>
      </c>
      <c r="P918">
        <f t="shared" si="90"/>
        <v>0</v>
      </c>
      <c r="Q918">
        <f t="shared" si="91"/>
        <v>0</v>
      </c>
      <c r="S918" t="str">
        <f t="shared" si="92"/>
        <v/>
      </c>
      <c r="T918" t="str">
        <f t="shared" si="93"/>
        <v/>
      </c>
      <c r="U918" t="str">
        <f t="shared" si="94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89"/>
        <v>10</v>
      </c>
      <c r="P919">
        <f t="shared" si="90"/>
        <v>1</v>
      </c>
      <c r="Q919">
        <f t="shared" si="91"/>
        <v>0</v>
      </c>
      <c r="S919" t="str">
        <f t="shared" si="92"/>
        <v/>
      </c>
      <c r="T919" t="str">
        <f t="shared" si="93"/>
        <v/>
      </c>
      <c r="U919" t="str">
        <f t="shared" si="94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89"/>
        <v>0</v>
      </c>
      <c r="P920">
        <f t="shared" si="90"/>
        <v>0</v>
      </c>
      <c r="Q920">
        <f t="shared" si="91"/>
        <v>0</v>
      </c>
      <c r="S920" t="str">
        <f t="shared" si="92"/>
        <v/>
      </c>
      <c r="T920" t="str">
        <f t="shared" si="93"/>
        <v/>
      </c>
      <c r="U920" t="str">
        <f t="shared" si="94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89"/>
        <v>1</v>
      </c>
      <c r="P921">
        <f t="shared" si="90"/>
        <v>0</v>
      </c>
      <c r="Q921">
        <f t="shared" si="91"/>
        <v>0</v>
      </c>
      <c r="S921" t="str">
        <f t="shared" si="92"/>
        <v/>
      </c>
      <c r="T921" t="str">
        <f t="shared" si="93"/>
        <v/>
      </c>
      <c r="U921" t="str">
        <f t="shared" si="94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89"/>
        <v>1</v>
      </c>
      <c r="P922">
        <f t="shared" si="90"/>
        <v>0</v>
      </c>
      <c r="Q922">
        <f t="shared" si="91"/>
        <v>0</v>
      </c>
      <c r="S922" t="str">
        <f t="shared" si="92"/>
        <v/>
      </c>
      <c r="T922" t="str">
        <f t="shared" si="93"/>
        <v/>
      </c>
      <c r="U922" t="str">
        <f t="shared" si="94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89"/>
        <v>15</v>
      </c>
      <c r="P923">
        <f t="shared" si="90"/>
        <v>1</v>
      </c>
      <c r="Q923">
        <f t="shared" si="91"/>
        <v>0</v>
      </c>
      <c r="S923" t="str">
        <f t="shared" si="92"/>
        <v/>
      </c>
      <c r="T923" t="str">
        <f t="shared" si="93"/>
        <v/>
      </c>
      <c r="U923" t="str">
        <f t="shared" si="94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89"/>
        <v>0</v>
      </c>
      <c r="P924">
        <f t="shared" si="90"/>
        <v>0</v>
      </c>
      <c r="Q924">
        <f t="shared" si="91"/>
        <v>0</v>
      </c>
      <c r="S924" t="str">
        <f t="shared" si="92"/>
        <v/>
      </c>
      <c r="T924" t="str">
        <f t="shared" si="93"/>
        <v/>
      </c>
      <c r="U924" t="str">
        <f t="shared" si="94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89"/>
        <v>1</v>
      </c>
      <c r="P925">
        <f t="shared" si="90"/>
        <v>0</v>
      </c>
      <c r="Q925">
        <f t="shared" si="91"/>
        <v>0</v>
      </c>
      <c r="S925" t="str">
        <f t="shared" si="92"/>
        <v/>
      </c>
      <c r="T925" t="str">
        <f t="shared" si="93"/>
        <v/>
      </c>
      <c r="U925" t="str">
        <f t="shared" si="94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89"/>
        <v>2</v>
      </c>
      <c r="P926">
        <f t="shared" si="90"/>
        <v>0</v>
      </c>
      <c r="Q926">
        <f t="shared" si="91"/>
        <v>0</v>
      </c>
      <c r="S926" t="str">
        <f t="shared" si="92"/>
        <v/>
      </c>
      <c r="T926" t="str">
        <f t="shared" si="93"/>
        <v/>
      </c>
      <c r="U926" t="str">
        <f t="shared" si="94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89"/>
        <v>1</v>
      </c>
      <c r="P927">
        <f t="shared" si="90"/>
        <v>0</v>
      </c>
      <c r="Q927">
        <f t="shared" si="91"/>
        <v>0</v>
      </c>
      <c r="S927" t="str">
        <f t="shared" si="92"/>
        <v/>
      </c>
      <c r="T927" t="str">
        <f t="shared" si="93"/>
        <v/>
      </c>
      <c r="U927" t="str">
        <f t="shared" si="94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89"/>
        <v>0</v>
      </c>
      <c r="P928">
        <f t="shared" si="90"/>
        <v>0</v>
      </c>
      <c r="Q928">
        <f t="shared" si="91"/>
        <v>0</v>
      </c>
      <c r="S928" t="str">
        <f t="shared" si="92"/>
        <v/>
      </c>
      <c r="T928" t="str">
        <f t="shared" si="93"/>
        <v/>
      </c>
      <c r="U928" t="str">
        <f t="shared" si="94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89"/>
        <v>0</v>
      </c>
      <c r="P929">
        <f t="shared" si="90"/>
        <v>0</v>
      </c>
      <c r="Q929">
        <f t="shared" si="91"/>
        <v>0</v>
      </c>
      <c r="S929" t="str">
        <f t="shared" si="92"/>
        <v/>
      </c>
      <c r="T929" t="str">
        <f t="shared" si="93"/>
        <v/>
      </c>
      <c r="U929" t="str">
        <f t="shared" si="94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89"/>
        <v>0</v>
      </c>
      <c r="P930">
        <f t="shared" si="90"/>
        <v>0</v>
      </c>
      <c r="Q930">
        <f t="shared" si="91"/>
        <v>0</v>
      </c>
      <c r="S930" t="str">
        <f t="shared" si="92"/>
        <v/>
      </c>
      <c r="T930" t="str">
        <f t="shared" si="93"/>
        <v/>
      </c>
      <c r="U930" t="str">
        <f t="shared" si="94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89"/>
        <v>0</v>
      </c>
      <c r="P931">
        <f t="shared" si="90"/>
        <v>0</v>
      </c>
      <c r="Q931">
        <f t="shared" si="91"/>
        <v>0</v>
      </c>
      <c r="S931" t="str">
        <f t="shared" si="92"/>
        <v/>
      </c>
      <c r="T931" t="str">
        <f t="shared" si="93"/>
        <v/>
      </c>
      <c r="U931" t="str">
        <f t="shared" si="94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89"/>
        <v>3</v>
      </c>
      <c r="P932">
        <f t="shared" si="90"/>
        <v>0</v>
      </c>
      <c r="Q932">
        <f t="shared" si="91"/>
        <v>0</v>
      </c>
      <c r="S932" t="str">
        <f t="shared" si="92"/>
        <v/>
      </c>
      <c r="T932" t="str">
        <f t="shared" si="93"/>
        <v/>
      </c>
      <c r="U932" t="str">
        <f t="shared" si="94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89"/>
        <v>0</v>
      </c>
      <c r="P933">
        <f t="shared" si="90"/>
        <v>0</v>
      </c>
      <c r="Q933">
        <f t="shared" si="91"/>
        <v>0</v>
      </c>
      <c r="S933" t="str">
        <f t="shared" si="92"/>
        <v/>
      </c>
      <c r="T933" t="str">
        <f t="shared" si="93"/>
        <v/>
      </c>
      <c r="U933" t="str">
        <f t="shared" si="94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89"/>
        <v>0</v>
      </c>
      <c r="P934">
        <f t="shared" si="90"/>
        <v>0</v>
      </c>
      <c r="Q934">
        <f t="shared" si="91"/>
        <v>0</v>
      </c>
      <c r="S934" t="str">
        <f t="shared" si="92"/>
        <v/>
      </c>
      <c r="T934" t="str">
        <f t="shared" si="93"/>
        <v/>
      </c>
      <c r="U934" t="str">
        <f t="shared" si="94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89"/>
        <v>0</v>
      </c>
      <c r="P935">
        <f t="shared" si="90"/>
        <v>0</v>
      </c>
      <c r="Q935">
        <f t="shared" si="91"/>
        <v>0</v>
      </c>
      <c r="S935" t="str">
        <f t="shared" si="92"/>
        <v/>
      </c>
      <c r="T935" t="str">
        <f t="shared" si="93"/>
        <v/>
      </c>
      <c r="U935" t="str">
        <f t="shared" si="94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89"/>
        <v>3</v>
      </c>
      <c r="P936">
        <f t="shared" si="90"/>
        <v>0</v>
      </c>
      <c r="Q936">
        <f t="shared" si="91"/>
        <v>0</v>
      </c>
      <c r="S936" t="str">
        <f t="shared" si="92"/>
        <v/>
      </c>
      <c r="T936" t="str">
        <f t="shared" si="93"/>
        <v/>
      </c>
      <c r="U936" t="str">
        <f t="shared" si="94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89"/>
        <v>2</v>
      </c>
      <c r="P937">
        <f t="shared" si="90"/>
        <v>0</v>
      </c>
      <c r="Q937">
        <f t="shared" si="91"/>
        <v>0</v>
      </c>
      <c r="S937" t="str">
        <f t="shared" si="92"/>
        <v/>
      </c>
      <c r="T937" t="str">
        <f t="shared" si="93"/>
        <v/>
      </c>
      <c r="U937" t="str">
        <f t="shared" si="94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89"/>
        <v>0</v>
      </c>
      <c r="P938">
        <f t="shared" si="90"/>
        <v>0</v>
      </c>
      <c r="Q938">
        <f t="shared" si="91"/>
        <v>0</v>
      </c>
      <c r="S938" t="str">
        <f t="shared" si="92"/>
        <v/>
      </c>
      <c r="T938" t="str">
        <f t="shared" si="93"/>
        <v/>
      </c>
      <c r="U938" t="str">
        <f t="shared" si="94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89"/>
        <v>3</v>
      </c>
      <c r="P939">
        <f t="shared" si="90"/>
        <v>1</v>
      </c>
      <c r="Q939">
        <f t="shared" si="91"/>
        <v>0</v>
      </c>
      <c r="S939" t="str">
        <f t="shared" si="92"/>
        <v/>
      </c>
      <c r="T939" t="str">
        <f t="shared" si="93"/>
        <v/>
      </c>
      <c r="U939" t="str">
        <f t="shared" si="94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89"/>
        <v>0</v>
      </c>
      <c r="P940">
        <f t="shared" si="90"/>
        <v>0</v>
      </c>
      <c r="Q940">
        <f t="shared" si="91"/>
        <v>0</v>
      </c>
      <c r="S940" t="str">
        <f t="shared" si="92"/>
        <v/>
      </c>
      <c r="T940" t="str">
        <f t="shared" si="93"/>
        <v/>
      </c>
      <c r="U940" t="str">
        <f t="shared" si="94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89"/>
        <v>10</v>
      </c>
      <c r="P941">
        <f t="shared" si="90"/>
        <v>1</v>
      </c>
      <c r="Q941">
        <f t="shared" si="91"/>
        <v>0</v>
      </c>
      <c r="S941" t="str">
        <f t="shared" si="92"/>
        <v/>
      </c>
      <c r="T941" t="str">
        <f t="shared" si="93"/>
        <v/>
      </c>
      <c r="U941" t="str">
        <f t="shared" si="94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89"/>
        <v>3</v>
      </c>
      <c r="P942">
        <f t="shared" si="90"/>
        <v>0</v>
      </c>
      <c r="Q942">
        <f t="shared" si="91"/>
        <v>0</v>
      </c>
      <c r="S942" t="str">
        <f t="shared" si="92"/>
        <v/>
      </c>
      <c r="T942" t="str">
        <f t="shared" si="93"/>
        <v/>
      </c>
      <c r="U942" t="str">
        <f t="shared" si="94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89"/>
        <v>0</v>
      </c>
      <c r="P943">
        <f t="shared" si="90"/>
        <v>0</v>
      </c>
      <c r="Q943">
        <f t="shared" si="91"/>
        <v>0</v>
      </c>
      <c r="S943" t="str">
        <f t="shared" si="92"/>
        <v/>
      </c>
      <c r="T943" t="str">
        <f t="shared" si="93"/>
        <v/>
      </c>
      <c r="U943" t="str">
        <f t="shared" si="94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89"/>
        <v>0</v>
      </c>
      <c r="P944">
        <f t="shared" si="90"/>
        <v>0</v>
      </c>
      <c r="Q944">
        <f t="shared" si="91"/>
        <v>0</v>
      </c>
      <c r="S944" t="str">
        <f t="shared" si="92"/>
        <v/>
      </c>
      <c r="T944" t="str">
        <f t="shared" si="93"/>
        <v/>
      </c>
      <c r="U944" t="str">
        <f t="shared" si="94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89"/>
        <v>0</v>
      </c>
      <c r="P945">
        <f t="shared" si="90"/>
        <v>0</v>
      </c>
      <c r="Q945">
        <f t="shared" si="91"/>
        <v>0</v>
      </c>
      <c r="S945" t="str">
        <f t="shared" si="92"/>
        <v/>
      </c>
      <c r="T945" t="str">
        <f t="shared" si="93"/>
        <v/>
      </c>
      <c r="U945" t="str">
        <f t="shared" si="94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89"/>
        <v>0</v>
      </c>
      <c r="P946">
        <f t="shared" si="90"/>
        <v>0</v>
      </c>
      <c r="Q946">
        <f t="shared" si="91"/>
        <v>0</v>
      </c>
      <c r="S946" t="str">
        <f t="shared" si="92"/>
        <v/>
      </c>
      <c r="T946" t="str">
        <f t="shared" si="93"/>
        <v/>
      </c>
      <c r="U946" t="str">
        <f t="shared" si="94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89"/>
        <v>1</v>
      </c>
      <c r="P947">
        <f t="shared" si="90"/>
        <v>0</v>
      </c>
      <c r="Q947">
        <f t="shared" si="91"/>
        <v>0</v>
      </c>
      <c r="S947" t="str">
        <f t="shared" si="92"/>
        <v/>
      </c>
      <c r="T947" t="str">
        <f t="shared" si="93"/>
        <v/>
      </c>
      <c r="U947" t="str">
        <f t="shared" si="94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89"/>
        <v>0</v>
      </c>
      <c r="P948">
        <f t="shared" si="90"/>
        <v>0</v>
      </c>
      <c r="Q948">
        <f t="shared" si="91"/>
        <v>0</v>
      </c>
      <c r="S948" t="str">
        <f t="shared" si="92"/>
        <v/>
      </c>
      <c r="T948" t="str">
        <f t="shared" si="93"/>
        <v/>
      </c>
      <c r="U948" t="str">
        <f t="shared" si="94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89"/>
        <v>16</v>
      </c>
      <c r="P949">
        <f t="shared" si="90"/>
        <v>1</v>
      </c>
      <c r="Q949">
        <f t="shared" si="91"/>
        <v>0</v>
      </c>
      <c r="S949" t="str">
        <f t="shared" si="92"/>
        <v/>
      </c>
      <c r="T949" t="str">
        <f t="shared" si="93"/>
        <v/>
      </c>
      <c r="U949" t="str">
        <f t="shared" si="94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89"/>
        <v>0</v>
      </c>
      <c r="P950">
        <f t="shared" si="90"/>
        <v>0</v>
      </c>
      <c r="Q950">
        <f t="shared" si="91"/>
        <v>0</v>
      </c>
      <c r="S950" t="str">
        <f t="shared" si="92"/>
        <v/>
      </c>
      <c r="T950" t="str">
        <f t="shared" si="93"/>
        <v/>
      </c>
      <c r="U950" t="str">
        <f t="shared" si="94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89"/>
        <v>0</v>
      </c>
      <c r="P951">
        <f t="shared" si="90"/>
        <v>0</v>
      </c>
      <c r="Q951">
        <f t="shared" si="91"/>
        <v>0</v>
      </c>
      <c r="S951" t="str">
        <f t="shared" si="92"/>
        <v/>
      </c>
      <c r="T951" t="str">
        <f t="shared" si="93"/>
        <v/>
      </c>
      <c r="U951" t="str">
        <f t="shared" si="94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89"/>
        <v>0</v>
      </c>
      <c r="P952">
        <f t="shared" si="90"/>
        <v>0</v>
      </c>
      <c r="Q952">
        <f t="shared" si="91"/>
        <v>0</v>
      </c>
      <c r="S952" t="str">
        <f t="shared" si="92"/>
        <v/>
      </c>
      <c r="T952" t="str">
        <f t="shared" si="93"/>
        <v/>
      </c>
      <c r="U952" t="str">
        <f t="shared" si="94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89"/>
        <v>0</v>
      </c>
      <c r="P953">
        <f t="shared" si="90"/>
        <v>0</v>
      </c>
      <c r="Q953">
        <f t="shared" si="91"/>
        <v>0</v>
      </c>
      <c r="S953" t="str">
        <f t="shared" si="92"/>
        <v/>
      </c>
      <c r="T953" t="str">
        <f t="shared" si="93"/>
        <v/>
      </c>
      <c r="U953" t="str">
        <f t="shared" si="94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89"/>
        <v>11</v>
      </c>
      <c r="P954">
        <f t="shared" si="90"/>
        <v>0</v>
      </c>
      <c r="Q954">
        <f t="shared" si="91"/>
        <v>0</v>
      </c>
      <c r="S954" t="str">
        <f t="shared" si="92"/>
        <v/>
      </c>
      <c r="T954" t="str">
        <f t="shared" si="93"/>
        <v/>
      </c>
      <c r="U954" t="str">
        <f t="shared" si="94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89"/>
        <v>7</v>
      </c>
      <c r="P955">
        <f t="shared" si="90"/>
        <v>0</v>
      </c>
      <c r="Q955">
        <f t="shared" si="91"/>
        <v>0</v>
      </c>
      <c r="S955" t="str">
        <f t="shared" si="92"/>
        <v/>
      </c>
      <c r="T955" t="str">
        <f t="shared" si="93"/>
        <v/>
      </c>
      <c r="U955" t="str">
        <f t="shared" si="94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89"/>
        <v>12</v>
      </c>
      <c r="P956">
        <f t="shared" si="90"/>
        <v>0</v>
      </c>
      <c r="Q956">
        <f t="shared" si="91"/>
        <v>0</v>
      </c>
      <c r="S956" t="str">
        <f t="shared" si="92"/>
        <v/>
      </c>
      <c r="T956" t="str">
        <f t="shared" si="93"/>
        <v/>
      </c>
      <c r="U956" t="str">
        <f t="shared" si="94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89"/>
        <v>29</v>
      </c>
      <c r="P957">
        <f t="shared" si="90"/>
        <v>0</v>
      </c>
      <c r="Q957">
        <f t="shared" si="91"/>
        <v>0</v>
      </c>
      <c r="S957" t="str">
        <f t="shared" si="92"/>
        <v/>
      </c>
      <c r="T957" t="str">
        <f t="shared" si="93"/>
        <v/>
      </c>
      <c r="U957" t="str">
        <f t="shared" si="94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89"/>
        <v>0</v>
      </c>
      <c r="P958">
        <f t="shared" si="90"/>
        <v>0</v>
      </c>
      <c r="Q958">
        <f t="shared" si="91"/>
        <v>0</v>
      </c>
      <c r="S958" t="str">
        <f t="shared" si="92"/>
        <v/>
      </c>
      <c r="T958" t="str">
        <f t="shared" si="93"/>
        <v/>
      </c>
      <c r="U958" t="str">
        <f t="shared" si="94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89"/>
        <v>0</v>
      </c>
      <c r="P959">
        <f t="shared" si="90"/>
        <v>0</v>
      </c>
      <c r="Q959">
        <f t="shared" si="91"/>
        <v>0</v>
      </c>
      <c r="S959" t="str">
        <f t="shared" si="92"/>
        <v/>
      </c>
      <c r="T959" t="str">
        <f t="shared" si="93"/>
        <v/>
      </c>
      <c r="U959" t="str">
        <f t="shared" si="94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89"/>
        <v>1</v>
      </c>
      <c r="P960">
        <f t="shared" si="90"/>
        <v>0</v>
      </c>
      <c r="Q960">
        <f t="shared" si="91"/>
        <v>0</v>
      </c>
      <c r="S960" t="str">
        <f t="shared" si="92"/>
        <v/>
      </c>
      <c r="T960" t="str">
        <f t="shared" si="93"/>
        <v/>
      </c>
      <c r="U960" t="str">
        <f t="shared" si="94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89"/>
        <v>0</v>
      </c>
      <c r="P961">
        <f t="shared" si="90"/>
        <v>0</v>
      </c>
      <c r="Q961">
        <f t="shared" si="91"/>
        <v>0</v>
      </c>
      <c r="S961" t="str">
        <f t="shared" si="92"/>
        <v/>
      </c>
      <c r="T961" t="str">
        <f t="shared" si="93"/>
        <v/>
      </c>
      <c r="U961" t="str">
        <f t="shared" si="94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89"/>
        <v>0</v>
      </c>
      <c r="P962">
        <f t="shared" si="90"/>
        <v>0</v>
      </c>
      <c r="Q962">
        <f t="shared" si="91"/>
        <v>0</v>
      </c>
      <c r="S962" t="str">
        <f t="shared" si="92"/>
        <v/>
      </c>
      <c r="T962" t="str">
        <f t="shared" si="93"/>
        <v/>
      </c>
      <c r="U962" t="str">
        <f t="shared" si="94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89"/>
        <v>0</v>
      </c>
      <c r="P963">
        <f t="shared" si="90"/>
        <v>0</v>
      </c>
      <c r="Q963">
        <f t="shared" si="91"/>
        <v>0</v>
      </c>
      <c r="S963" t="str">
        <f t="shared" si="92"/>
        <v/>
      </c>
      <c r="T963" t="str">
        <f t="shared" si="93"/>
        <v/>
      </c>
      <c r="U963" t="str">
        <f t="shared" si="94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89"/>
        <v>0</v>
      </c>
      <c r="P964">
        <f t="shared" si="90"/>
        <v>0</v>
      </c>
      <c r="Q964">
        <f t="shared" si="91"/>
        <v>0</v>
      </c>
      <c r="S964" t="str">
        <f t="shared" si="92"/>
        <v/>
      </c>
      <c r="T964" t="str">
        <f t="shared" si="93"/>
        <v/>
      </c>
      <c r="U964" t="str">
        <f t="shared" si="94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O1028" si="95">IF($D965="US",H965,"")</f>
        <v>0</v>
      </c>
      <c r="P965">
        <f t="shared" ref="P965:P1028" si="96">IF($D965="US",I965,"")</f>
        <v>0</v>
      </c>
      <c r="Q965">
        <f t="shared" ref="Q965:Q1028" si="97">IF($D965="US",J965,"")</f>
        <v>0</v>
      </c>
      <c r="S965" t="str">
        <f t="shared" ref="S965:S1028" si="98">IF($C965="New York",H965,"")</f>
        <v/>
      </c>
      <c r="T965" t="str">
        <f t="shared" ref="T965:T1028" si="99">IF($C965="New York",I965,"")</f>
        <v/>
      </c>
      <c r="U965" t="str">
        <f t="shared" ref="U965:U1028" si="100">IF($C965="New York",J965,"")</f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si="95"/>
        <v>4</v>
      </c>
      <c r="P966">
        <f t="shared" si="96"/>
        <v>0</v>
      </c>
      <c r="Q966">
        <f t="shared" si="97"/>
        <v>0</v>
      </c>
      <c r="S966" t="str">
        <f t="shared" si="98"/>
        <v/>
      </c>
      <c r="T966" t="str">
        <f t="shared" si="99"/>
        <v/>
      </c>
      <c r="U966" t="str">
        <f t="shared" si="100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95"/>
        <v>0</v>
      </c>
      <c r="P967">
        <f t="shared" si="96"/>
        <v>0</v>
      </c>
      <c r="Q967">
        <f t="shared" si="97"/>
        <v>0</v>
      </c>
      <c r="S967" t="str">
        <f t="shared" si="98"/>
        <v/>
      </c>
      <c r="T967" t="str">
        <f t="shared" si="99"/>
        <v/>
      </c>
      <c r="U967" t="str">
        <f t="shared" si="100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95"/>
        <v>1</v>
      </c>
      <c r="P968">
        <f t="shared" si="96"/>
        <v>0</v>
      </c>
      <c r="Q968">
        <f t="shared" si="97"/>
        <v>0</v>
      </c>
      <c r="S968" t="str">
        <f t="shared" si="98"/>
        <v/>
      </c>
      <c r="T968" t="str">
        <f t="shared" si="99"/>
        <v/>
      </c>
      <c r="U968" t="str">
        <f t="shared" si="100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95"/>
        <v>2</v>
      </c>
      <c r="P969">
        <f t="shared" si="96"/>
        <v>0</v>
      </c>
      <c r="Q969">
        <f t="shared" si="97"/>
        <v>0</v>
      </c>
      <c r="S969" t="str">
        <f t="shared" si="98"/>
        <v/>
      </c>
      <c r="T969" t="str">
        <f t="shared" si="99"/>
        <v/>
      </c>
      <c r="U969" t="str">
        <f t="shared" si="100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95"/>
        <v>0</v>
      </c>
      <c r="P970">
        <f t="shared" si="96"/>
        <v>0</v>
      </c>
      <c r="Q970">
        <f t="shared" si="97"/>
        <v>0</v>
      </c>
      <c r="S970" t="str">
        <f t="shared" si="98"/>
        <v/>
      </c>
      <c r="T970" t="str">
        <f t="shared" si="99"/>
        <v/>
      </c>
      <c r="U970" t="str">
        <f t="shared" si="100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95"/>
        <v>0</v>
      </c>
      <c r="P971">
        <f t="shared" si="96"/>
        <v>0</v>
      </c>
      <c r="Q971">
        <f t="shared" si="97"/>
        <v>0</v>
      </c>
      <c r="S971" t="str">
        <f t="shared" si="98"/>
        <v/>
      </c>
      <c r="T971" t="str">
        <f t="shared" si="99"/>
        <v/>
      </c>
      <c r="U971" t="str">
        <f t="shared" si="100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95"/>
        <v>6</v>
      </c>
      <c r="P972">
        <f t="shared" si="96"/>
        <v>0</v>
      </c>
      <c r="Q972">
        <f t="shared" si="97"/>
        <v>0</v>
      </c>
      <c r="S972" t="str">
        <f t="shared" si="98"/>
        <v/>
      </c>
      <c r="T972" t="str">
        <f t="shared" si="99"/>
        <v/>
      </c>
      <c r="U972" t="str">
        <f t="shared" si="100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95"/>
        <v>3</v>
      </c>
      <c r="P973">
        <f t="shared" si="96"/>
        <v>0</v>
      </c>
      <c r="Q973">
        <f t="shared" si="97"/>
        <v>0</v>
      </c>
      <c r="S973" t="str">
        <f t="shared" si="98"/>
        <v/>
      </c>
      <c r="T973" t="str">
        <f t="shared" si="99"/>
        <v/>
      </c>
      <c r="U973" t="str">
        <f t="shared" si="100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95"/>
        <v>0</v>
      </c>
      <c r="P974">
        <f t="shared" si="96"/>
        <v>0</v>
      </c>
      <c r="Q974">
        <f t="shared" si="97"/>
        <v>0</v>
      </c>
      <c r="S974" t="str">
        <f t="shared" si="98"/>
        <v/>
      </c>
      <c r="T974" t="str">
        <f t="shared" si="99"/>
        <v/>
      </c>
      <c r="U974" t="str">
        <f t="shared" si="100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95"/>
        <v>0</v>
      </c>
      <c r="P975">
        <f t="shared" si="96"/>
        <v>0</v>
      </c>
      <c r="Q975">
        <f t="shared" si="97"/>
        <v>0</v>
      </c>
      <c r="S975" t="str">
        <f t="shared" si="98"/>
        <v/>
      </c>
      <c r="T975" t="str">
        <f t="shared" si="99"/>
        <v/>
      </c>
      <c r="U975" t="str">
        <f t="shared" si="100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95"/>
        <v>0</v>
      </c>
      <c r="P976">
        <f t="shared" si="96"/>
        <v>0</v>
      </c>
      <c r="Q976">
        <f t="shared" si="97"/>
        <v>0</v>
      </c>
      <c r="S976">
        <f t="shared" si="98"/>
        <v>0</v>
      </c>
      <c r="T976">
        <f t="shared" si="99"/>
        <v>0</v>
      </c>
      <c r="U976">
        <f t="shared" si="100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95"/>
        <v>4</v>
      </c>
      <c r="P977">
        <f t="shared" si="96"/>
        <v>0</v>
      </c>
      <c r="Q977">
        <f t="shared" si="97"/>
        <v>0</v>
      </c>
      <c r="S977" t="str">
        <f t="shared" si="98"/>
        <v/>
      </c>
      <c r="T977" t="str">
        <f t="shared" si="99"/>
        <v/>
      </c>
      <c r="U977" t="str">
        <f t="shared" si="100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95"/>
        <v>44</v>
      </c>
      <c r="P978">
        <f t="shared" si="96"/>
        <v>2</v>
      </c>
      <c r="Q978">
        <f t="shared" si="97"/>
        <v>0</v>
      </c>
      <c r="S978" t="str">
        <f t="shared" si="98"/>
        <v/>
      </c>
      <c r="T978" t="str">
        <f t="shared" si="99"/>
        <v/>
      </c>
      <c r="U978" t="str">
        <f t="shared" si="100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95"/>
        <v>1</v>
      </c>
      <c r="P979">
        <f t="shared" si="96"/>
        <v>0</v>
      </c>
      <c r="Q979">
        <f t="shared" si="97"/>
        <v>0</v>
      </c>
      <c r="S979" t="str">
        <f t="shared" si="98"/>
        <v/>
      </c>
      <c r="T979" t="str">
        <f t="shared" si="99"/>
        <v/>
      </c>
      <c r="U979" t="str">
        <f t="shared" si="100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95"/>
        <v>1</v>
      </c>
      <c r="P980">
        <f t="shared" si="96"/>
        <v>0</v>
      </c>
      <c r="Q980">
        <f t="shared" si="97"/>
        <v>0</v>
      </c>
      <c r="S980" t="str">
        <f t="shared" si="98"/>
        <v/>
      </c>
      <c r="T980" t="str">
        <f t="shared" si="99"/>
        <v/>
      </c>
      <c r="U980" t="str">
        <f t="shared" si="100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95"/>
        <v>0</v>
      </c>
      <c r="P981">
        <f t="shared" si="96"/>
        <v>0</v>
      </c>
      <c r="Q981">
        <f t="shared" si="97"/>
        <v>0</v>
      </c>
      <c r="S981" t="str">
        <f t="shared" si="98"/>
        <v/>
      </c>
      <c r="T981" t="str">
        <f t="shared" si="99"/>
        <v/>
      </c>
      <c r="U981" t="str">
        <f t="shared" si="100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95"/>
        <v>2</v>
      </c>
      <c r="P982">
        <f t="shared" si="96"/>
        <v>0</v>
      </c>
      <c r="Q982">
        <f t="shared" si="97"/>
        <v>0</v>
      </c>
      <c r="S982" t="str">
        <f t="shared" si="98"/>
        <v/>
      </c>
      <c r="T982" t="str">
        <f t="shared" si="99"/>
        <v/>
      </c>
      <c r="U982" t="str">
        <f t="shared" si="100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95"/>
        <v>1</v>
      </c>
      <c r="P983">
        <f t="shared" si="96"/>
        <v>0</v>
      </c>
      <c r="Q983">
        <f t="shared" si="97"/>
        <v>0</v>
      </c>
      <c r="S983" t="str">
        <f t="shared" si="98"/>
        <v/>
      </c>
      <c r="T983" t="str">
        <f t="shared" si="99"/>
        <v/>
      </c>
      <c r="U983" t="str">
        <f t="shared" si="100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95"/>
        <v>5</v>
      </c>
      <c r="P984">
        <f t="shared" si="96"/>
        <v>0</v>
      </c>
      <c r="Q984">
        <f t="shared" si="97"/>
        <v>0</v>
      </c>
      <c r="S984" t="str">
        <f t="shared" si="98"/>
        <v/>
      </c>
      <c r="T984" t="str">
        <f t="shared" si="99"/>
        <v/>
      </c>
      <c r="U984" t="str">
        <f t="shared" si="100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95"/>
        <v>0</v>
      </c>
      <c r="P985">
        <f t="shared" si="96"/>
        <v>0</v>
      </c>
      <c r="Q985">
        <f t="shared" si="97"/>
        <v>0</v>
      </c>
      <c r="S985" t="str">
        <f t="shared" si="98"/>
        <v/>
      </c>
      <c r="T985" t="str">
        <f t="shared" si="99"/>
        <v/>
      </c>
      <c r="U985" t="str">
        <f t="shared" si="100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95"/>
        <v>4</v>
      </c>
      <c r="P986">
        <f t="shared" si="96"/>
        <v>0</v>
      </c>
      <c r="Q986">
        <f t="shared" si="97"/>
        <v>0</v>
      </c>
      <c r="S986" t="str">
        <f t="shared" si="98"/>
        <v/>
      </c>
      <c r="T986" t="str">
        <f t="shared" si="99"/>
        <v/>
      </c>
      <c r="U986" t="str">
        <f t="shared" si="100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95"/>
        <v>0</v>
      </c>
      <c r="P987">
        <f t="shared" si="96"/>
        <v>0</v>
      </c>
      <c r="Q987">
        <f t="shared" si="97"/>
        <v>0</v>
      </c>
      <c r="S987" t="str">
        <f t="shared" si="98"/>
        <v/>
      </c>
      <c r="T987" t="str">
        <f t="shared" si="99"/>
        <v/>
      </c>
      <c r="U987" t="str">
        <f t="shared" si="100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95"/>
        <v>0</v>
      </c>
      <c r="P988">
        <f t="shared" si="96"/>
        <v>0</v>
      </c>
      <c r="Q988">
        <f t="shared" si="97"/>
        <v>0</v>
      </c>
      <c r="S988" t="str">
        <f t="shared" si="98"/>
        <v/>
      </c>
      <c r="T988" t="str">
        <f t="shared" si="99"/>
        <v/>
      </c>
      <c r="U988" t="str">
        <f t="shared" si="100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95"/>
        <v>0</v>
      </c>
      <c r="P989">
        <f t="shared" si="96"/>
        <v>0</v>
      </c>
      <c r="Q989">
        <f t="shared" si="97"/>
        <v>0</v>
      </c>
      <c r="S989" t="str">
        <f t="shared" si="98"/>
        <v/>
      </c>
      <c r="T989" t="str">
        <f t="shared" si="99"/>
        <v/>
      </c>
      <c r="U989" t="str">
        <f t="shared" si="100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95"/>
        <v>0</v>
      </c>
      <c r="P990">
        <f t="shared" si="96"/>
        <v>0</v>
      </c>
      <c r="Q990">
        <f t="shared" si="97"/>
        <v>0</v>
      </c>
      <c r="S990" t="str">
        <f t="shared" si="98"/>
        <v/>
      </c>
      <c r="T990" t="str">
        <f t="shared" si="99"/>
        <v/>
      </c>
      <c r="U990" t="str">
        <f t="shared" si="100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95"/>
        <v>0</v>
      </c>
      <c r="P991">
        <f t="shared" si="96"/>
        <v>0</v>
      </c>
      <c r="Q991">
        <f t="shared" si="97"/>
        <v>0</v>
      </c>
      <c r="S991" t="str">
        <f t="shared" si="98"/>
        <v/>
      </c>
      <c r="T991" t="str">
        <f t="shared" si="99"/>
        <v/>
      </c>
      <c r="U991" t="str">
        <f t="shared" si="100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95"/>
        <v>0</v>
      </c>
      <c r="P992">
        <f t="shared" si="96"/>
        <v>0</v>
      </c>
      <c r="Q992">
        <f t="shared" si="97"/>
        <v>0</v>
      </c>
      <c r="S992" t="str">
        <f t="shared" si="98"/>
        <v/>
      </c>
      <c r="T992" t="str">
        <f t="shared" si="99"/>
        <v/>
      </c>
      <c r="U992" t="str">
        <f t="shared" si="100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95"/>
        <v>0</v>
      </c>
      <c r="P993">
        <f t="shared" si="96"/>
        <v>0</v>
      </c>
      <c r="Q993">
        <f t="shared" si="97"/>
        <v>0</v>
      </c>
      <c r="S993" t="str">
        <f t="shared" si="98"/>
        <v/>
      </c>
      <c r="T993" t="str">
        <f t="shared" si="99"/>
        <v/>
      </c>
      <c r="U993" t="str">
        <f t="shared" si="100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95"/>
        <v>10</v>
      </c>
      <c r="P994">
        <f t="shared" si="96"/>
        <v>0</v>
      </c>
      <c r="Q994">
        <f t="shared" si="97"/>
        <v>0</v>
      </c>
      <c r="S994" t="str">
        <f t="shared" si="98"/>
        <v/>
      </c>
      <c r="T994" t="str">
        <f t="shared" si="99"/>
        <v/>
      </c>
      <c r="U994" t="str">
        <f t="shared" si="100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95"/>
        <v>6</v>
      </c>
      <c r="P995">
        <f t="shared" si="96"/>
        <v>0</v>
      </c>
      <c r="Q995">
        <f t="shared" si="97"/>
        <v>0</v>
      </c>
      <c r="S995" t="str">
        <f t="shared" si="98"/>
        <v/>
      </c>
      <c r="T995" t="str">
        <f t="shared" si="99"/>
        <v/>
      </c>
      <c r="U995" t="str">
        <f t="shared" si="100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95"/>
        <v>0</v>
      </c>
      <c r="P996">
        <f t="shared" si="96"/>
        <v>0</v>
      </c>
      <c r="Q996">
        <f t="shared" si="97"/>
        <v>0</v>
      </c>
      <c r="S996" t="str">
        <f t="shared" si="98"/>
        <v/>
      </c>
      <c r="T996" t="str">
        <f t="shared" si="99"/>
        <v/>
      </c>
      <c r="U996" t="str">
        <f t="shared" si="100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95"/>
        <v>0</v>
      </c>
      <c r="P997">
        <f t="shared" si="96"/>
        <v>0</v>
      </c>
      <c r="Q997">
        <f t="shared" si="97"/>
        <v>0</v>
      </c>
      <c r="S997" t="str">
        <f t="shared" si="98"/>
        <v/>
      </c>
      <c r="T997" t="str">
        <f t="shared" si="99"/>
        <v/>
      </c>
      <c r="U997" t="str">
        <f t="shared" si="100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95"/>
        <v>0</v>
      </c>
      <c r="P998">
        <f t="shared" si="96"/>
        <v>0</v>
      </c>
      <c r="Q998">
        <f t="shared" si="97"/>
        <v>0</v>
      </c>
      <c r="S998" t="str">
        <f t="shared" si="98"/>
        <v/>
      </c>
      <c r="T998" t="str">
        <f t="shared" si="99"/>
        <v/>
      </c>
      <c r="U998" t="str">
        <f t="shared" si="100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95"/>
        <v>145</v>
      </c>
      <c r="P999">
        <f t="shared" si="96"/>
        <v>2</v>
      </c>
      <c r="Q999">
        <f t="shared" si="97"/>
        <v>0</v>
      </c>
      <c r="S999" t="str">
        <f t="shared" si="98"/>
        <v/>
      </c>
      <c r="T999" t="str">
        <f t="shared" si="99"/>
        <v/>
      </c>
      <c r="U999" t="str">
        <f t="shared" si="100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95"/>
        <v>0</v>
      </c>
      <c r="P1000">
        <f t="shared" si="96"/>
        <v>0</v>
      </c>
      <c r="Q1000">
        <f t="shared" si="97"/>
        <v>0</v>
      </c>
      <c r="S1000" t="str">
        <f t="shared" si="98"/>
        <v/>
      </c>
      <c r="T1000" t="str">
        <f t="shared" si="99"/>
        <v/>
      </c>
      <c r="U1000" t="str">
        <f t="shared" si="100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95"/>
        <v>0</v>
      </c>
      <c r="P1001">
        <f t="shared" si="96"/>
        <v>0</v>
      </c>
      <c r="Q1001">
        <f t="shared" si="97"/>
        <v>0</v>
      </c>
      <c r="S1001" t="str">
        <f t="shared" si="98"/>
        <v/>
      </c>
      <c r="T1001" t="str">
        <f t="shared" si="99"/>
        <v/>
      </c>
      <c r="U1001" t="str">
        <f t="shared" si="100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95"/>
        <v>0</v>
      </c>
      <c r="P1002">
        <f t="shared" si="96"/>
        <v>0</v>
      </c>
      <c r="Q1002">
        <f t="shared" si="97"/>
        <v>0</v>
      </c>
      <c r="S1002" t="str">
        <f t="shared" si="98"/>
        <v/>
      </c>
      <c r="T1002" t="str">
        <f t="shared" si="99"/>
        <v/>
      </c>
      <c r="U1002" t="str">
        <f t="shared" si="100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95"/>
        <v>1</v>
      </c>
      <c r="P1003">
        <f t="shared" si="96"/>
        <v>0</v>
      </c>
      <c r="Q1003">
        <f t="shared" si="97"/>
        <v>0</v>
      </c>
      <c r="S1003">
        <f t="shared" si="98"/>
        <v>1</v>
      </c>
      <c r="T1003">
        <f t="shared" si="99"/>
        <v>0</v>
      </c>
      <c r="U1003">
        <f t="shared" si="100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95"/>
        <v>0</v>
      </c>
      <c r="P1004">
        <f t="shared" si="96"/>
        <v>0</v>
      </c>
      <c r="Q1004">
        <f t="shared" si="97"/>
        <v>0</v>
      </c>
      <c r="S1004" t="str">
        <f t="shared" si="98"/>
        <v/>
      </c>
      <c r="T1004" t="str">
        <f t="shared" si="99"/>
        <v/>
      </c>
      <c r="U1004" t="str">
        <f t="shared" si="100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95"/>
        <v>0</v>
      </c>
      <c r="P1005">
        <f t="shared" si="96"/>
        <v>0</v>
      </c>
      <c r="Q1005">
        <f t="shared" si="97"/>
        <v>0</v>
      </c>
      <c r="S1005" t="str">
        <f t="shared" si="98"/>
        <v/>
      </c>
      <c r="T1005" t="str">
        <f t="shared" si="99"/>
        <v/>
      </c>
      <c r="U1005" t="str">
        <f t="shared" si="100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95"/>
        <v>0</v>
      </c>
      <c r="P1006">
        <f t="shared" si="96"/>
        <v>0</v>
      </c>
      <c r="Q1006">
        <f t="shared" si="97"/>
        <v>0</v>
      </c>
      <c r="S1006" t="str">
        <f t="shared" si="98"/>
        <v/>
      </c>
      <c r="T1006" t="str">
        <f t="shared" si="99"/>
        <v/>
      </c>
      <c r="U1006" t="str">
        <f t="shared" si="100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95"/>
        <v>1</v>
      </c>
      <c r="P1007">
        <f t="shared" si="96"/>
        <v>0</v>
      </c>
      <c r="Q1007">
        <f t="shared" si="97"/>
        <v>0</v>
      </c>
      <c r="S1007" t="str">
        <f t="shared" si="98"/>
        <v/>
      </c>
      <c r="T1007" t="str">
        <f t="shared" si="99"/>
        <v/>
      </c>
      <c r="U1007" t="str">
        <f t="shared" si="100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95"/>
        <v>0</v>
      </c>
      <c r="P1008">
        <f t="shared" si="96"/>
        <v>0</v>
      </c>
      <c r="Q1008">
        <f t="shared" si="97"/>
        <v>0</v>
      </c>
      <c r="S1008" t="str">
        <f t="shared" si="98"/>
        <v/>
      </c>
      <c r="T1008" t="str">
        <f t="shared" si="99"/>
        <v/>
      </c>
      <c r="U1008" t="str">
        <f t="shared" si="100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95"/>
        <v>1</v>
      </c>
      <c r="P1009">
        <f t="shared" si="96"/>
        <v>0</v>
      </c>
      <c r="Q1009">
        <f t="shared" si="97"/>
        <v>0</v>
      </c>
      <c r="S1009" t="str">
        <f t="shared" si="98"/>
        <v/>
      </c>
      <c r="T1009" t="str">
        <f t="shared" si="99"/>
        <v/>
      </c>
      <c r="U1009" t="str">
        <f t="shared" si="100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95"/>
        <v>0</v>
      </c>
      <c r="P1010">
        <f t="shared" si="96"/>
        <v>0</v>
      </c>
      <c r="Q1010">
        <f t="shared" si="97"/>
        <v>0</v>
      </c>
      <c r="S1010" t="str">
        <f t="shared" si="98"/>
        <v/>
      </c>
      <c r="T1010" t="str">
        <f t="shared" si="99"/>
        <v/>
      </c>
      <c r="U1010" t="str">
        <f t="shared" si="100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95"/>
        <v>0</v>
      </c>
      <c r="P1011">
        <f t="shared" si="96"/>
        <v>0</v>
      </c>
      <c r="Q1011">
        <f t="shared" si="97"/>
        <v>0</v>
      </c>
      <c r="S1011" t="str">
        <f t="shared" si="98"/>
        <v/>
      </c>
      <c r="T1011" t="str">
        <f t="shared" si="99"/>
        <v/>
      </c>
      <c r="U1011" t="str">
        <f t="shared" si="100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95"/>
        <v>0</v>
      </c>
      <c r="P1012">
        <f t="shared" si="96"/>
        <v>0</v>
      </c>
      <c r="Q1012">
        <f t="shared" si="97"/>
        <v>0</v>
      </c>
      <c r="S1012" t="str">
        <f t="shared" si="98"/>
        <v/>
      </c>
      <c r="T1012" t="str">
        <f t="shared" si="99"/>
        <v/>
      </c>
      <c r="U1012" t="str">
        <f t="shared" si="100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95"/>
        <v>10</v>
      </c>
      <c r="P1013">
        <f t="shared" si="96"/>
        <v>0</v>
      </c>
      <c r="Q1013">
        <f t="shared" si="97"/>
        <v>0</v>
      </c>
      <c r="S1013" t="str">
        <f t="shared" si="98"/>
        <v/>
      </c>
      <c r="T1013" t="str">
        <f t="shared" si="99"/>
        <v/>
      </c>
      <c r="U1013" t="str">
        <f t="shared" si="100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95"/>
        <v>1</v>
      </c>
      <c r="P1014">
        <f t="shared" si="96"/>
        <v>0</v>
      </c>
      <c r="Q1014">
        <f t="shared" si="97"/>
        <v>0</v>
      </c>
      <c r="S1014" t="str">
        <f t="shared" si="98"/>
        <v/>
      </c>
      <c r="T1014" t="str">
        <f t="shared" si="99"/>
        <v/>
      </c>
      <c r="U1014" t="str">
        <f t="shared" si="100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95"/>
        <v>18</v>
      </c>
      <c r="P1015">
        <f t="shared" si="96"/>
        <v>0</v>
      </c>
      <c r="Q1015">
        <f t="shared" si="97"/>
        <v>0</v>
      </c>
      <c r="S1015" t="str">
        <f t="shared" si="98"/>
        <v/>
      </c>
      <c r="T1015" t="str">
        <f t="shared" si="99"/>
        <v/>
      </c>
      <c r="U1015" t="str">
        <f t="shared" si="100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95"/>
        <v>0</v>
      </c>
      <c r="P1016">
        <f t="shared" si="96"/>
        <v>0</v>
      </c>
      <c r="Q1016">
        <f t="shared" si="97"/>
        <v>0</v>
      </c>
      <c r="S1016" t="str">
        <f t="shared" si="98"/>
        <v/>
      </c>
      <c r="T1016" t="str">
        <f t="shared" si="99"/>
        <v/>
      </c>
      <c r="U1016" t="str">
        <f t="shared" si="100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95"/>
        <v>8</v>
      </c>
      <c r="P1017">
        <f t="shared" si="96"/>
        <v>0</v>
      </c>
      <c r="Q1017">
        <f t="shared" si="97"/>
        <v>0</v>
      </c>
      <c r="S1017" t="str">
        <f t="shared" si="98"/>
        <v/>
      </c>
      <c r="T1017" t="str">
        <f t="shared" si="99"/>
        <v/>
      </c>
      <c r="U1017" t="str">
        <f t="shared" si="100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95"/>
        <v>0</v>
      </c>
      <c r="P1018">
        <f t="shared" si="96"/>
        <v>0</v>
      </c>
      <c r="Q1018">
        <f t="shared" si="97"/>
        <v>0</v>
      </c>
      <c r="S1018" t="str">
        <f t="shared" si="98"/>
        <v/>
      </c>
      <c r="T1018" t="str">
        <f t="shared" si="99"/>
        <v/>
      </c>
      <c r="U1018" t="str">
        <f t="shared" si="100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95"/>
        <v>0</v>
      </c>
      <c r="P1019">
        <f t="shared" si="96"/>
        <v>0</v>
      </c>
      <c r="Q1019">
        <f t="shared" si="97"/>
        <v>0</v>
      </c>
      <c r="S1019" t="str">
        <f t="shared" si="98"/>
        <v/>
      </c>
      <c r="T1019" t="str">
        <f t="shared" si="99"/>
        <v/>
      </c>
      <c r="U1019" t="str">
        <f t="shared" si="100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95"/>
        <v>0</v>
      </c>
      <c r="P1020">
        <f t="shared" si="96"/>
        <v>0</v>
      </c>
      <c r="Q1020">
        <f t="shared" si="97"/>
        <v>0</v>
      </c>
      <c r="S1020" t="str">
        <f t="shared" si="98"/>
        <v/>
      </c>
      <c r="T1020" t="str">
        <f t="shared" si="99"/>
        <v/>
      </c>
      <c r="U1020" t="str">
        <f t="shared" si="100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95"/>
        <v>0</v>
      </c>
      <c r="P1021">
        <f t="shared" si="96"/>
        <v>0</v>
      </c>
      <c r="Q1021">
        <f t="shared" si="97"/>
        <v>0</v>
      </c>
      <c r="S1021" t="str">
        <f t="shared" si="98"/>
        <v/>
      </c>
      <c r="T1021" t="str">
        <f t="shared" si="99"/>
        <v/>
      </c>
      <c r="U1021" t="str">
        <f t="shared" si="100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95"/>
        <v>0</v>
      </c>
      <c r="P1022">
        <f t="shared" si="96"/>
        <v>0</v>
      </c>
      <c r="Q1022">
        <f t="shared" si="97"/>
        <v>0</v>
      </c>
      <c r="S1022" t="str">
        <f t="shared" si="98"/>
        <v/>
      </c>
      <c r="T1022" t="str">
        <f t="shared" si="99"/>
        <v/>
      </c>
      <c r="U1022" t="str">
        <f t="shared" si="100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95"/>
        <v>9</v>
      </c>
      <c r="P1023">
        <f t="shared" si="96"/>
        <v>0</v>
      </c>
      <c r="Q1023">
        <f t="shared" si="97"/>
        <v>0</v>
      </c>
      <c r="S1023" t="str">
        <f t="shared" si="98"/>
        <v/>
      </c>
      <c r="T1023" t="str">
        <f t="shared" si="99"/>
        <v/>
      </c>
      <c r="U1023" t="str">
        <f t="shared" si="100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95"/>
        <v>0</v>
      </c>
      <c r="P1024">
        <f t="shared" si="96"/>
        <v>0</v>
      </c>
      <c r="Q1024">
        <f t="shared" si="97"/>
        <v>0</v>
      </c>
      <c r="S1024" t="str">
        <f t="shared" si="98"/>
        <v/>
      </c>
      <c r="T1024" t="str">
        <f t="shared" si="99"/>
        <v/>
      </c>
      <c r="U1024" t="str">
        <f t="shared" si="100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95"/>
        <v>3</v>
      </c>
      <c r="P1025">
        <f t="shared" si="96"/>
        <v>0</v>
      </c>
      <c r="Q1025">
        <f t="shared" si="97"/>
        <v>0</v>
      </c>
      <c r="S1025" t="str">
        <f t="shared" si="98"/>
        <v/>
      </c>
      <c r="T1025" t="str">
        <f t="shared" si="99"/>
        <v/>
      </c>
      <c r="U1025" t="str">
        <f t="shared" si="100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95"/>
        <v>2</v>
      </c>
      <c r="P1026">
        <f t="shared" si="96"/>
        <v>0</v>
      </c>
      <c r="Q1026">
        <f t="shared" si="97"/>
        <v>0</v>
      </c>
      <c r="S1026" t="str">
        <f t="shared" si="98"/>
        <v/>
      </c>
      <c r="T1026" t="str">
        <f t="shared" si="99"/>
        <v/>
      </c>
      <c r="U1026" t="str">
        <f t="shared" si="100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95"/>
        <v>0</v>
      </c>
      <c r="P1027">
        <f t="shared" si="96"/>
        <v>0</v>
      </c>
      <c r="Q1027">
        <f t="shared" si="97"/>
        <v>0</v>
      </c>
      <c r="S1027" t="str">
        <f t="shared" si="98"/>
        <v/>
      </c>
      <c r="T1027" t="str">
        <f t="shared" si="99"/>
        <v/>
      </c>
      <c r="U1027" t="str">
        <f t="shared" si="100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95"/>
        <v>0</v>
      </c>
      <c r="P1028">
        <f t="shared" si="96"/>
        <v>0</v>
      </c>
      <c r="Q1028">
        <f t="shared" si="97"/>
        <v>0</v>
      </c>
      <c r="S1028" t="str">
        <f t="shared" si="98"/>
        <v/>
      </c>
      <c r="T1028" t="str">
        <f t="shared" si="99"/>
        <v/>
      </c>
      <c r="U1028" t="str">
        <f t="shared" si="100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O1092" si="101">IF($D1029="US",H1029,"")</f>
        <v>4</v>
      </c>
      <c r="P1029">
        <f t="shared" ref="P1029:P1092" si="102">IF($D1029="US",I1029,"")</f>
        <v>0</v>
      </c>
      <c r="Q1029">
        <f t="shared" ref="Q1029:Q1092" si="103">IF($D1029="US",J1029,"")</f>
        <v>0</v>
      </c>
      <c r="S1029" t="str">
        <f t="shared" ref="S1029:S1092" si="104">IF($C1029="New York",H1029,"")</f>
        <v/>
      </c>
      <c r="T1029" t="str">
        <f t="shared" ref="T1029:T1092" si="105">IF($C1029="New York",I1029,"")</f>
        <v/>
      </c>
      <c r="U1029" t="str">
        <f t="shared" ref="U1029:U1092" si="106">IF($C1029="New York",J1029,"")</f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101"/>
        <v>0</v>
      </c>
      <c r="P1030">
        <f t="shared" si="102"/>
        <v>0</v>
      </c>
      <c r="Q1030">
        <f t="shared" si="103"/>
        <v>0</v>
      </c>
      <c r="S1030" t="str">
        <f t="shared" si="104"/>
        <v/>
      </c>
      <c r="T1030" t="str">
        <f t="shared" si="105"/>
        <v/>
      </c>
      <c r="U1030" t="str">
        <f t="shared" si="10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101"/>
        <v>0</v>
      </c>
      <c r="P1031">
        <f t="shared" si="102"/>
        <v>0</v>
      </c>
      <c r="Q1031">
        <f t="shared" si="103"/>
        <v>0</v>
      </c>
      <c r="S1031" t="str">
        <f t="shared" si="104"/>
        <v/>
      </c>
      <c r="T1031" t="str">
        <f t="shared" si="105"/>
        <v/>
      </c>
      <c r="U1031" t="str">
        <f t="shared" si="10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101"/>
        <v>2</v>
      </c>
      <c r="P1032">
        <f t="shared" si="102"/>
        <v>0</v>
      </c>
      <c r="Q1032">
        <f t="shared" si="103"/>
        <v>0</v>
      </c>
      <c r="S1032" t="str">
        <f t="shared" si="104"/>
        <v/>
      </c>
      <c r="T1032" t="str">
        <f t="shared" si="105"/>
        <v/>
      </c>
      <c r="U1032" t="str">
        <f t="shared" si="10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101"/>
        <v>0</v>
      </c>
      <c r="P1033">
        <f t="shared" si="102"/>
        <v>0</v>
      </c>
      <c r="Q1033">
        <f t="shared" si="103"/>
        <v>0</v>
      </c>
      <c r="S1033" t="str">
        <f t="shared" si="104"/>
        <v/>
      </c>
      <c r="T1033" t="str">
        <f t="shared" si="105"/>
        <v/>
      </c>
      <c r="U1033" t="str">
        <f t="shared" si="10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101"/>
        <v>23</v>
      </c>
      <c r="P1034">
        <f t="shared" si="102"/>
        <v>0</v>
      </c>
      <c r="Q1034">
        <f t="shared" si="103"/>
        <v>0</v>
      </c>
      <c r="S1034" t="str">
        <f t="shared" si="104"/>
        <v/>
      </c>
      <c r="T1034" t="str">
        <f t="shared" si="105"/>
        <v/>
      </c>
      <c r="U1034" t="str">
        <f t="shared" si="10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101"/>
        <v>1</v>
      </c>
      <c r="P1035">
        <f t="shared" si="102"/>
        <v>0</v>
      </c>
      <c r="Q1035">
        <f t="shared" si="103"/>
        <v>0</v>
      </c>
      <c r="S1035">
        <f t="shared" si="104"/>
        <v>1</v>
      </c>
      <c r="T1035">
        <f t="shared" si="105"/>
        <v>0</v>
      </c>
      <c r="U1035">
        <f t="shared" si="10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101"/>
        <v>0</v>
      </c>
      <c r="P1036">
        <f t="shared" si="102"/>
        <v>0</v>
      </c>
      <c r="Q1036">
        <f t="shared" si="103"/>
        <v>0</v>
      </c>
      <c r="S1036" t="str">
        <f t="shared" si="104"/>
        <v/>
      </c>
      <c r="T1036" t="str">
        <f t="shared" si="105"/>
        <v/>
      </c>
      <c r="U1036" t="str">
        <f t="shared" si="10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101"/>
        <v>0</v>
      </c>
      <c r="P1037">
        <f t="shared" si="102"/>
        <v>0</v>
      </c>
      <c r="Q1037">
        <f t="shared" si="103"/>
        <v>0</v>
      </c>
      <c r="S1037" t="str">
        <f t="shared" si="104"/>
        <v/>
      </c>
      <c r="T1037" t="str">
        <f t="shared" si="105"/>
        <v/>
      </c>
      <c r="U1037" t="str">
        <f t="shared" si="10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101"/>
        <v>1</v>
      </c>
      <c r="P1038">
        <f t="shared" si="102"/>
        <v>0</v>
      </c>
      <c r="Q1038">
        <f t="shared" si="103"/>
        <v>0</v>
      </c>
      <c r="S1038" t="str">
        <f t="shared" si="104"/>
        <v/>
      </c>
      <c r="T1038" t="str">
        <f t="shared" si="105"/>
        <v/>
      </c>
      <c r="U1038" t="str">
        <f t="shared" si="10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101"/>
        <v>2</v>
      </c>
      <c r="P1039">
        <f t="shared" si="102"/>
        <v>0</v>
      </c>
      <c r="Q1039">
        <f t="shared" si="103"/>
        <v>0</v>
      </c>
      <c r="S1039" t="str">
        <f t="shared" si="104"/>
        <v/>
      </c>
      <c r="T1039" t="str">
        <f t="shared" si="105"/>
        <v/>
      </c>
      <c r="U1039" t="str">
        <f t="shared" si="10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101"/>
        <v>0</v>
      </c>
      <c r="P1040">
        <f t="shared" si="102"/>
        <v>0</v>
      </c>
      <c r="Q1040">
        <f t="shared" si="103"/>
        <v>0</v>
      </c>
      <c r="S1040" t="str">
        <f t="shared" si="104"/>
        <v/>
      </c>
      <c r="T1040" t="str">
        <f t="shared" si="105"/>
        <v/>
      </c>
      <c r="U1040" t="str">
        <f t="shared" si="10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101"/>
        <v>1</v>
      </c>
      <c r="P1041">
        <f t="shared" si="102"/>
        <v>0</v>
      </c>
      <c r="Q1041">
        <f t="shared" si="103"/>
        <v>0</v>
      </c>
      <c r="S1041" t="str">
        <f t="shared" si="104"/>
        <v/>
      </c>
      <c r="T1041" t="str">
        <f t="shared" si="105"/>
        <v/>
      </c>
      <c r="U1041" t="str">
        <f t="shared" si="10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101"/>
        <v>0</v>
      </c>
      <c r="P1042">
        <f t="shared" si="102"/>
        <v>0</v>
      </c>
      <c r="Q1042">
        <f t="shared" si="103"/>
        <v>0</v>
      </c>
      <c r="S1042" t="str">
        <f t="shared" si="104"/>
        <v/>
      </c>
      <c r="T1042" t="str">
        <f t="shared" si="105"/>
        <v/>
      </c>
      <c r="U1042" t="str">
        <f t="shared" si="10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101"/>
        <v>0</v>
      </c>
      <c r="P1043">
        <f t="shared" si="102"/>
        <v>0</v>
      </c>
      <c r="Q1043">
        <f t="shared" si="103"/>
        <v>0</v>
      </c>
      <c r="S1043" t="str">
        <f t="shared" si="104"/>
        <v/>
      </c>
      <c r="T1043" t="str">
        <f t="shared" si="105"/>
        <v/>
      </c>
      <c r="U1043" t="str">
        <f t="shared" si="10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101"/>
        <v>0</v>
      </c>
      <c r="P1044">
        <f t="shared" si="102"/>
        <v>0</v>
      </c>
      <c r="Q1044">
        <f t="shared" si="103"/>
        <v>0</v>
      </c>
      <c r="S1044" t="str">
        <f t="shared" si="104"/>
        <v/>
      </c>
      <c r="T1044" t="str">
        <f t="shared" si="105"/>
        <v/>
      </c>
      <c r="U1044" t="str">
        <f t="shared" si="10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101"/>
        <v>0</v>
      </c>
      <c r="P1045">
        <f t="shared" si="102"/>
        <v>0</v>
      </c>
      <c r="Q1045">
        <f t="shared" si="103"/>
        <v>0</v>
      </c>
      <c r="S1045" t="str">
        <f t="shared" si="104"/>
        <v/>
      </c>
      <c r="T1045" t="str">
        <f t="shared" si="105"/>
        <v/>
      </c>
      <c r="U1045" t="str">
        <f t="shared" si="10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101"/>
        <v>0</v>
      </c>
      <c r="P1046">
        <f t="shared" si="102"/>
        <v>0</v>
      </c>
      <c r="Q1046">
        <f t="shared" si="103"/>
        <v>0</v>
      </c>
      <c r="S1046" t="str">
        <f t="shared" si="104"/>
        <v/>
      </c>
      <c r="T1046" t="str">
        <f t="shared" si="105"/>
        <v/>
      </c>
      <c r="U1046" t="str">
        <f t="shared" si="10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101"/>
        <v>0</v>
      </c>
      <c r="P1047">
        <f t="shared" si="102"/>
        <v>0</v>
      </c>
      <c r="Q1047">
        <f t="shared" si="103"/>
        <v>0</v>
      </c>
      <c r="S1047" t="str">
        <f t="shared" si="104"/>
        <v/>
      </c>
      <c r="T1047" t="str">
        <f t="shared" si="105"/>
        <v/>
      </c>
      <c r="U1047" t="str">
        <f t="shared" si="10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101"/>
        <v>0</v>
      </c>
      <c r="P1048">
        <f t="shared" si="102"/>
        <v>0</v>
      </c>
      <c r="Q1048">
        <f t="shared" si="103"/>
        <v>0</v>
      </c>
      <c r="S1048" t="str">
        <f t="shared" si="104"/>
        <v/>
      </c>
      <c r="T1048" t="str">
        <f t="shared" si="105"/>
        <v/>
      </c>
      <c r="U1048" t="str">
        <f t="shared" si="10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101"/>
        <v>0</v>
      </c>
      <c r="P1049">
        <f t="shared" si="102"/>
        <v>0</v>
      </c>
      <c r="Q1049">
        <f t="shared" si="103"/>
        <v>0</v>
      </c>
      <c r="S1049" t="str">
        <f t="shared" si="104"/>
        <v/>
      </c>
      <c r="T1049" t="str">
        <f t="shared" si="105"/>
        <v/>
      </c>
      <c r="U1049" t="str">
        <f t="shared" si="10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101"/>
        <v>0</v>
      </c>
      <c r="P1050">
        <f t="shared" si="102"/>
        <v>0</v>
      </c>
      <c r="Q1050">
        <f t="shared" si="103"/>
        <v>0</v>
      </c>
      <c r="S1050" t="str">
        <f t="shared" si="104"/>
        <v/>
      </c>
      <c r="T1050" t="str">
        <f t="shared" si="105"/>
        <v/>
      </c>
      <c r="U1050" t="str">
        <f t="shared" si="10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101"/>
        <v>0</v>
      </c>
      <c r="P1051">
        <f t="shared" si="102"/>
        <v>0</v>
      </c>
      <c r="Q1051">
        <f t="shared" si="103"/>
        <v>0</v>
      </c>
      <c r="S1051" t="str">
        <f t="shared" si="104"/>
        <v/>
      </c>
      <c r="T1051" t="str">
        <f t="shared" si="105"/>
        <v/>
      </c>
      <c r="U1051" t="str">
        <f t="shared" si="10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101"/>
        <v>0</v>
      </c>
      <c r="P1052">
        <f t="shared" si="102"/>
        <v>0</v>
      </c>
      <c r="Q1052">
        <f t="shared" si="103"/>
        <v>0</v>
      </c>
      <c r="S1052" t="str">
        <f t="shared" si="104"/>
        <v/>
      </c>
      <c r="T1052" t="str">
        <f t="shared" si="105"/>
        <v/>
      </c>
      <c r="U1052" t="str">
        <f t="shared" si="10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101"/>
        <v>1</v>
      </c>
      <c r="P1053">
        <f t="shared" si="102"/>
        <v>0</v>
      </c>
      <c r="Q1053">
        <f t="shared" si="103"/>
        <v>0</v>
      </c>
      <c r="S1053" t="str">
        <f t="shared" si="104"/>
        <v/>
      </c>
      <c r="T1053" t="str">
        <f t="shared" si="105"/>
        <v/>
      </c>
      <c r="U1053" t="str">
        <f t="shared" si="10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101"/>
        <v>0</v>
      </c>
      <c r="P1054">
        <f t="shared" si="102"/>
        <v>0</v>
      </c>
      <c r="Q1054">
        <f t="shared" si="103"/>
        <v>0</v>
      </c>
      <c r="S1054" t="str">
        <f t="shared" si="104"/>
        <v/>
      </c>
      <c r="T1054" t="str">
        <f t="shared" si="105"/>
        <v/>
      </c>
      <c r="U1054" t="str">
        <f t="shared" si="10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101"/>
        <v>0</v>
      </c>
      <c r="P1055">
        <f t="shared" si="102"/>
        <v>0</v>
      </c>
      <c r="Q1055">
        <f t="shared" si="103"/>
        <v>0</v>
      </c>
      <c r="S1055" t="str">
        <f t="shared" si="104"/>
        <v/>
      </c>
      <c r="T1055" t="str">
        <f t="shared" si="105"/>
        <v/>
      </c>
      <c r="U1055" t="str">
        <f t="shared" si="10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101"/>
        <v>0</v>
      </c>
      <c r="P1056">
        <f t="shared" si="102"/>
        <v>0</v>
      </c>
      <c r="Q1056">
        <f t="shared" si="103"/>
        <v>0</v>
      </c>
      <c r="S1056" t="str">
        <f t="shared" si="104"/>
        <v/>
      </c>
      <c r="T1056" t="str">
        <f t="shared" si="105"/>
        <v/>
      </c>
      <c r="U1056" t="str">
        <f t="shared" si="10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101"/>
        <v>13</v>
      </c>
      <c r="P1057">
        <f t="shared" si="102"/>
        <v>0</v>
      </c>
      <c r="Q1057">
        <f t="shared" si="103"/>
        <v>0</v>
      </c>
      <c r="S1057" t="str">
        <f t="shared" si="104"/>
        <v/>
      </c>
      <c r="T1057" t="str">
        <f t="shared" si="105"/>
        <v/>
      </c>
      <c r="U1057" t="str">
        <f t="shared" si="10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101"/>
        <v>2</v>
      </c>
      <c r="P1058">
        <f t="shared" si="102"/>
        <v>0</v>
      </c>
      <c r="Q1058">
        <f t="shared" si="103"/>
        <v>0</v>
      </c>
      <c r="S1058" t="str">
        <f t="shared" si="104"/>
        <v/>
      </c>
      <c r="T1058" t="str">
        <f t="shared" si="105"/>
        <v/>
      </c>
      <c r="U1058" t="str">
        <f t="shared" si="10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101"/>
        <v>4</v>
      </c>
      <c r="P1059">
        <f t="shared" si="102"/>
        <v>0</v>
      </c>
      <c r="Q1059">
        <f t="shared" si="103"/>
        <v>0</v>
      </c>
      <c r="S1059" t="str">
        <f t="shared" si="104"/>
        <v/>
      </c>
      <c r="T1059" t="str">
        <f t="shared" si="105"/>
        <v/>
      </c>
      <c r="U1059" t="str">
        <f t="shared" si="10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101"/>
        <v>0</v>
      </c>
      <c r="P1060">
        <f t="shared" si="102"/>
        <v>0</v>
      </c>
      <c r="Q1060">
        <f t="shared" si="103"/>
        <v>0</v>
      </c>
      <c r="S1060" t="str">
        <f t="shared" si="104"/>
        <v/>
      </c>
      <c r="T1060" t="str">
        <f t="shared" si="105"/>
        <v/>
      </c>
      <c r="U1060" t="str">
        <f t="shared" si="10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101"/>
        <v>0</v>
      </c>
      <c r="P1061">
        <f t="shared" si="102"/>
        <v>0</v>
      </c>
      <c r="Q1061">
        <f t="shared" si="103"/>
        <v>0</v>
      </c>
      <c r="S1061" t="str">
        <f t="shared" si="104"/>
        <v/>
      </c>
      <c r="T1061" t="str">
        <f t="shared" si="105"/>
        <v/>
      </c>
      <c r="U1061" t="str">
        <f t="shared" si="10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101"/>
        <v>0</v>
      </c>
      <c r="P1062">
        <f t="shared" si="102"/>
        <v>0</v>
      </c>
      <c r="Q1062">
        <f t="shared" si="103"/>
        <v>0</v>
      </c>
      <c r="S1062" t="str">
        <f t="shared" si="104"/>
        <v/>
      </c>
      <c r="T1062" t="str">
        <f t="shared" si="105"/>
        <v/>
      </c>
      <c r="U1062" t="str">
        <f t="shared" si="10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101"/>
        <v>0</v>
      </c>
      <c r="P1063">
        <f t="shared" si="102"/>
        <v>0</v>
      </c>
      <c r="Q1063">
        <f t="shared" si="103"/>
        <v>0</v>
      </c>
      <c r="S1063" t="str">
        <f t="shared" si="104"/>
        <v/>
      </c>
      <c r="T1063" t="str">
        <f t="shared" si="105"/>
        <v/>
      </c>
      <c r="U1063" t="str">
        <f t="shared" si="10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101"/>
        <v>0</v>
      </c>
      <c r="P1064">
        <f t="shared" si="102"/>
        <v>0</v>
      </c>
      <c r="Q1064">
        <f t="shared" si="103"/>
        <v>0</v>
      </c>
      <c r="S1064" t="str">
        <f t="shared" si="104"/>
        <v/>
      </c>
      <c r="T1064" t="str">
        <f t="shared" si="105"/>
        <v/>
      </c>
      <c r="U1064" t="str">
        <f t="shared" si="10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101"/>
        <v>2</v>
      </c>
      <c r="P1065">
        <f t="shared" si="102"/>
        <v>0</v>
      </c>
      <c r="Q1065">
        <f t="shared" si="103"/>
        <v>0</v>
      </c>
      <c r="S1065" t="str">
        <f t="shared" si="104"/>
        <v/>
      </c>
      <c r="T1065" t="str">
        <f t="shared" si="105"/>
        <v/>
      </c>
      <c r="U1065" t="str">
        <f t="shared" si="10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101"/>
        <v>0</v>
      </c>
      <c r="P1066">
        <f t="shared" si="102"/>
        <v>0</v>
      </c>
      <c r="Q1066">
        <f t="shared" si="103"/>
        <v>0</v>
      </c>
      <c r="S1066" t="str">
        <f t="shared" si="104"/>
        <v/>
      </c>
      <c r="T1066" t="str">
        <f t="shared" si="105"/>
        <v/>
      </c>
      <c r="U1066" t="str">
        <f t="shared" si="10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101"/>
        <v>0</v>
      </c>
      <c r="P1067">
        <f t="shared" si="102"/>
        <v>0</v>
      </c>
      <c r="Q1067">
        <f t="shared" si="103"/>
        <v>0</v>
      </c>
      <c r="S1067" t="str">
        <f t="shared" si="104"/>
        <v/>
      </c>
      <c r="T1067" t="str">
        <f t="shared" si="105"/>
        <v/>
      </c>
      <c r="U1067" t="str">
        <f t="shared" si="10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101"/>
        <v>5</v>
      </c>
      <c r="P1068">
        <f t="shared" si="102"/>
        <v>0</v>
      </c>
      <c r="Q1068">
        <f t="shared" si="103"/>
        <v>0</v>
      </c>
      <c r="S1068" t="str">
        <f t="shared" si="104"/>
        <v/>
      </c>
      <c r="T1068" t="str">
        <f t="shared" si="105"/>
        <v/>
      </c>
      <c r="U1068" t="str">
        <f t="shared" si="10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101"/>
        <v>0</v>
      </c>
      <c r="P1069">
        <f t="shared" si="102"/>
        <v>0</v>
      </c>
      <c r="Q1069">
        <f t="shared" si="103"/>
        <v>0</v>
      </c>
      <c r="S1069" t="str">
        <f t="shared" si="104"/>
        <v/>
      </c>
      <c r="T1069" t="str">
        <f t="shared" si="105"/>
        <v/>
      </c>
      <c r="U1069" t="str">
        <f t="shared" si="10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101"/>
        <v>0</v>
      </c>
      <c r="P1070">
        <f t="shared" si="102"/>
        <v>0</v>
      </c>
      <c r="Q1070">
        <f t="shared" si="103"/>
        <v>0</v>
      </c>
      <c r="S1070" t="str">
        <f t="shared" si="104"/>
        <v/>
      </c>
      <c r="T1070" t="str">
        <f t="shared" si="105"/>
        <v/>
      </c>
      <c r="U1070" t="str">
        <f t="shared" si="10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101"/>
        <v>0</v>
      </c>
      <c r="P1071">
        <f t="shared" si="102"/>
        <v>0</v>
      </c>
      <c r="Q1071">
        <f t="shared" si="103"/>
        <v>0</v>
      </c>
      <c r="S1071" t="str">
        <f t="shared" si="104"/>
        <v/>
      </c>
      <c r="T1071" t="str">
        <f t="shared" si="105"/>
        <v/>
      </c>
      <c r="U1071" t="str">
        <f t="shared" si="10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101"/>
        <v>0</v>
      </c>
      <c r="P1072">
        <f t="shared" si="102"/>
        <v>0</v>
      </c>
      <c r="Q1072">
        <f t="shared" si="103"/>
        <v>0</v>
      </c>
      <c r="S1072" t="str">
        <f t="shared" si="104"/>
        <v/>
      </c>
      <c r="T1072" t="str">
        <f t="shared" si="105"/>
        <v/>
      </c>
      <c r="U1072" t="str">
        <f t="shared" si="10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101"/>
        <v>1</v>
      </c>
      <c r="P1073">
        <f t="shared" si="102"/>
        <v>0</v>
      </c>
      <c r="Q1073">
        <f t="shared" si="103"/>
        <v>0</v>
      </c>
      <c r="S1073" t="str">
        <f t="shared" si="104"/>
        <v/>
      </c>
      <c r="T1073" t="str">
        <f t="shared" si="105"/>
        <v/>
      </c>
      <c r="U1073" t="str">
        <f t="shared" si="10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101"/>
        <v>15</v>
      </c>
      <c r="P1074">
        <f t="shared" si="102"/>
        <v>0</v>
      </c>
      <c r="Q1074">
        <f t="shared" si="103"/>
        <v>0</v>
      </c>
      <c r="S1074" t="str">
        <f t="shared" si="104"/>
        <v/>
      </c>
      <c r="T1074" t="str">
        <f t="shared" si="105"/>
        <v/>
      </c>
      <c r="U1074" t="str">
        <f t="shared" si="10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101"/>
        <v>2</v>
      </c>
      <c r="P1075">
        <f t="shared" si="102"/>
        <v>0</v>
      </c>
      <c r="Q1075">
        <f t="shared" si="103"/>
        <v>0</v>
      </c>
      <c r="S1075" t="str">
        <f t="shared" si="104"/>
        <v/>
      </c>
      <c r="T1075" t="str">
        <f t="shared" si="105"/>
        <v/>
      </c>
      <c r="U1075" t="str">
        <f t="shared" si="10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101"/>
        <v>0</v>
      </c>
      <c r="P1076">
        <f t="shared" si="102"/>
        <v>0</v>
      </c>
      <c r="Q1076">
        <f t="shared" si="103"/>
        <v>0</v>
      </c>
      <c r="S1076" t="str">
        <f t="shared" si="104"/>
        <v/>
      </c>
      <c r="T1076" t="str">
        <f t="shared" si="105"/>
        <v/>
      </c>
      <c r="U1076" t="str">
        <f t="shared" si="10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101"/>
        <v>0</v>
      </c>
      <c r="P1077">
        <f t="shared" si="102"/>
        <v>0</v>
      </c>
      <c r="Q1077">
        <f t="shared" si="103"/>
        <v>0</v>
      </c>
      <c r="S1077" t="str">
        <f t="shared" si="104"/>
        <v/>
      </c>
      <c r="T1077" t="str">
        <f t="shared" si="105"/>
        <v/>
      </c>
      <c r="U1077" t="str">
        <f t="shared" si="10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101"/>
        <v>0</v>
      </c>
      <c r="P1078">
        <f t="shared" si="102"/>
        <v>0</v>
      </c>
      <c r="Q1078">
        <f t="shared" si="103"/>
        <v>0</v>
      </c>
      <c r="S1078" t="str">
        <f t="shared" si="104"/>
        <v/>
      </c>
      <c r="T1078" t="str">
        <f t="shared" si="105"/>
        <v/>
      </c>
      <c r="U1078" t="str">
        <f t="shared" si="10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101"/>
        <v>2</v>
      </c>
      <c r="P1079">
        <f t="shared" si="102"/>
        <v>0</v>
      </c>
      <c r="Q1079">
        <f t="shared" si="103"/>
        <v>0</v>
      </c>
      <c r="S1079" t="str">
        <f t="shared" si="104"/>
        <v/>
      </c>
      <c r="T1079" t="str">
        <f t="shared" si="105"/>
        <v/>
      </c>
      <c r="U1079" t="str">
        <f t="shared" si="10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101"/>
        <v>0</v>
      </c>
      <c r="P1080">
        <f t="shared" si="102"/>
        <v>0</v>
      </c>
      <c r="Q1080">
        <f t="shared" si="103"/>
        <v>0</v>
      </c>
      <c r="S1080" t="str">
        <f t="shared" si="104"/>
        <v/>
      </c>
      <c r="T1080" t="str">
        <f t="shared" si="105"/>
        <v/>
      </c>
      <c r="U1080" t="str">
        <f t="shared" si="10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101"/>
        <v>0</v>
      </c>
      <c r="P1081">
        <f t="shared" si="102"/>
        <v>0</v>
      </c>
      <c r="Q1081">
        <f t="shared" si="103"/>
        <v>0</v>
      </c>
      <c r="S1081" t="str">
        <f t="shared" si="104"/>
        <v/>
      </c>
      <c r="T1081" t="str">
        <f t="shared" si="105"/>
        <v/>
      </c>
      <c r="U1081" t="str">
        <f t="shared" si="10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101"/>
        <v>0</v>
      </c>
      <c r="P1082">
        <f t="shared" si="102"/>
        <v>0</v>
      </c>
      <c r="Q1082">
        <f t="shared" si="103"/>
        <v>0</v>
      </c>
      <c r="S1082" t="str">
        <f t="shared" si="104"/>
        <v/>
      </c>
      <c r="T1082" t="str">
        <f t="shared" si="105"/>
        <v/>
      </c>
      <c r="U1082" t="str">
        <f t="shared" si="10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101"/>
        <v>1</v>
      </c>
      <c r="P1083">
        <f t="shared" si="102"/>
        <v>0</v>
      </c>
      <c r="Q1083">
        <f t="shared" si="103"/>
        <v>0</v>
      </c>
      <c r="S1083" t="str">
        <f t="shared" si="104"/>
        <v/>
      </c>
      <c r="T1083" t="str">
        <f t="shared" si="105"/>
        <v/>
      </c>
      <c r="U1083" t="str">
        <f t="shared" si="10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101"/>
        <v>0</v>
      </c>
      <c r="P1084">
        <f t="shared" si="102"/>
        <v>0</v>
      </c>
      <c r="Q1084">
        <f t="shared" si="103"/>
        <v>0</v>
      </c>
      <c r="S1084" t="str">
        <f t="shared" si="104"/>
        <v/>
      </c>
      <c r="T1084" t="str">
        <f t="shared" si="105"/>
        <v/>
      </c>
      <c r="U1084" t="str">
        <f t="shared" si="10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101"/>
        <v>3</v>
      </c>
      <c r="P1085">
        <f t="shared" si="102"/>
        <v>0</v>
      </c>
      <c r="Q1085">
        <f t="shared" si="103"/>
        <v>0</v>
      </c>
      <c r="S1085" t="str">
        <f t="shared" si="104"/>
        <v/>
      </c>
      <c r="T1085" t="str">
        <f t="shared" si="105"/>
        <v/>
      </c>
      <c r="U1085" t="str">
        <f t="shared" si="10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101"/>
        <v>2</v>
      </c>
      <c r="P1086">
        <f t="shared" si="102"/>
        <v>0</v>
      </c>
      <c r="Q1086">
        <f t="shared" si="103"/>
        <v>0</v>
      </c>
      <c r="S1086" t="str">
        <f t="shared" si="104"/>
        <v/>
      </c>
      <c r="T1086" t="str">
        <f t="shared" si="105"/>
        <v/>
      </c>
      <c r="U1086" t="str">
        <f t="shared" si="10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101"/>
        <v>0</v>
      </c>
      <c r="P1087">
        <f t="shared" si="102"/>
        <v>0</v>
      </c>
      <c r="Q1087">
        <f t="shared" si="103"/>
        <v>0</v>
      </c>
      <c r="S1087" t="str">
        <f t="shared" si="104"/>
        <v/>
      </c>
      <c r="T1087" t="str">
        <f t="shared" si="105"/>
        <v/>
      </c>
      <c r="U1087" t="str">
        <f t="shared" si="10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101"/>
        <v>0</v>
      </c>
      <c r="P1088">
        <f t="shared" si="102"/>
        <v>0</v>
      </c>
      <c r="Q1088">
        <f t="shared" si="103"/>
        <v>0</v>
      </c>
      <c r="S1088" t="str">
        <f t="shared" si="104"/>
        <v/>
      </c>
      <c r="T1088" t="str">
        <f t="shared" si="105"/>
        <v/>
      </c>
      <c r="U1088" t="str">
        <f t="shared" si="10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101"/>
        <v>1</v>
      </c>
      <c r="P1089">
        <f t="shared" si="102"/>
        <v>0</v>
      </c>
      <c r="Q1089">
        <f t="shared" si="103"/>
        <v>0</v>
      </c>
      <c r="S1089" t="str">
        <f t="shared" si="104"/>
        <v/>
      </c>
      <c r="T1089" t="str">
        <f t="shared" si="105"/>
        <v/>
      </c>
      <c r="U1089" t="str">
        <f t="shared" si="10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101"/>
        <v>0</v>
      </c>
      <c r="P1090">
        <f t="shared" si="102"/>
        <v>0</v>
      </c>
      <c r="Q1090">
        <f t="shared" si="103"/>
        <v>0</v>
      </c>
      <c r="S1090" t="str">
        <f t="shared" si="104"/>
        <v/>
      </c>
      <c r="T1090" t="str">
        <f t="shared" si="105"/>
        <v/>
      </c>
      <c r="U1090" t="str">
        <f t="shared" si="10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101"/>
        <v>0</v>
      </c>
      <c r="P1091">
        <f t="shared" si="102"/>
        <v>0</v>
      </c>
      <c r="Q1091">
        <f t="shared" si="103"/>
        <v>0</v>
      </c>
      <c r="S1091" t="str">
        <f t="shared" si="104"/>
        <v/>
      </c>
      <c r="T1091" t="str">
        <f t="shared" si="105"/>
        <v/>
      </c>
      <c r="U1091" t="str">
        <f t="shared" si="10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101"/>
        <v>0</v>
      </c>
      <c r="P1092">
        <f t="shared" si="102"/>
        <v>0</v>
      </c>
      <c r="Q1092">
        <f t="shared" si="103"/>
        <v>0</v>
      </c>
      <c r="S1092" t="str">
        <f t="shared" si="104"/>
        <v/>
      </c>
      <c r="T1092" t="str">
        <f t="shared" si="105"/>
        <v/>
      </c>
      <c r="U1092" t="str">
        <f t="shared" si="10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O1156" si="107">IF($D1093="US",H1093,"")</f>
        <v>0</v>
      </c>
      <c r="P1093">
        <f t="shared" ref="P1093:P1156" si="108">IF($D1093="US",I1093,"")</f>
        <v>0</v>
      </c>
      <c r="Q1093">
        <f t="shared" ref="Q1093:Q1156" si="109">IF($D1093="US",J1093,"")</f>
        <v>0</v>
      </c>
      <c r="S1093" t="str">
        <f t="shared" ref="S1093:S1156" si="110">IF($C1093="New York",H1093,"")</f>
        <v/>
      </c>
      <c r="T1093" t="str">
        <f t="shared" ref="T1093:T1156" si="111">IF($C1093="New York",I1093,"")</f>
        <v/>
      </c>
      <c r="U1093" t="str">
        <f t="shared" ref="U1093:U1156" si="112">IF($C1093="New York",J1093,"")</f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107"/>
        <v>0</v>
      </c>
      <c r="P1094">
        <f t="shared" si="108"/>
        <v>0</v>
      </c>
      <c r="Q1094">
        <f t="shared" si="109"/>
        <v>0</v>
      </c>
      <c r="S1094" t="str">
        <f t="shared" si="110"/>
        <v/>
      </c>
      <c r="T1094" t="str">
        <f t="shared" si="111"/>
        <v/>
      </c>
      <c r="U1094" t="str">
        <f t="shared" si="112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107"/>
        <v>1</v>
      </c>
      <c r="P1095">
        <f t="shared" si="108"/>
        <v>0</v>
      </c>
      <c r="Q1095">
        <f t="shared" si="109"/>
        <v>0</v>
      </c>
      <c r="S1095" t="str">
        <f t="shared" si="110"/>
        <v/>
      </c>
      <c r="T1095" t="str">
        <f t="shared" si="111"/>
        <v/>
      </c>
      <c r="U1095" t="str">
        <f t="shared" si="112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107"/>
        <v>0</v>
      </c>
      <c r="P1096">
        <f t="shared" si="108"/>
        <v>0</v>
      </c>
      <c r="Q1096">
        <f t="shared" si="109"/>
        <v>0</v>
      </c>
      <c r="S1096" t="str">
        <f t="shared" si="110"/>
        <v/>
      </c>
      <c r="T1096" t="str">
        <f t="shared" si="111"/>
        <v/>
      </c>
      <c r="U1096" t="str">
        <f t="shared" si="112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107"/>
        <v>23</v>
      </c>
      <c r="P1097">
        <f t="shared" si="108"/>
        <v>1</v>
      </c>
      <c r="Q1097">
        <f t="shared" si="109"/>
        <v>0</v>
      </c>
      <c r="S1097" t="str">
        <f t="shared" si="110"/>
        <v/>
      </c>
      <c r="T1097" t="str">
        <f t="shared" si="111"/>
        <v/>
      </c>
      <c r="U1097" t="str">
        <f t="shared" si="112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107"/>
        <v>0</v>
      </c>
      <c r="P1098">
        <f t="shared" si="108"/>
        <v>0</v>
      </c>
      <c r="Q1098">
        <f t="shared" si="109"/>
        <v>0</v>
      </c>
      <c r="S1098" t="str">
        <f t="shared" si="110"/>
        <v/>
      </c>
      <c r="T1098" t="str">
        <f t="shared" si="111"/>
        <v/>
      </c>
      <c r="U1098" t="str">
        <f t="shared" si="112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107"/>
        <v>0</v>
      </c>
      <c r="P1099">
        <f t="shared" si="108"/>
        <v>0</v>
      </c>
      <c r="Q1099">
        <f t="shared" si="109"/>
        <v>0</v>
      </c>
      <c r="S1099" t="str">
        <f t="shared" si="110"/>
        <v/>
      </c>
      <c r="T1099" t="str">
        <f t="shared" si="111"/>
        <v/>
      </c>
      <c r="U1099" t="str">
        <f t="shared" si="112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107"/>
        <v>1</v>
      </c>
      <c r="P1100">
        <f t="shared" si="108"/>
        <v>0</v>
      </c>
      <c r="Q1100">
        <f t="shared" si="109"/>
        <v>0</v>
      </c>
      <c r="S1100" t="str">
        <f t="shared" si="110"/>
        <v/>
      </c>
      <c r="T1100" t="str">
        <f t="shared" si="111"/>
        <v/>
      </c>
      <c r="U1100" t="str">
        <f t="shared" si="112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107"/>
        <v>0</v>
      </c>
      <c r="P1101">
        <f t="shared" si="108"/>
        <v>0</v>
      </c>
      <c r="Q1101">
        <f t="shared" si="109"/>
        <v>0</v>
      </c>
      <c r="S1101" t="str">
        <f t="shared" si="110"/>
        <v/>
      </c>
      <c r="T1101" t="str">
        <f t="shared" si="111"/>
        <v/>
      </c>
      <c r="U1101" t="str">
        <f t="shared" si="112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107"/>
        <v>0</v>
      </c>
      <c r="P1102">
        <f t="shared" si="108"/>
        <v>0</v>
      </c>
      <c r="Q1102">
        <f t="shared" si="109"/>
        <v>0</v>
      </c>
      <c r="S1102" t="str">
        <f t="shared" si="110"/>
        <v/>
      </c>
      <c r="T1102" t="str">
        <f t="shared" si="111"/>
        <v/>
      </c>
      <c r="U1102" t="str">
        <f t="shared" si="112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107"/>
        <v>0</v>
      </c>
      <c r="P1103">
        <f t="shared" si="108"/>
        <v>0</v>
      </c>
      <c r="Q1103">
        <f t="shared" si="109"/>
        <v>0</v>
      </c>
      <c r="S1103" t="str">
        <f t="shared" si="110"/>
        <v/>
      </c>
      <c r="T1103" t="str">
        <f t="shared" si="111"/>
        <v/>
      </c>
      <c r="U1103" t="str">
        <f t="shared" si="112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107"/>
        <v>0</v>
      </c>
      <c r="P1104">
        <f t="shared" si="108"/>
        <v>0</v>
      </c>
      <c r="Q1104">
        <f t="shared" si="109"/>
        <v>0</v>
      </c>
      <c r="S1104" t="str">
        <f t="shared" si="110"/>
        <v/>
      </c>
      <c r="T1104" t="str">
        <f t="shared" si="111"/>
        <v/>
      </c>
      <c r="U1104" t="str">
        <f t="shared" si="112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107"/>
        <v>1</v>
      </c>
      <c r="P1105">
        <f t="shared" si="108"/>
        <v>0</v>
      </c>
      <c r="Q1105">
        <f t="shared" si="109"/>
        <v>0</v>
      </c>
      <c r="S1105" t="str">
        <f t="shared" si="110"/>
        <v/>
      </c>
      <c r="T1105" t="str">
        <f t="shared" si="111"/>
        <v/>
      </c>
      <c r="U1105" t="str">
        <f t="shared" si="112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107"/>
        <v>0</v>
      </c>
      <c r="P1106">
        <f t="shared" si="108"/>
        <v>0</v>
      </c>
      <c r="Q1106">
        <f t="shared" si="109"/>
        <v>0</v>
      </c>
      <c r="S1106" t="str">
        <f t="shared" si="110"/>
        <v/>
      </c>
      <c r="T1106" t="str">
        <f t="shared" si="111"/>
        <v/>
      </c>
      <c r="U1106" t="str">
        <f t="shared" si="112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107"/>
        <v>2</v>
      </c>
      <c r="P1107">
        <f t="shared" si="108"/>
        <v>0</v>
      </c>
      <c r="Q1107">
        <f t="shared" si="109"/>
        <v>0</v>
      </c>
      <c r="S1107" t="str">
        <f t="shared" si="110"/>
        <v/>
      </c>
      <c r="T1107" t="str">
        <f t="shared" si="111"/>
        <v/>
      </c>
      <c r="U1107" t="str">
        <f t="shared" si="112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107"/>
        <v>0</v>
      </c>
      <c r="P1108">
        <f t="shared" si="108"/>
        <v>0</v>
      </c>
      <c r="Q1108">
        <f t="shared" si="109"/>
        <v>0</v>
      </c>
      <c r="S1108" t="str">
        <f t="shared" si="110"/>
        <v/>
      </c>
      <c r="T1108" t="str">
        <f t="shared" si="111"/>
        <v/>
      </c>
      <c r="U1108" t="str">
        <f t="shared" si="112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107"/>
        <v>0</v>
      </c>
      <c r="P1109">
        <f t="shared" si="108"/>
        <v>0</v>
      </c>
      <c r="Q1109">
        <f t="shared" si="109"/>
        <v>0</v>
      </c>
      <c r="S1109" t="str">
        <f t="shared" si="110"/>
        <v/>
      </c>
      <c r="T1109" t="str">
        <f t="shared" si="111"/>
        <v/>
      </c>
      <c r="U1109" t="str">
        <f t="shared" si="112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107"/>
        <v>0</v>
      </c>
      <c r="P1110">
        <f t="shared" si="108"/>
        <v>0</v>
      </c>
      <c r="Q1110">
        <f t="shared" si="109"/>
        <v>0</v>
      </c>
      <c r="S1110" t="str">
        <f t="shared" si="110"/>
        <v/>
      </c>
      <c r="T1110" t="str">
        <f t="shared" si="111"/>
        <v/>
      </c>
      <c r="U1110" t="str">
        <f t="shared" si="112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107"/>
        <v>0</v>
      </c>
      <c r="P1111">
        <f t="shared" si="108"/>
        <v>0</v>
      </c>
      <c r="Q1111">
        <f t="shared" si="109"/>
        <v>0</v>
      </c>
      <c r="S1111" t="str">
        <f t="shared" si="110"/>
        <v/>
      </c>
      <c r="T1111" t="str">
        <f t="shared" si="111"/>
        <v/>
      </c>
      <c r="U1111" t="str">
        <f t="shared" si="112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107"/>
        <v>1</v>
      </c>
      <c r="P1112">
        <f t="shared" si="108"/>
        <v>0</v>
      </c>
      <c r="Q1112">
        <f t="shared" si="109"/>
        <v>0</v>
      </c>
      <c r="S1112" t="str">
        <f t="shared" si="110"/>
        <v/>
      </c>
      <c r="T1112" t="str">
        <f t="shared" si="111"/>
        <v/>
      </c>
      <c r="U1112" t="str">
        <f t="shared" si="112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107"/>
        <v>0</v>
      </c>
      <c r="P1113">
        <f t="shared" si="108"/>
        <v>0</v>
      </c>
      <c r="Q1113">
        <f t="shared" si="109"/>
        <v>0</v>
      </c>
      <c r="S1113" t="str">
        <f t="shared" si="110"/>
        <v/>
      </c>
      <c r="T1113" t="str">
        <f t="shared" si="111"/>
        <v/>
      </c>
      <c r="U1113" t="str">
        <f t="shared" si="112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107"/>
        <v>0</v>
      </c>
      <c r="P1114">
        <f t="shared" si="108"/>
        <v>0</v>
      </c>
      <c r="Q1114">
        <f t="shared" si="109"/>
        <v>0</v>
      </c>
      <c r="S1114" t="str">
        <f t="shared" si="110"/>
        <v/>
      </c>
      <c r="T1114" t="str">
        <f t="shared" si="111"/>
        <v/>
      </c>
      <c r="U1114" t="str">
        <f t="shared" si="112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107"/>
        <v>0</v>
      </c>
      <c r="P1115">
        <f t="shared" si="108"/>
        <v>0</v>
      </c>
      <c r="Q1115">
        <f t="shared" si="109"/>
        <v>0</v>
      </c>
      <c r="S1115" t="str">
        <f t="shared" si="110"/>
        <v/>
      </c>
      <c r="T1115" t="str">
        <f t="shared" si="111"/>
        <v/>
      </c>
      <c r="U1115" t="str">
        <f t="shared" si="112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107"/>
        <v>1</v>
      </c>
      <c r="P1116">
        <f t="shared" si="108"/>
        <v>0</v>
      </c>
      <c r="Q1116">
        <f t="shared" si="109"/>
        <v>0</v>
      </c>
      <c r="S1116" t="str">
        <f t="shared" si="110"/>
        <v/>
      </c>
      <c r="T1116" t="str">
        <f t="shared" si="111"/>
        <v/>
      </c>
      <c r="U1116" t="str">
        <f t="shared" si="112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107"/>
        <v>0</v>
      </c>
      <c r="P1117">
        <f t="shared" si="108"/>
        <v>0</v>
      </c>
      <c r="Q1117">
        <f t="shared" si="109"/>
        <v>0</v>
      </c>
      <c r="S1117" t="str">
        <f t="shared" si="110"/>
        <v/>
      </c>
      <c r="T1117" t="str">
        <f t="shared" si="111"/>
        <v/>
      </c>
      <c r="U1117" t="str">
        <f t="shared" si="112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107"/>
        <v>0</v>
      </c>
      <c r="P1118">
        <f t="shared" si="108"/>
        <v>0</v>
      </c>
      <c r="Q1118">
        <f t="shared" si="109"/>
        <v>0</v>
      </c>
      <c r="S1118" t="str">
        <f t="shared" si="110"/>
        <v/>
      </c>
      <c r="T1118" t="str">
        <f t="shared" si="111"/>
        <v/>
      </c>
      <c r="U1118" t="str">
        <f t="shared" si="112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107"/>
        <v>1</v>
      </c>
      <c r="P1119">
        <f t="shared" si="108"/>
        <v>0</v>
      </c>
      <c r="Q1119">
        <f t="shared" si="109"/>
        <v>0</v>
      </c>
      <c r="S1119" t="str">
        <f t="shared" si="110"/>
        <v/>
      </c>
      <c r="T1119" t="str">
        <f t="shared" si="111"/>
        <v/>
      </c>
      <c r="U1119" t="str">
        <f t="shared" si="112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107"/>
        <v>0</v>
      </c>
      <c r="P1120">
        <f t="shared" si="108"/>
        <v>0</v>
      </c>
      <c r="Q1120">
        <f t="shared" si="109"/>
        <v>0</v>
      </c>
      <c r="S1120" t="str">
        <f t="shared" si="110"/>
        <v/>
      </c>
      <c r="T1120" t="str">
        <f t="shared" si="111"/>
        <v/>
      </c>
      <c r="U1120" t="str">
        <f t="shared" si="112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107"/>
        <v>0</v>
      </c>
      <c r="P1121">
        <f t="shared" si="108"/>
        <v>0</v>
      </c>
      <c r="Q1121">
        <f t="shared" si="109"/>
        <v>0</v>
      </c>
      <c r="S1121" t="str">
        <f t="shared" si="110"/>
        <v/>
      </c>
      <c r="T1121" t="str">
        <f t="shared" si="111"/>
        <v/>
      </c>
      <c r="U1121" t="str">
        <f t="shared" si="112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107"/>
        <v>17</v>
      </c>
      <c r="P1122">
        <f t="shared" si="108"/>
        <v>0</v>
      </c>
      <c r="Q1122">
        <f t="shared" si="109"/>
        <v>0</v>
      </c>
      <c r="S1122" t="str">
        <f t="shared" si="110"/>
        <v/>
      </c>
      <c r="T1122" t="str">
        <f t="shared" si="111"/>
        <v/>
      </c>
      <c r="U1122" t="str">
        <f t="shared" si="112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107"/>
        <v>2</v>
      </c>
      <c r="P1123">
        <f t="shared" si="108"/>
        <v>0</v>
      </c>
      <c r="Q1123">
        <f t="shared" si="109"/>
        <v>0</v>
      </c>
      <c r="S1123">
        <f t="shared" si="110"/>
        <v>2</v>
      </c>
      <c r="T1123">
        <f t="shared" si="111"/>
        <v>0</v>
      </c>
      <c r="U1123">
        <f t="shared" si="112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107"/>
        <v>0</v>
      </c>
      <c r="P1124">
        <f t="shared" si="108"/>
        <v>0</v>
      </c>
      <c r="Q1124">
        <f t="shared" si="109"/>
        <v>0</v>
      </c>
      <c r="S1124" t="str">
        <f t="shared" si="110"/>
        <v/>
      </c>
      <c r="T1124" t="str">
        <f t="shared" si="111"/>
        <v/>
      </c>
      <c r="U1124" t="str">
        <f t="shared" si="112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107"/>
        <v>1</v>
      </c>
      <c r="P1125">
        <f t="shared" si="108"/>
        <v>0</v>
      </c>
      <c r="Q1125">
        <f t="shared" si="109"/>
        <v>0</v>
      </c>
      <c r="S1125" t="str">
        <f t="shared" si="110"/>
        <v/>
      </c>
      <c r="T1125" t="str">
        <f t="shared" si="111"/>
        <v/>
      </c>
      <c r="U1125" t="str">
        <f t="shared" si="112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107"/>
        <v>0</v>
      </c>
      <c r="P1126">
        <f t="shared" si="108"/>
        <v>0</v>
      </c>
      <c r="Q1126">
        <f t="shared" si="109"/>
        <v>0</v>
      </c>
      <c r="S1126" t="str">
        <f t="shared" si="110"/>
        <v/>
      </c>
      <c r="T1126" t="str">
        <f t="shared" si="111"/>
        <v/>
      </c>
      <c r="U1126" t="str">
        <f t="shared" si="112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107"/>
        <v>4</v>
      </c>
      <c r="P1127">
        <f t="shared" si="108"/>
        <v>0</v>
      </c>
      <c r="Q1127">
        <f t="shared" si="109"/>
        <v>0</v>
      </c>
      <c r="S1127" t="str">
        <f t="shared" si="110"/>
        <v/>
      </c>
      <c r="T1127" t="str">
        <f t="shared" si="111"/>
        <v/>
      </c>
      <c r="U1127" t="str">
        <f t="shared" si="112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107"/>
        <v>0</v>
      </c>
      <c r="P1128">
        <f t="shared" si="108"/>
        <v>0</v>
      </c>
      <c r="Q1128">
        <f t="shared" si="109"/>
        <v>0</v>
      </c>
      <c r="S1128" t="str">
        <f t="shared" si="110"/>
        <v/>
      </c>
      <c r="T1128" t="str">
        <f t="shared" si="111"/>
        <v/>
      </c>
      <c r="U1128" t="str">
        <f t="shared" si="112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107"/>
        <v>0</v>
      </c>
      <c r="P1129">
        <f t="shared" si="108"/>
        <v>0</v>
      </c>
      <c r="Q1129">
        <f t="shared" si="109"/>
        <v>0</v>
      </c>
      <c r="S1129" t="str">
        <f t="shared" si="110"/>
        <v/>
      </c>
      <c r="T1129" t="str">
        <f t="shared" si="111"/>
        <v/>
      </c>
      <c r="U1129" t="str">
        <f t="shared" si="112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107"/>
        <v>0</v>
      </c>
      <c r="P1130">
        <f t="shared" si="108"/>
        <v>0</v>
      </c>
      <c r="Q1130">
        <f t="shared" si="109"/>
        <v>0</v>
      </c>
      <c r="S1130" t="str">
        <f t="shared" si="110"/>
        <v/>
      </c>
      <c r="T1130" t="str">
        <f t="shared" si="111"/>
        <v/>
      </c>
      <c r="U1130" t="str">
        <f t="shared" si="112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107"/>
        <v>0</v>
      </c>
      <c r="P1131">
        <f t="shared" si="108"/>
        <v>0</v>
      </c>
      <c r="Q1131">
        <f t="shared" si="109"/>
        <v>0</v>
      </c>
      <c r="S1131" t="str">
        <f t="shared" si="110"/>
        <v/>
      </c>
      <c r="T1131" t="str">
        <f t="shared" si="111"/>
        <v/>
      </c>
      <c r="U1131" t="str">
        <f t="shared" si="112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107"/>
        <v>31</v>
      </c>
      <c r="P1132">
        <f t="shared" si="108"/>
        <v>0</v>
      </c>
      <c r="Q1132">
        <f t="shared" si="109"/>
        <v>0</v>
      </c>
      <c r="S1132" t="str">
        <f t="shared" si="110"/>
        <v/>
      </c>
      <c r="T1132" t="str">
        <f t="shared" si="111"/>
        <v/>
      </c>
      <c r="U1132" t="str">
        <f t="shared" si="112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107"/>
        <v>0</v>
      </c>
      <c r="P1133">
        <f t="shared" si="108"/>
        <v>0</v>
      </c>
      <c r="Q1133">
        <f t="shared" si="109"/>
        <v>0</v>
      </c>
      <c r="S1133" t="str">
        <f t="shared" si="110"/>
        <v/>
      </c>
      <c r="T1133" t="str">
        <f t="shared" si="111"/>
        <v/>
      </c>
      <c r="U1133" t="str">
        <f t="shared" si="112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107"/>
        <v>2</v>
      </c>
      <c r="P1134">
        <f t="shared" si="108"/>
        <v>0</v>
      </c>
      <c r="Q1134">
        <f t="shared" si="109"/>
        <v>0</v>
      </c>
      <c r="S1134" t="str">
        <f t="shared" si="110"/>
        <v/>
      </c>
      <c r="T1134" t="str">
        <f t="shared" si="111"/>
        <v/>
      </c>
      <c r="U1134" t="str">
        <f t="shared" si="112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107"/>
        <v>0</v>
      </c>
      <c r="P1135">
        <f t="shared" si="108"/>
        <v>0</v>
      </c>
      <c r="Q1135">
        <f t="shared" si="109"/>
        <v>0</v>
      </c>
      <c r="S1135" t="str">
        <f t="shared" si="110"/>
        <v/>
      </c>
      <c r="T1135" t="str">
        <f t="shared" si="111"/>
        <v/>
      </c>
      <c r="U1135" t="str">
        <f t="shared" si="112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107"/>
        <v>1</v>
      </c>
      <c r="P1136">
        <f t="shared" si="108"/>
        <v>0</v>
      </c>
      <c r="Q1136">
        <f t="shared" si="109"/>
        <v>0</v>
      </c>
      <c r="S1136" t="str">
        <f t="shared" si="110"/>
        <v/>
      </c>
      <c r="T1136" t="str">
        <f t="shared" si="111"/>
        <v/>
      </c>
      <c r="U1136" t="str">
        <f t="shared" si="112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107"/>
        <v>0</v>
      </c>
      <c r="P1137">
        <f t="shared" si="108"/>
        <v>0</v>
      </c>
      <c r="Q1137">
        <f t="shared" si="109"/>
        <v>0</v>
      </c>
      <c r="S1137" t="str">
        <f t="shared" si="110"/>
        <v/>
      </c>
      <c r="T1137" t="str">
        <f t="shared" si="111"/>
        <v/>
      </c>
      <c r="U1137" t="str">
        <f t="shared" si="112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107"/>
        <v>2</v>
      </c>
      <c r="P1138">
        <f t="shared" si="108"/>
        <v>0</v>
      </c>
      <c r="Q1138">
        <f t="shared" si="109"/>
        <v>0</v>
      </c>
      <c r="S1138" t="str">
        <f t="shared" si="110"/>
        <v/>
      </c>
      <c r="T1138" t="str">
        <f t="shared" si="111"/>
        <v/>
      </c>
      <c r="U1138" t="str">
        <f t="shared" si="112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107"/>
        <v>0</v>
      </c>
      <c r="P1139">
        <f t="shared" si="108"/>
        <v>0</v>
      </c>
      <c r="Q1139">
        <f t="shared" si="109"/>
        <v>0</v>
      </c>
      <c r="S1139" t="str">
        <f t="shared" si="110"/>
        <v/>
      </c>
      <c r="T1139" t="str">
        <f t="shared" si="111"/>
        <v/>
      </c>
      <c r="U1139" t="str">
        <f t="shared" si="112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107"/>
        <v>2</v>
      </c>
      <c r="P1140">
        <f t="shared" si="108"/>
        <v>0</v>
      </c>
      <c r="Q1140">
        <f t="shared" si="109"/>
        <v>0</v>
      </c>
      <c r="S1140" t="str">
        <f t="shared" si="110"/>
        <v/>
      </c>
      <c r="T1140" t="str">
        <f t="shared" si="111"/>
        <v/>
      </c>
      <c r="U1140" t="str">
        <f t="shared" si="112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107"/>
        <v>0</v>
      </c>
      <c r="P1141">
        <f t="shared" si="108"/>
        <v>0</v>
      </c>
      <c r="Q1141">
        <f t="shared" si="109"/>
        <v>0</v>
      </c>
      <c r="S1141" t="str">
        <f t="shared" si="110"/>
        <v/>
      </c>
      <c r="T1141" t="str">
        <f t="shared" si="111"/>
        <v/>
      </c>
      <c r="U1141" t="str">
        <f t="shared" si="112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107"/>
        <v>0</v>
      </c>
      <c r="P1142">
        <f t="shared" si="108"/>
        <v>0</v>
      </c>
      <c r="Q1142">
        <f t="shared" si="109"/>
        <v>0</v>
      </c>
      <c r="S1142" t="str">
        <f t="shared" si="110"/>
        <v/>
      </c>
      <c r="T1142" t="str">
        <f t="shared" si="111"/>
        <v/>
      </c>
      <c r="U1142" t="str">
        <f t="shared" si="112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107"/>
        <v>0</v>
      </c>
      <c r="P1143">
        <f t="shared" si="108"/>
        <v>0</v>
      </c>
      <c r="Q1143">
        <f t="shared" si="109"/>
        <v>0</v>
      </c>
      <c r="S1143" t="str">
        <f t="shared" si="110"/>
        <v/>
      </c>
      <c r="T1143" t="str">
        <f t="shared" si="111"/>
        <v/>
      </c>
      <c r="U1143" t="str">
        <f t="shared" si="112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107"/>
        <v>0</v>
      </c>
      <c r="P1144">
        <f t="shared" si="108"/>
        <v>0</v>
      </c>
      <c r="Q1144">
        <f t="shared" si="109"/>
        <v>0</v>
      </c>
      <c r="S1144" t="str">
        <f t="shared" si="110"/>
        <v/>
      </c>
      <c r="T1144" t="str">
        <f t="shared" si="111"/>
        <v/>
      </c>
      <c r="U1144" t="str">
        <f t="shared" si="112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107"/>
        <v>0</v>
      </c>
      <c r="P1145">
        <f t="shared" si="108"/>
        <v>0</v>
      </c>
      <c r="Q1145">
        <f t="shared" si="109"/>
        <v>0</v>
      </c>
      <c r="S1145" t="str">
        <f t="shared" si="110"/>
        <v/>
      </c>
      <c r="T1145" t="str">
        <f t="shared" si="111"/>
        <v/>
      </c>
      <c r="U1145" t="str">
        <f t="shared" si="112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107"/>
        <v>2</v>
      </c>
      <c r="P1146">
        <f t="shared" si="108"/>
        <v>0</v>
      </c>
      <c r="Q1146">
        <f t="shared" si="109"/>
        <v>0</v>
      </c>
      <c r="S1146" t="str">
        <f t="shared" si="110"/>
        <v/>
      </c>
      <c r="T1146" t="str">
        <f t="shared" si="111"/>
        <v/>
      </c>
      <c r="U1146" t="str">
        <f t="shared" si="112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107"/>
        <v>0</v>
      </c>
      <c r="P1147">
        <f t="shared" si="108"/>
        <v>0</v>
      </c>
      <c r="Q1147">
        <f t="shared" si="109"/>
        <v>0</v>
      </c>
      <c r="S1147" t="str">
        <f t="shared" si="110"/>
        <v/>
      </c>
      <c r="T1147" t="str">
        <f t="shared" si="111"/>
        <v/>
      </c>
      <c r="U1147" t="str">
        <f t="shared" si="112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107"/>
        <v>11</v>
      </c>
      <c r="P1148">
        <f t="shared" si="108"/>
        <v>0</v>
      </c>
      <c r="Q1148">
        <f t="shared" si="109"/>
        <v>0</v>
      </c>
      <c r="S1148" t="str">
        <f t="shared" si="110"/>
        <v/>
      </c>
      <c r="T1148" t="str">
        <f t="shared" si="111"/>
        <v/>
      </c>
      <c r="U1148" t="str">
        <f t="shared" si="112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107"/>
        <v>0</v>
      </c>
      <c r="P1149">
        <f t="shared" si="108"/>
        <v>0</v>
      </c>
      <c r="Q1149">
        <f t="shared" si="109"/>
        <v>0</v>
      </c>
      <c r="S1149" t="str">
        <f t="shared" si="110"/>
        <v/>
      </c>
      <c r="T1149" t="str">
        <f t="shared" si="111"/>
        <v/>
      </c>
      <c r="U1149" t="str">
        <f t="shared" si="112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107"/>
        <v>28</v>
      </c>
      <c r="P1150">
        <f t="shared" si="108"/>
        <v>0</v>
      </c>
      <c r="Q1150">
        <f t="shared" si="109"/>
        <v>0</v>
      </c>
      <c r="S1150" t="str">
        <f t="shared" si="110"/>
        <v/>
      </c>
      <c r="T1150" t="str">
        <f t="shared" si="111"/>
        <v/>
      </c>
      <c r="U1150" t="str">
        <f t="shared" si="112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107"/>
        <v>0</v>
      </c>
      <c r="P1151">
        <f t="shared" si="108"/>
        <v>0</v>
      </c>
      <c r="Q1151">
        <f t="shared" si="109"/>
        <v>0</v>
      </c>
      <c r="S1151" t="str">
        <f t="shared" si="110"/>
        <v/>
      </c>
      <c r="T1151" t="str">
        <f t="shared" si="111"/>
        <v/>
      </c>
      <c r="U1151" t="str">
        <f t="shared" si="112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107"/>
        <v>34</v>
      </c>
      <c r="P1152">
        <f t="shared" si="108"/>
        <v>1</v>
      </c>
      <c r="Q1152">
        <f t="shared" si="109"/>
        <v>0</v>
      </c>
      <c r="S1152" t="str">
        <f t="shared" si="110"/>
        <v/>
      </c>
      <c r="T1152" t="str">
        <f t="shared" si="111"/>
        <v/>
      </c>
      <c r="U1152" t="str">
        <f t="shared" si="112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107"/>
        <v>0</v>
      </c>
      <c r="P1153">
        <f t="shared" si="108"/>
        <v>0</v>
      </c>
      <c r="Q1153">
        <f t="shared" si="109"/>
        <v>0</v>
      </c>
      <c r="S1153" t="str">
        <f t="shared" si="110"/>
        <v/>
      </c>
      <c r="T1153" t="str">
        <f t="shared" si="111"/>
        <v/>
      </c>
      <c r="U1153" t="str">
        <f t="shared" si="112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107"/>
        <v>0</v>
      </c>
      <c r="P1154">
        <f t="shared" si="108"/>
        <v>0</v>
      </c>
      <c r="Q1154">
        <f t="shared" si="109"/>
        <v>0</v>
      </c>
      <c r="S1154" t="str">
        <f t="shared" si="110"/>
        <v/>
      </c>
      <c r="T1154" t="str">
        <f t="shared" si="111"/>
        <v/>
      </c>
      <c r="U1154" t="str">
        <f t="shared" si="112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107"/>
        <v>0</v>
      </c>
      <c r="P1155">
        <f t="shared" si="108"/>
        <v>0</v>
      </c>
      <c r="Q1155">
        <f t="shared" si="109"/>
        <v>0</v>
      </c>
      <c r="S1155" t="str">
        <f t="shared" si="110"/>
        <v/>
      </c>
      <c r="T1155" t="str">
        <f t="shared" si="111"/>
        <v/>
      </c>
      <c r="U1155" t="str">
        <f t="shared" si="112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107"/>
        <v>0</v>
      </c>
      <c r="P1156">
        <f t="shared" si="108"/>
        <v>0</v>
      </c>
      <c r="Q1156">
        <f t="shared" si="109"/>
        <v>0</v>
      </c>
      <c r="S1156" t="str">
        <f t="shared" si="110"/>
        <v/>
      </c>
      <c r="T1156" t="str">
        <f t="shared" si="111"/>
        <v/>
      </c>
      <c r="U1156" t="str">
        <f t="shared" si="112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O1220" si="113">IF($D1157="US",H1157,"")</f>
        <v>0</v>
      </c>
      <c r="P1157">
        <f t="shared" ref="P1157:P1220" si="114">IF($D1157="US",I1157,"")</f>
        <v>0</v>
      </c>
      <c r="Q1157">
        <f t="shared" ref="Q1157:Q1220" si="115">IF($D1157="US",J1157,"")</f>
        <v>0</v>
      </c>
      <c r="S1157" t="str">
        <f t="shared" ref="S1157:S1220" si="116">IF($C1157="New York",H1157,"")</f>
        <v/>
      </c>
      <c r="T1157" t="str">
        <f t="shared" ref="T1157:T1220" si="117">IF($C1157="New York",I1157,"")</f>
        <v/>
      </c>
      <c r="U1157" t="str">
        <f t="shared" ref="U1157:U1220" si="118">IF($C1157="New York",J1157,"")</f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113"/>
        <v>0</v>
      </c>
      <c r="P1158">
        <f t="shared" si="114"/>
        <v>0</v>
      </c>
      <c r="Q1158">
        <f t="shared" si="115"/>
        <v>0</v>
      </c>
      <c r="S1158" t="str">
        <f t="shared" si="116"/>
        <v/>
      </c>
      <c r="T1158" t="str">
        <f t="shared" si="117"/>
        <v/>
      </c>
      <c r="U1158" t="str">
        <f t="shared" si="118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113"/>
        <v>0</v>
      </c>
      <c r="P1159">
        <f t="shared" si="114"/>
        <v>0</v>
      </c>
      <c r="Q1159">
        <f t="shared" si="115"/>
        <v>0</v>
      </c>
      <c r="S1159" t="str">
        <f t="shared" si="116"/>
        <v/>
      </c>
      <c r="T1159" t="str">
        <f t="shared" si="117"/>
        <v/>
      </c>
      <c r="U1159" t="str">
        <f t="shared" si="118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113"/>
        <v>10</v>
      </c>
      <c r="P1160">
        <f t="shared" si="114"/>
        <v>0</v>
      </c>
      <c r="Q1160">
        <f t="shared" si="115"/>
        <v>0</v>
      </c>
      <c r="S1160" t="str">
        <f t="shared" si="116"/>
        <v/>
      </c>
      <c r="T1160" t="str">
        <f t="shared" si="117"/>
        <v/>
      </c>
      <c r="U1160" t="str">
        <f t="shared" si="118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113"/>
        <v>0</v>
      </c>
      <c r="P1161">
        <f t="shared" si="114"/>
        <v>0</v>
      </c>
      <c r="Q1161">
        <f t="shared" si="115"/>
        <v>0</v>
      </c>
      <c r="S1161" t="str">
        <f t="shared" si="116"/>
        <v/>
      </c>
      <c r="T1161" t="str">
        <f t="shared" si="117"/>
        <v/>
      </c>
      <c r="U1161" t="str">
        <f t="shared" si="118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113"/>
        <v>0</v>
      </c>
      <c r="P1162">
        <f t="shared" si="114"/>
        <v>0</v>
      </c>
      <c r="Q1162">
        <f t="shared" si="115"/>
        <v>0</v>
      </c>
      <c r="S1162" t="str">
        <f t="shared" si="116"/>
        <v/>
      </c>
      <c r="T1162" t="str">
        <f t="shared" si="117"/>
        <v/>
      </c>
      <c r="U1162" t="str">
        <f t="shared" si="118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113"/>
        <v>3</v>
      </c>
      <c r="P1163">
        <f t="shared" si="114"/>
        <v>0</v>
      </c>
      <c r="Q1163">
        <f t="shared" si="115"/>
        <v>0</v>
      </c>
      <c r="S1163" t="str">
        <f t="shared" si="116"/>
        <v/>
      </c>
      <c r="T1163" t="str">
        <f t="shared" si="117"/>
        <v/>
      </c>
      <c r="U1163" t="str">
        <f t="shared" si="118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113"/>
        <v>0</v>
      </c>
      <c r="P1164">
        <f t="shared" si="114"/>
        <v>0</v>
      </c>
      <c r="Q1164">
        <f t="shared" si="115"/>
        <v>0</v>
      </c>
      <c r="S1164" t="str">
        <f t="shared" si="116"/>
        <v/>
      </c>
      <c r="T1164" t="str">
        <f t="shared" si="117"/>
        <v/>
      </c>
      <c r="U1164" t="str">
        <f t="shared" si="118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113"/>
        <v>0</v>
      </c>
      <c r="P1165">
        <f t="shared" si="114"/>
        <v>0</v>
      </c>
      <c r="Q1165">
        <f t="shared" si="115"/>
        <v>0</v>
      </c>
      <c r="S1165" t="str">
        <f t="shared" si="116"/>
        <v/>
      </c>
      <c r="T1165" t="str">
        <f t="shared" si="117"/>
        <v/>
      </c>
      <c r="U1165" t="str">
        <f t="shared" si="118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113"/>
        <v>18</v>
      </c>
      <c r="P1166">
        <f t="shared" si="114"/>
        <v>0</v>
      </c>
      <c r="Q1166">
        <f t="shared" si="115"/>
        <v>0</v>
      </c>
      <c r="S1166" t="str">
        <f t="shared" si="116"/>
        <v/>
      </c>
      <c r="T1166" t="str">
        <f t="shared" si="117"/>
        <v/>
      </c>
      <c r="U1166" t="str">
        <f t="shared" si="118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113"/>
        <v>0</v>
      </c>
      <c r="P1167">
        <f t="shared" si="114"/>
        <v>0</v>
      </c>
      <c r="Q1167">
        <f t="shared" si="115"/>
        <v>0</v>
      </c>
      <c r="S1167" t="str">
        <f t="shared" si="116"/>
        <v/>
      </c>
      <c r="T1167" t="str">
        <f t="shared" si="117"/>
        <v/>
      </c>
      <c r="U1167" t="str">
        <f t="shared" si="118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113"/>
        <v>0</v>
      </c>
      <c r="P1168">
        <f t="shared" si="114"/>
        <v>0</v>
      </c>
      <c r="Q1168">
        <f t="shared" si="115"/>
        <v>0</v>
      </c>
      <c r="S1168" t="str">
        <f t="shared" si="116"/>
        <v/>
      </c>
      <c r="T1168" t="str">
        <f t="shared" si="117"/>
        <v/>
      </c>
      <c r="U1168" t="str">
        <f t="shared" si="118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113"/>
        <v>0</v>
      </c>
      <c r="P1169">
        <f t="shared" si="114"/>
        <v>0</v>
      </c>
      <c r="Q1169">
        <f t="shared" si="115"/>
        <v>0</v>
      </c>
      <c r="S1169" t="str">
        <f t="shared" si="116"/>
        <v/>
      </c>
      <c r="T1169" t="str">
        <f t="shared" si="117"/>
        <v/>
      </c>
      <c r="U1169" t="str">
        <f t="shared" si="118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113"/>
        <v>2</v>
      </c>
      <c r="P1170">
        <f t="shared" si="114"/>
        <v>0</v>
      </c>
      <c r="Q1170">
        <f t="shared" si="115"/>
        <v>0</v>
      </c>
      <c r="S1170">
        <f t="shared" si="116"/>
        <v>2</v>
      </c>
      <c r="T1170">
        <f t="shared" si="117"/>
        <v>0</v>
      </c>
      <c r="U1170">
        <f t="shared" si="118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113"/>
        <v>26</v>
      </c>
      <c r="P1171">
        <f t="shared" si="114"/>
        <v>0</v>
      </c>
      <c r="Q1171">
        <f t="shared" si="115"/>
        <v>0</v>
      </c>
      <c r="S1171" t="str">
        <f t="shared" si="116"/>
        <v/>
      </c>
      <c r="T1171" t="str">
        <f t="shared" si="117"/>
        <v/>
      </c>
      <c r="U1171" t="str">
        <f t="shared" si="118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113"/>
        <v>12</v>
      </c>
      <c r="P1172">
        <f t="shared" si="114"/>
        <v>0</v>
      </c>
      <c r="Q1172">
        <f t="shared" si="115"/>
        <v>0</v>
      </c>
      <c r="S1172" t="str">
        <f t="shared" si="116"/>
        <v/>
      </c>
      <c r="T1172" t="str">
        <f t="shared" si="117"/>
        <v/>
      </c>
      <c r="U1172" t="str">
        <f t="shared" si="118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113"/>
        <v>0</v>
      </c>
      <c r="P1173">
        <f t="shared" si="114"/>
        <v>0</v>
      </c>
      <c r="Q1173">
        <f t="shared" si="115"/>
        <v>0</v>
      </c>
      <c r="S1173" t="str">
        <f t="shared" si="116"/>
        <v/>
      </c>
      <c r="T1173" t="str">
        <f t="shared" si="117"/>
        <v/>
      </c>
      <c r="U1173" t="str">
        <f t="shared" si="118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113"/>
        <v>0</v>
      </c>
      <c r="P1174">
        <f t="shared" si="114"/>
        <v>0</v>
      </c>
      <c r="Q1174">
        <f t="shared" si="115"/>
        <v>0</v>
      </c>
      <c r="S1174" t="str">
        <f t="shared" si="116"/>
        <v/>
      </c>
      <c r="T1174" t="str">
        <f t="shared" si="117"/>
        <v/>
      </c>
      <c r="U1174" t="str">
        <f t="shared" si="118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113"/>
        <v>15</v>
      </c>
      <c r="P1175">
        <f t="shared" si="114"/>
        <v>0</v>
      </c>
      <c r="Q1175">
        <f t="shared" si="115"/>
        <v>0</v>
      </c>
      <c r="S1175" t="str">
        <f t="shared" si="116"/>
        <v/>
      </c>
      <c r="T1175" t="str">
        <f t="shared" si="117"/>
        <v/>
      </c>
      <c r="U1175" t="str">
        <f t="shared" si="118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113"/>
        <v>6</v>
      </c>
      <c r="P1176">
        <f t="shared" si="114"/>
        <v>0</v>
      </c>
      <c r="Q1176">
        <f t="shared" si="115"/>
        <v>0</v>
      </c>
      <c r="S1176" t="str">
        <f t="shared" si="116"/>
        <v/>
      </c>
      <c r="T1176" t="str">
        <f t="shared" si="117"/>
        <v/>
      </c>
      <c r="U1176" t="str">
        <f t="shared" si="118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113"/>
        <v>0</v>
      </c>
      <c r="P1177">
        <f t="shared" si="114"/>
        <v>0</v>
      </c>
      <c r="Q1177">
        <f t="shared" si="115"/>
        <v>0</v>
      </c>
      <c r="S1177" t="str">
        <f t="shared" si="116"/>
        <v/>
      </c>
      <c r="T1177" t="str">
        <f t="shared" si="117"/>
        <v/>
      </c>
      <c r="U1177" t="str">
        <f t="shared" si="118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113"/>
        <v>0</v>
      </c>
      <c r="P1178">
        <f t="shared" si="114"/>
        <v>0</v>
      </c>
      <c r="Q1178">
        <f t="shared" si="115"/>
        <v>0</v>
      </c>
      <c r="S1178" t="str">
        <f t="shared" si="116"/>
        <v/>
      </c>
      <c r="T1178" t="str">
        <f t="shared" si="117"/>
        <v/>
      </c>
      <c r="U1178" t="str">
        <f t="shared" si="118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113"/>
        <v>0</v>
      </c>
      <c r="P1179">
        <f t="shared" si="114"/>
        <v>0</v>
      </c>
      <c r="Q1179">
        <f t="shared" si="115"/>
        <v>0</v>
      </c>
      <c r="S1179" t="str">
        <f t="shared" si="116"/>
        <v/>
      </c>
      <c r="T1179" t="str">
        <f t="shared" si="117"/>
        <v/>
      </c>
      <c r="U1179" t="str">
        <f t="shared" si="118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113"/>
        <v>0</v>
      </c>
      <c r="P1180">
        <f t="shared" si="114"/>
        <v>0</v>
      </c>
      <c r="Q1180">
        <f t="shared" si="115"/>
        <v>0</v>
      </c>
      <c r="S1180" t="str">
        <f t="shared" si="116"/>
        <v/>
      </c>
      <c r="T1180" t="str">
        <f t="shared" si="117"/>
        <v/>
      </c>
      <c r="U1180" t="str">
        <f t="shared" si="118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113"/>
        <v>0</v>
      </c>
      <c r="P1181">
        <f t="shared" si="114"/>
        <v>0</v>
      </c>
      <c r="Q1181">
        <f t="shared" si="115"/>
        <v>0</v>
      </c>
      <c r="S1181" t="str">
        <f t="shared" si="116"/>
        <v/>
      </c>
      <c r="T1181" t="str">
        <f t="shared" si="117"/>
        <v/>
      </c>
      <c r="U1181" t="str">
        <f t="shared" si="118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113"/>
        <v>2</v>
      </c>
      <c r="P1182">
        <f t="shared" si="114"/>
        <v>0</v>
      </c>
      <c r="Q1182">
        <f t="shared" si="115"/>
        <v>0</v>
      </c>
      <c r="S1182" t="str">
        <f t="shared" si="116"/>
        <v/>
      </c>
      <c r="T1182" t="str">
        <f t="shared" si="117"/>
        <v/>
      </c>
      <c r="U1182" t="str">
        <f t="shared" si="118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113"/>
        <v>2</v>
      </c>
      <c r="P1183">
        <f t="shared" si="114"/>
        <v>0</v>
      </c>
      <c r="Q1183">
        <f t="shared" si="115"/>
        <v>0</v>
      </c>
      <c r="S1183" t="str">
        <f t="shared" si="116"/>
        <v/>
      </c>
      <c r="T1183" t="str">
        <f t="shared" si="117"/>
        <v/>
      </c>
      <c r="U1183" t="str">
        <f t="shared" si="118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113"/>
        <v>0</v>
      </c>
      <c r="P1184">
        <f t="shared" si="114"/>
        <v>0</v>
      </c>
      <c r="Q1184">
        <f t="shared" si="115"/>
        <v>0</v>
      </c>
      <c r="S1184" t="str">
        <f t="shared" si="116"/>
        <v/>
      </c>
      <c r="T1184" t="str">
        <f t="shared" si="117"/>
        <v/>
      </c>
      <c r="U1184" t="str">
        <f t="shared" si="118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113"/>
        <v>0</v>
      </c>
      <c r="P1185">
        <f t="shared" si="114"/>
        <v>0</v>
      </c>
      <c r="Q1185">
        <f t="shared" si="115"/>
        <v>0</v>
      </c>
      <c r="S1185" t="str">
        <f t="shared" si="116"/>
        <v/>
      </c>
      <c r="T1185" t="str">
        <f t="shared" si="117"/>
        <v/>
      </c>
      <c r="U1185" t="str">
        <f t="shared" si="118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113"/>
        <v>4</v>
      </c>
      <c r="P1186">
        <f t="shared" si="114"/>
        <v>1</v>
      </c>
      <c r="Q1186">
        <f t="shared" si="115"/>
        <v>0</v>
      </c>
      <c r="S1186" t="str">
        <f t="shared" si="116"/>
        <v/>
      </c>
      <c r="T1186" t="str">
        <f t="shared" si="117"/>
        <v/>
      </c>
      <c r="U1186" t="str">
        <f t="shared" si="118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113"/>
        <v>1</v>
      </c>
      <c r="P1187">
        <f t="shared" si="114"/>
        <v>0</v>
      </c>
      <c r="Q1187">
        <f t="shared" si="115"/>
        <v>0</v>
      </c>
      <c r="S1187" t="str">
        <f t="shared" si="116"/>
        <v/>
      </c>
      <c r="T1187" t="str">
        <f t="shared" si="117"/>
        <v/>
      </c>
      <c r="U1187" t="str">
        <f t="shared" si="118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113"/>
        <v>0</v>
      </c>
      <c r="P1188">
        <f t="shared" si="114"/>
        <v>0</v>
      </c>
      <c r="Q1188">
        <f t="shared" si="115"/>
        <v>0</v>
      </c>
      <c r="S1188" t="str">
        <f t="shared" si="116"/>
        <v/>
      </c>
      <c r="T1188" t="str">
        <f t="shared" si="117"/>
        <v/>
      </c>
      <c r="U1188" t="str">
        <f t="shared" si="118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113"/>
        <v>0</v>
      </c>
      <c r="P1189">
        <f t="shared" si="114"/>
        <v>0</v>
      </c>
      <c r="Q1189">
        <f t="shared" si="115"/>
        <v>0</v>
      </c>
      <c r="S1189" t="str">
        <f t="shared" si="116"/>
        <v/>
      </c>
      <c r="T1189" t="str">
        <f t="shared" si="117"/>
        <v/>
      </c>
      <c r="U1189" t="str">
        <f t="shared" si="118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113"/>
        <v>0</v>
      </c>
      <c r="P1190">
        <f t="shared" si="114"/>
        <v>0</v>
      </c>
      <c r="Q1190">
        <f t="shared" si="115"/>
        <v>0</v>
      </c>
      <c r="S1190" t="str">
        <f t="shared" si="116"/>
        <v/>
      </c>
      <c r="T1190" t="str">
        <f t="shared" si="117"/>
        <v/>
      </c>
      <c r="U1190" t="str">
        <f t="shared" si="118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113"/>
        <v>2</v>
      </c>
      <c r="P1191">
        <f t="shared" si="114"/>
        <v>0</v>
      </c>
      <c r="Q1191">
        <f t="shared" si="115"/>
        <v>0</v>
      </c>
      <c r="S1191" t="str">
        <f t="shared" si="116"/>
        <v/>
      </c>
      <c r="T1191" t="str">
        <f t="shared" si="117"/>
        <v/>
      </c>
      <c r="U1191" t="str">
        <f t="shared" si="118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113"/>
        <v>0</v>
      </c>
      <c r="P1192">
        <f t="shared" si="114"/>
        <v>0</v>
      </c>
      <c r="Q1192">
        <f t="shared" si="115"/>
        <v>0</v>
      </c>
      <c r="S1192" t="str">
        <f t="shared" si="116"/>
        <v/>
      </c>
      <c r="T1192" t="str">
        <f t="shared" si="117"/>
        <v/>
      </c>
      <c r="U1192" t="str">
        <f t="shared" si="118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113"/>
        <v>0</v>
      </c>
      <c r="P1193">
        <f t="shared" si="114"/>
        <v>0</v>
      </c>
      <c r="Q1193">
        <f t="shared" si="115"/>
        <v>0</v>
      </c>
      <c r="S1193" t="str">
        <f t="shared" si="116"/>
        <v/>
      </c>
      <c r="T1193" t="str">
        <f t="shared" si="117"/>
        <v/>
      </c>
      <c r="U1193" t="str">
        <f t="shared" si="118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113"/>
        <v>0</v>
      </c>
      <c r="P1194">
        <f t="shared" si="114"/>
        <v>0</v>
      </c>
      <c r="Q1194">
        <f t="shared" si="115"/>
        <v>0</v>
      </c>
      <c r="S1194" t="str">
        <f t="shared" si="116"/>
        <v/>
      </c>
      <c r="T1194" t="str">
        <f t="shared" si="117"/>
        <v/>
      </c>
      <c r="U1194" t="str">
        <f t="shared" si="118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113"/>
        <v>0</v>
      </c>
      <c r="P1195">
        <f t="shared" si="114"/>
        <v>0</v>
      </c>
      <c r="Q1195">
        <f t="shared" si="115"/>
        <v>0</v>
      </c>
      <c r="S1195" t="str">
        <f t="shared" si="116"/>
        <v/>
      </c>
      <c r="T1195" t="str">
        <f t="shared" si="117"/>
        <v/>
      </c>
      <c r="U1195" t="str">
        <f t="shared" si="118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113"/>
        <v>0</v>
      </c>
      <c r="P1196">
        <f t="shared" si="114"/>
        <v>0</v>
      </c>
      <c r="Q1196">
        <f t="shared" si="115"/>
        <v>0</v>
      </c>
      <c r="S1196" t="str">
        <f t="shared" si="116"/>
        <v/>
      </c>
      <c r="T1196" t="str">
        <f t="shared" si="117"/>
        <v/>
      </c>
      <c r="U1196" t="str">
        <f t="shared" si="118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113"/>
        <v>0</v>
      </c>
      <c r="P1197">
        <f t="shared" si="114"/>
        <v>0</v>
      </c>
      <c r="Q1197">
        <f t="shared" si="115"/>
        <v>0</v>
      </c>
      <c r="S1197" t="str">
        <f t="shared" si="116"/>
        <v/>
      </c>
      <c r="T1197" t="str">
        <f t="shared" si="117"/>
        <v/>
      </c>
      <c r="U1197" t="str">
        <f t="shared" si="118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113"/>
        <v>0</v>
      </c>
      <c r="P1198">
        <f t="shared" si="114"/>
        <v>0</v>
      </c>
      <c r="Q1198">
        <f t="shared" si="115"/>
        <v>0</v>
      </c>
      <c r="S1198" t="str">
        <f t="shared" si="116"/>
        <v/>
      </c>
      <c r="T1198" t="str">
        <f t="shared" si="117"/>
        <v/>
      </c>
      <c r="U1198" t="str">
        <f t="shared" si="118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113"/>
        <v>0</v>
      </c>
      <c r="P1199">
        <f t="shared" si="114"/>
        <v>0</v>
      </c>
      <c r="Q1199">
        <f t="shared" si="115"/>
        <v>0</v>
      </c>
      <c r="S1199" t="str">
        <f t="shared" si="116"/>
        <v/>
      </c>
      <c r="T1199" t="str">
        <f t="shared" si="117"/>
        <v/>
      </c>
      <c r="U1199" t="str">
        <f t="shared" si="118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113"/>
        <v>2</v>
      </c>
      <c r="P1200">
        <f t="shared" si="114"/>
        <v>0</v>
      </c>
      <c r="Q1200">
        <f t="shared" si="115"/>
        <v>0</v>
      </c>
      <c r="S1200" t="str">
        <f t="shared" si="116"/>
        <v/>
      </c>
      <c r="T1200" t="str">
        <f t="shared" si="117"/>
        <v/>
      </c>
      <c r="U1200" t="str">
        <f t="shared" si="118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113"/>
        <v>0</v>
      </c>
      <c r="P1201">
        <f t="shared" si="114"/>
        <v>0</v>
      </c>
      <c r="Q1201">
        <f t="shared" si="115"/>
        <v>0</v>
      </c>
      <c r="S1201" t="str">
        <f t="shared" si="116"/>
        <v/>
      </c>
      <c r="T1201" t="str">
        <f t="shared" si="117"/>
        <v/>
      </c>
      <c r="U1201" t="str">
        <f t="shared" si="118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113"/>
        <v>1</v>
      </c>
      <c r="P1202">
        <f t="shared" si="114"/>
        <v>0</v>
      </c>
      <c r="Q1202">
        <f t="shared" si="115"/>
        <v>0</v>
      </c>
      <c r="S1202" t="str">
        <f t="shared" si="116"/>
        <v/>
      </c>
      <c r="T1202" t="str">
        <f t="shared" si="117"/>
        <v/>
      </c>
      <c r="U1202" t="str">
        <f t="shared" si="118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113"/>
        <v>2</v>
      </c>
      <c r="P1203">
        <f t="shared" si="114"/>
        <v>0</v>
      </c>
      <c r="Q1203">
        <f t="shared" si="115"/>
        <v>0</v>
      </c>
      <c r="S1203" t="str">
        <f t="shared" si="116"/>
        <v/>
      </c>
      <c r="T1203" t="str">
        <f t="shared" si="117"/>
        <v/>
      </c>
      <c r="U1203" t="str">
        <f t="shared" si="118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113"/>
        <v>0</v>
      </c>
      <c r="P1204">
        <f t="shared" si="114"/>
        <v>0</v>
      </c>
      <c r="Q1204">
        <f t="shared" si="115"/>
        <v>0</v>
      </c>
      <c r="S1204" t="str">
        <f t="shared" si="116"/>
        <v/>
      </c>
      <c r="T1204" t="str">
        <f t="shared" si="117"/>
        <v/>
      </c>
      <c r="U1204" t="str">
        <f t="shared" si="118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113"/>
        <v>0</v>
      </c>
      <c r="P1205">
        <f t="shared" si="114"/>
        <v>0</v>
      </c>
      <c r="Q1205">
        <f t="shared" si="115"/>
        <v>0</v>
      </c>
      <c r="S1205" t="str">
        <f t="shared" si="116"/>
        <v/>
      </c>
      <c r="T1205" t="str">
        <f t="shared" si="117"/>
        <v/>
      </c>
      <c r="U1205" t="str">
        <f t="shared" si="118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113"/>
        <v>0</v>
      </c>
      <c r="P1206">
        <f t="shared" si="114"/>
        <v>0</v>
      </c>
      <c r="Q1206">
        <f t="shared" si="115"/>
        <v>0</v>
      </c>
      <c r="S1206" t="str">
        <f t="shared" si="116"/>
        <v/>
      </c>
      <c r="T1206" t="str">
        <f t="shared" si="117"/>
        <v/>
      </c>
      <c r="U1206" t="str">
        <f t="shared" si="118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113"/>
        <v>5</v>
      </c>
      <c r="P1207">
        <f t="shared" si="114"/>
        <v>0</v>
      </c>
      <c r="Q1207">
        <f t="shared" si="115"/>
        <v>0</v>
      </c>
      <c r="S1207" t="str">
        <f t="shared" si="116"/>
        <v/>
      </c>
      <c r="T1207" t="str">
        <f t="shared" si="117"/>
        <v/>
      </c>
      <c r="U1207" t="str">
        <f t="shared" si="118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113"/>
        <v>0</v>
      </c>
      <c r="P1208">
        <f t="shared" si="114"/>
        <v>0</v>
      </c>
      <c r="Q1208">
        <f t="shared" si="115"/>
        <v>0</v>
      </c>
      <c r="S1208" t="str">
        <f t="shared" si="116"/>
        <v/>
      </c>
      <c r="T1208" t="str">
        <f t="shared" si="117"/>
        <v/>
      </c>
      <c r="U1208" t="str">
        <f t="shared" si="118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113"/>
        <v>0</v>
      </c>
      <c r="P1209">
        <f t="shared" si="114"/>
        <v>0</v>
      </c>
      <c r="Q1209">
        <f t="shared" si="115"/>
        <v>0</v>
      </c>
      <c r="S1209" t="str">
        <f t="shared" si="116"/>
        <v/>
      </c>
      <c r="T1209" t="str">
        <f t="shared" si="117"/>
        <v/>
      </c>
      <c r="U1209" t="str">
        <f t="shared" si="118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113"/>
        <v>0</v>
      </c>
      <c r="P1210">
        <f t="shared" si="114"/>
        <v>0</v>
      </c>
      <c r="Q1210">
        <f t="shared" si="115"/>
        <v>0</v>
      </c>
      <c r="S1210" t="str">
        <f t="shared" si="116"/>
        <v/>
      </c>
      <c r="T1210" t="str">
        <f t="shared" si="117"/>
        <v/>
      </c>
      <c r="U1210" t="str">
        <f t="shared" si="118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113"/>
        <v>8</v>
      </c>
      <c r="P1211">
        <f t="shared" si="114"/>
        <v>0</v>
      </c>
      <c r="Q1211">
        <f t="shared" si="115"/>
        <v>0</v>
      </c>
      <c r="S1211" t="str">
        <f t="shared" si="116"/>
        <v/>
      </c>
      <c r="T1211" t="str">
        <f t="shared" si="117"/>
        <v/>
      </c>
      <c r="U1211" t="str">
        <f t="shared" si="118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113"/>
        <v>0</v>
      </c>
      <c r="P1212">
        <f t="shared" si="114"/>
        <v>0</v>
      </c>
      <c r="Q1212">
        <f t="shared" si="115"/>
        <v>0</v>
      </c>
      <c r="S1212" t="str">
        <f t="shared" si="116"/>
        <v/>
      </c>
      <c r="T1212" t="str">
        <f t="shared" si="117"/>
        <v/>
      </c>
      <c r="U1212" t="str">
        <f t="shared" si="118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113"/>
        <v>0</v>
      </c>
      <c r="P1213">
        <f t="shared" si="114"/>
        <v>0</v>
      </c>
      <c r="Q1213">
        <f t="shared" si="115"/>
        <v>0</v>
      </c>
      <c r="S1213" t="str">
        <f t="shared" si="116"/>
        <v/>
      </c>
      <c r="T1213" t="str">
        <f t="shared" si="117"/>
        <v/>
      </c>
      <c r="U1213" t="str">
        <f t="shared" si="118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113"/>
        <v>0</v>
      </c>
      <c r="P1214">
        <f t="shared" si="114"/>
        <v>0</v>
      </c>
      <c r="Q1214">
        <f t="shared" si="115"/>
        <v>0</v>
      </c>
      <c r="S1214" t="str">
        <f t="shared" si="116"/>
        <v/>
      </c>
      <c r="T1214" t="str">
        <f t="shared" si="117"/>
        <v/>
      </c>
      <c r="U1214" t="str">
        <f t="shared" si="118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113"/>
        <v>0</v>
      </c>
      <c r="P1215">
        <f t="shared" si="114"/>
        <v>0</v>
      </c>
      <c r="Q1215">
        <f t="shared" si="115"/>
        <v>0</v>
      </c>
      <c r="S1215" t="str">
        <f t="shared" si="116"/>
        <v/>
      </c>
      <c r="T1215" t="str">
        <f t="shared" si="117"/>
        <v/>
      </c>
      <c r="U1215" t="str">
        <f t="shared" si="118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113"/>
        <v>78</v>
      </c>
      <c r="P1216">
        <f t="shared" si="114"/>
        <v>1</v>
      </c>
      <c r="Q1216">
        <f t="shared" si="115"/>
        <v>0</v>
      </c>
      <c r="S1216" t="str">
        <f t="shared" si="116"/>
        <v/>
      </c>
      <c r="T1216" t="str">
        <f t="shared" si="117"/>
        <v/>
      </c>
      <c r="U1216" t="str">
        <f t="shared" si="118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113"/>
        <v>0</v>
      </c>
      <c r="P1217">
        <f t="shared" si="114"/>
        <v>0</v>
      </c>
      <c r="Q1217">
        <f t="shared" si="115"/>
        <v>0</v>
      </c>
      <c r="S1217" t="str">
        <f t="shared" si="116"/>
        <v/>
      </c>
      <c r="T1217" t="str">
        <f t="shared" si="117"/>
        <v/>
      </c>
      <c r="U1217" t="str">
        <f t="shared" si="118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113"/>
        <v>3</v>
      </c>
      <c r="P1218">
        <f t="shared" si="114"/>
        <v>0</v>
      </c>
      <c r="Q1218">
        <f t="shared" si="115"/>
        <v>0</v>
      </c>
      <c r="S1218" t="str">
        <f t="shared" si="116"/>
        <v/>
      </c>
      <c r="T1218" t="str">
        <f t="shared" si="117"/>
        <v/>
      </c>
      <c r="U1218" t="str">
        <f t="shared" si="118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113"/>
        <v>8</v>
      </c>
      <c r="P1219">
        <f t="shared" si="114"/>
        <v>0</v>
      </c>
      <c r="Q1219">
        <f t="shared" si="115"/>
        <v>0</v>
      </c>
      <c r="S1219" t="str">
        <f t="shared" si="116"/>
        <v/>
      </c>
      <c r="T1219" t="str">
        <f t="shared" si="117"/>
        <v/>
      </c>
      <c r="U1219" t="str">
        <f t="shared" si="118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113"/>
        <v>21</v>
      </c>
      <c r="P1220">
        <f t="shared" si="114"/>
        <v>0</v>
      </c>
      <c r="Q1220">
        <f t="shared" si="115"/>
        <v>0</v>
      </c>
      <c r="S1220" t="str">
        <f t="shared" si="116"/>
        <v/>
      </c>
      <c r="T1220" t="str">
        <f t="shared" si="117"/>
        <v/>
      </c>
      <c r="U1220" t="str">
        <f t="shared" si="118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O1284" si="119">IF($D1221="US",H1221,"")</f>
        <v>0</v>
      </c>
      <c r="P1221">
        <f t="shared" ref="P1221:P1284" si="120">IF($D1221="US",I1221,"")</f>
        <v>0</v>
      </c>
      <c r="Q1221">
        <f t="shared" ref="Q1221:Q1284" si="121">IF($D1221="US",J1221,"")</f>
        <v>0</v>
      </c>
      <c r="S1221" t="str">
        <f t="shared" ref="S1221:S1284" si="122">IF($C1221="New York",H1221,"")</f>
        <v/>
      </c>
      <c r="T1221" t="str">
        <f t="shared" ref="T1221:T1284" si="123">IF($C1221="New York",I1221,"")</f>
        <v/>
      </c>
      <c r="U1221" t="str">
        <f t="shared" ref="U1221:U1284" si="124">IF($C1221="New York",J1221,"")</f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119"/>
        <v>0</v>
      </c>
      <c r="P1222">
        <f t="shared" si="120"/>
        <v>0</v>
      </c>
      <c r="Q1222">
        <f t="shared" si="121"/>
        <v>0</v>
      </c>
      <c r="S1222" t="str">
        <f t="shared" si="122"/>
        <v/>
      </c>
      <c r="T1222" t="str">
        <f t="shared" si="123"/>
        <v/>
      </c>
      <c r="U1222" t="str">
        <f t="shared" si="124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119"/>
        <v>0</v>
      </c>
      <c r="P1223">
        <f t="shared" si="120"/>
        <v>0</v>
      </c>
      <c r="Q1223">
        <f t="shared" si="121"/>
        <v>0</v>
      </c>
      <c r="S1223" t="str">
        <f t="shared" si="122"/>
        <v/>
      </c>
      <c r="T1223" t="str">
        <f t="shared" si="123"/>
        <v/>
      </c>
      <c r="U1223" t="str">
        <f t="shared" si="124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119"/>
        <v>0</v>
      </c>
      <c r="P1224">
        <f t="shared" si="120"/>
        <v>0</v>
      </c>
      <c r="Q1224">
        <f t="shared" si="121"/>
        <v>0</v>
      </c>
      <c r="S1224" t="str">
        <f t="shared" si="122"/>
        <v/>
      </c>
      <c r="T1224" t="str">
        <f t="shared" si="123"/>
        <v/>
      </c>
      <c r="U1224" t="str">
        <f t="shared" si="124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119"/>
        <v>1</v>
      </c>
      <c r="P1225">
        <f t="shared" si="120"/>
        <v>0</v>
      </c>
      <c r="Q1225">
        <f t="shared" si="121"/>
        <v>0</v>
      </c>
      <c r="S1225" t="str">
        <f t="shared" si="122"/>
        <v/>
      </c>
      <c r="T1225" t="str">
        <f t="shared" si="123"/>
        <v/>
      </c>
      <c r="U1225" t="str">
        <f t="shared" si="124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119"/>
        <v>0</v>
      </c>
      <c r="P1226">
        <f t="shared" si="120"/>
        <v>0</v>
      </c>
      <c r="Q1226">
        <f t="shared" si="121"/>
        <v>0</v>
      </c>
      <c r="S1226" t="str">
        <f t="shared" si="122"/>
        <v/>
      </c>
      <c r="T1226" t="str">
        <f t="shared" si="123"/>
        <v/>
      </c>
      <c r="U1226" t="str">
        <f t="shared" si="124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119"/>
        <v>0</v>
      </c>
      <c r="P1227">
        <f t="shared" si="120"/>
        <v>0</v>
      </c>
      <c r="Q1227">
        <f t="shared" si="121"/>
        <v>0</v>
      </c>
      <c r="S1227" t="str">
        <f t="shared" si="122"/>
        <v/>
      </c>
      <c r="T1227" t="str">
        <f t="shared" si="123"/>
        <v/>
      </c>
      <c r="U1227" t="str">
        <f t="shared" si="124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119"/>
        <v>61</v>
      </c>
      <c r="P1228">
        <f t="shared" si="120"/>
        <v>2</v>
      </c>
      <c r="Q1228">
        <f t="shared" si="121"/>
        <v>0</v>
      </c>
      <c r="S1228" t="str">
        <f t="shared" si="122"/>
        <v/>
      </c>
      <c r="T1228" t="str">
        <f t="shared" si="123"/>
        <v/>
      </c>
      <c r="U1228" t="str">
        <f t="shared" si="124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119"/>
        <v>0</v>
      </c>
      <c r="P1229">
        <f t="shared" si="120"/>
        <v>0</v>
      </c>
      <c r="Q1229">
        <f t="shared" si="121"/>
        <v>0</v>
      </c>
      <c r="S1229" t="str">
        <f t="shared" si="122"/>
        <v/>
      </c>
      <c r="T1229" t="str">
        <f t="shared" si="123"/>
        <v/>
      </c>
      <c r="U1229" t="str">
        <f t="shared" si="124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119"/>
        <v>0</v>
      </c>
      <c r="P1230">
        <f t="shared" si="120"/>
        <v>0</v>
      </c>
      <c r="Q1230">
        <f t="shared" si="121"/>
        <v>0</v>
      </c>
      <c r="S1230" t="str">
        <f t="shared" si="122"/>
        <v/>
      </c>
      <c r="T1230" t="str">
        <f t="shared" si="123"/>
        <v/>
      </c>
      <c r="U1230" t="str">
        <f t="shared" si="124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119"/>
        <v>0</v>
      </c>
      <c r="P1231">
        <f t="shared" si="120"/>
        <v>0</v>
      </c>
      <c r="Q1231">
        <f t="shared" si="121"/>
        <v>0</v>
      </c>
      <c r="S1231" t="str">
        <f t="shared" si="122"/>
        <v/>
      </c>
      <c r="T1231" t="str">
        <f t="shared" si="123"/>
        <v/>
      </c>
      <c r="U1231" t="str">
        <f t="shared" si="124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119"/>
        <v>0</v>
      </c>
      <c r="P1232">
        <f t="shared" si="120"/>
        <v>0</v>
      </c>
      <c r="Q1232">
        <f t="shared" si="121"/>
        <v>0</v>
      </c>
      <c r="S1232" t="str">
        <f t="shared" si="122"/>
        <v/>
      </c>
      <c r="T1232" t="str">
        <f t="shared" si="123"/>
        <v/>
      </c>
      <c r="U1232" t="str">
        <f t="shared" si="124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119"/>
        <v>0</v>
      </c>
      <c r="P1233">
        <f t="shared" si="120"/>
        <v>0</v>
      </c>
      <c r="Q1233">
        <f t="shared" si="121"/>
        <v>0</v>
      </c>
      <c r="S1233" t="str">
        <f t="shared" si="122"/>
        <v/>
      </c>
      <c r="T1233" t="str">
        <f t="shared" si="123"/>
        <v/>
      </c>
      <c r="U1233" t="str">
        <f t="shared" si="124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119"/>
        <v>3</v>
      </c>
      <c r="P1234">
        <f t="shared" si="120"/>
        <v>0</v>
      </c>
      <c r="Q1234">
        <f t="shared" si="121"/>
        <v>0</v>
      </c>
      <c r="S1234" t="str">
        <f t="shared" si="122"/>
        <v/>
      </c>
      <c r="T1234" t="str">
        <f t="shared" si="123"/>
        <v/>
      </c>
      <c r="U1234" t="str">
        <f t="shared" si="124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119"/>
        <v>0</v>
      </c>
      <c r="P1235">
        <f t="shared" si="120"/>
        <v>0</v>
      </c>
      <c r="Q1235">
        <f t="shared" si="121"/>
        <v>0</v>
      </c>
      <c r="S1235" t="str">
        <f t="shared" si="122"/>
        <v/>
      </c>
      <c r="T1235" t="str">
        <f t="shared" si="123"/>
        <v/>
      </c>
      <c r="U1235" t="str">
        <f t="shared" si="124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119"/>
        <v>0</v>
      </c>
      <c r="P1236">
        <f t="shared" si="120"/>
        <v>0</v>
      </c>
      <c r="Q1236">
        <f t="shared" si="121"/>
        <v>0</v>
      </c>
      <c r="S1236" t="str">
        <f t="shared" si="122"/>
        <v/>
      </c>
      <c r="T1236" t="str">
        <f t="shared" si="123"/>
        <v/>
      </c>
      <c r="U1236" t="str">
        <f t="shared" si="124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119"/>
        <v>7</v>
      </c>
      <c r="P1237">
        <f t="shared" si="120"/>
        <v>0</v>
      </c>
      <c r="Q1237">
        <f t="shared" si="121"/>
        <v>0</v>
      </c>
      <c r="S1237" t="str">
        <f t="shared" si="122"/>
        <v/>
      </c>
      <c r="T1237" t="str">
        <f t="shared" si="123"/>
        <v/>
      </c>
      <c r="U1237" t="str">
        <f t="shared" si="124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119"/>
        <v>0</v>
      </c>
      <c r="P1238">
        <f t="shared" si="120"/>
        <v>0</v>
      </c>
      <c r="Q1238">
        <f t="shared" si="121"/>
        <v>0</v>
      </c>
      <c r="S1238" t="str">
        <f t="shared" si="122"/>
        <v/>
      </c>
      <c r="T1238" t="str">
        <f t="shared" si="123"/>
        <v/>
      </c>
      <c r="U1238" t="str">
        <f t="shared" si="124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119"/>
        <v>0</v>
      </c>
      <c r="P1239">
        <f t="shared" si="120"/>
        <v>0</v>
      </c>
      <c r="Q1239">
        <f t="shared" si="121"/>
        <v>0</v>
      </c>
      <c r="S1239" t="str">
        <f t="shared" si="122"/>
        <v/>
      </c>
      <c r="T1239" t="str">
        <f t="shared" si="123"/>
        <v/>
      </c>
      <c r="U1239" t="str">
        <f t="shared" si="124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119"/>
        <v>1</v>
      </c>
      <c r="P1240">
        <f t="shared" si="120"/>
        <v>0</v>
      </c>
      <c r="Q1240">
        <f t="shared" si="121"/>
        <v>0</v>
      </c>
      <c r="S1240" t="str">
        <f t="shared" si="122"/>
        <v/>
      </c>
      <c r="T1240" t="str">
        <f t="shared" si="123"/>
        <v/>
      </c>
      <c r="U1240" t="str">
        <f t="shared" si="124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119"/>
        <v>0</v>
      </c>
      <c r="P1241">
        <f t="shared" si="120"/>
        <v>0</v>
      </c>
      <c r="Q1241">
        <f t="shared" si="121"/>
        <v>0</v>
      </c>
      <c r="S1241" t="str">
        <f t="shared" si="122"/>
        <v/>
      </c>
      <c r="T1241" t="str">
        <f t="shared" si="123"/>
        <v/>
      </c>
      <c r="U1241" t="str">
        <f t="shared" si="124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119"/>
        <v>0</v>
      </c>
      <c r="P1242">
        <f t="shared" si="120"/>
        <v>0</v>
      </c>
      <c r="Q1242">
        <f t="shared" si="121"/>
        <v>0</v>
      </c>
      <c r="S1242" t="str">
        <f t="shared" si="122"/>
        <v/>
      </c>
      <c r="T1242" t="str">
        <f t="shared" si="123"/>
        <v/>
      </c>
      <c r="U1242" t="str">
        <f t="shared" si="124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119"/>
        <v>0</v>
      </c>
      <c r="P1243">
        <f t="shared" si="120"/>
        <v>0</v>
      </c>
      <c r="Q1243">
        <f t="shared" si="121"/>
        <v>0</v>
      </c>
      <c r="S1243" t="str">
        <f t="shared" si="122"/>
        <v/>
      </c>
      <c r="T1243" t="str">
        <f t="shared" si="123"/>
        <v/>
      </c>
      <c r="U1243" t="str">
        <f t="shared" si="124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119"/>
        <v>2</v>
      </c>
      <c r="P1244">
        <f t="shared" si="120"/>
        <v>0</v>
      </c>
      <c r="Q1244">
        <f t="shared" si="121"/>
        <v>0</v>
      </c>
      <c r="S1244" t="str">
        <f t="shared" si="122"/>
        <v/>
      </c>
      <c r="T1244" t="str">
        <f t="shared" si="123"/>
        <v/>
      </c>
      <c r="U1244" t="str">
        <f t="shared" si="124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119"/>
        <v>2</v>
      </c>
      <c r="P1245">
        <f t="shared" si="120"/>
        <v>0</v>
      </c>
      <c r="Q1245">
        <f t="shared" si="121"/>
        <v>0</v>
      </c>
      <c r="S1245" t="str">
        <f t="shared" si="122"/>
        <v/>
      </c>
      <c r="T1245" t="str">
        <f t="shared" si="123"/>
        <v/>
      </c>
      <c r="U1245" t="str">
        <f t="shared" si="124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119"/>
        <v>0</v>
      </c>
      <c r="P1246">
        <f t="shared" si="120"/>
        <v>0</v>
      </c>
      <c r="Q1246">
        <f t="shared" si="121"/>
        <v>0</v>
      </c>
      <c r="S1246" t="str">
        <f t="shared" si="122"/>
        <v/>
      </c>
      <c r="T1246" t="str">
        <f t="shared" si="123"/>
        <v/>
      </c>
      <c r="U1246" t="str">
        <f t="shared" si="124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119"/>
        <v>0</v>
      </c>
      <c r="P1247">
        <f t="shared" si="120"/>
        <v>0</v>
      </c>
      <c r="Q1247">
        <f t="shared" si="121"/>
        <v>0</v>
      </c>
      <c r="S1247" t="str">
        <f t="shared" si="122"/>
        <v/>
      </c>
      <c r="T1247" t="str">
        <f t="shared" si="123"/>
        <v/>
      </c>
      <c r="U1247" t="str">
        <f t="shared" si="124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119"/>
        <v>8</v>
      </c>
      <c r="P1248">
        <f t="shared" si="120"/>
        <v>0</v>
      </c>
      <c r="Q1248">
        <f t="shared" si="121"/>
        <v>0</v>
      </c>
      <c r="S1248" t="str">
        <f t="shared" si="122"/>
        <v/>
      </c>
      <c r="T1248" t="str">
        <f t="shared" si="123"/>
        <v/>
      </c>
      <c r="U1248" t="str">
        <f t="shared" si="124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119"/>
        <v>0</v>
      </c>
      <c r="P1249">
        <f t="shared" si="120"/>
        <v>0</v>
      </c>
      <c r="Q1249">
        <f t="shared" si="121"/>
        <v>0</v>
      </c>
      <c r="S1249" t="str">
        <f t="shared" si="122"/>
        <v/>
      </c>
      <c r="T1249" t="str">
        <f t="shared" si="123"/>
        <v/>
      </c>
      <c r="U1249" t="str">
        <f t="shared" si="124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119"/>
        <v>89</v>
      </c>
      <c r="P1250">
        <f t="shared" si="120"/>
        <v>0</v>
      </c>
      <c r="Q1250">
        <f t="shared" si="121"/>
        <v>0</v>
      </c>
      <c r="S1250" t="str">
        <f t="shared" si="122"/>
        <v/>
      </c>
      <c r="T1250" t="str">
        <f t="shared" si="123"/>
        <v/>
      </c>
      <c r="U1250" t="str">
        <f t="shared" si="124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119"/>
        <v>11</v>
      </c>
      <c r="P1251">
        <f t="shared" si="120"/>
        <v>0</v>
      </c>
      <c r="Q1251">
        <f t="shared" si="121"/>
        <v>0</v>
      </c>
      <c r="S1251" t="str">
        <f t="shared" si="122"/>
        <v/>
      </c>
      <c r="T1251" t="str">
        <f t="shared" si="123"/>
        <v/>
      </c>
      <c r="U1251" t="str">
        <f t="shared" si="124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119"/>
        <v>0</v>
      </c>
      <c r="P1252">
        <f t="shared" si="120"/>
        <v>0</v>
      </c>
      <c r="Q1252">
        <f t="shared" si="121"/>
        <v>0</v>
      </c>
      <c r="S1252" t="str">
        <f t="shared" si="122"/>
        <v/>
      </c>
      <c r="T1252" t="str">
        <f t="shared" si="123"/>
        <v/>
      </c>
      <c r="U1252" t="str">
        <f t="shared" si="124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119"/>
        <v>9</v>
      </c>
      <c r="P1253">
        <f t="shared" si="120"/>
        <v>0</v>
      </c>
      <c r="Q1253">
        <f t="shared" si="121"/>
        <v>0</v>
      </c>
      <c r="S1253" t="str">
        <f t="shared" si="122"/>
        <v/>
      </c>
      <c r="T1253" t="str">
        <f t="shared" si="123"/>
        <v/>
      </c>
      <c r="U1253" t="str">
        <f t="shared" si="124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119"/>
        <v>0</v>
      </c>
      <c r="P1254">
        <f t="shared" si="120"/>
        <v>0</v>
      </c>
      <c r="Q1254">
        <f t="shared" si="121"/>
        <v>0</v>
      </c>
      <c r="S1254" t="str">
        <f t="shared" si="122"/>
        <v/>
      </c>
      <c r="T1254" t="str">
        <f t="shared" si="123"/>
        <v/>
      </c>
      <c r="U1254" t="str">
        <f t="shared" si="124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119"/>
        <v>0</v>
      </c>
      <c r="P1255">
        <f t="shared" si="120"/>
        <v>0</v>
      </c>
      <c r="Q1255">
        <f t="shared" si="121"/>
        <v>0</v>
      </c>
      <c r="S1255" t="str">
        <f t="shared" si="122"/>
        <v/>
      </c>
      <c r="T1255" t="str">
        <f t="shared" si="123"/>
        <v/>
      </c>
      <c r="U1255" t="str">
        <f t="shared" si="124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119"/>
        <v>1</v>
      </c>
      <c r="P1256">
        <f t="shared" si="120"/>
        <v>0</v>
      </c>
      <c r="Q1256">
        <f t="shared" si="121"/>
        <v>0</v>
      </c>
      <c r="S1256" t="str">
        <f t="shared" si="122"/>
        <v/>
      </c>
      <c r="T1256" t="str">
        <f t="shared" si="123"/>
        <v/>
      </c>
      <c r="U1256" t="str">
        <f t="shared" si="124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119"/>
        <v>0</v>
      </c>
      <c r="P1257">
        <f t="shared" si="120"/>
        <v>0</v>
      </c>
      <c r="Q1257">
        <f t="shared" si="121"/>
        <v>0</v>
      </c>
      <c r="S1257" t="str">
        <f t="shared" si="122"/>
        <v/>
      </c>
      <c r="T1257" t="str">
        <f t="shared" si="123"/>
        <v/>
      </c>
      <c r="U1257" t="str">
        <f t="shared" si="124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119"/>
        <v>1</v>
      </c>
      <c r="P1258">
        <f t="shared" si="120"/>
        <v>0</v>
      </c>
      <c r="Q1258">
        <f t="shared" si="121"/>
        <v>0</v>
      </c>
      <c r="S1258" t="str">
        <f t="shared" si="122"/>
        <v/>
      </c>
      <c r="T1258" t="str">
        <f t="shared" si="123"/>
        <v/>
      </c>
      <c r="U1258" t="str">
        <f t="shared" si="124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119"/>
        <v>0</v>
      </c>
      <c r="P1259">
        <f t="shared" si="120"/>
        <v>0</v>
      </c>
      <c r="Q1259">
        <f t="shared" si="121"/>
        <v>0</v>
      </c>
      <c r="S1259" t="str">
        <f t="shared" si="122"/>
        <v/>
      </c>
      <c r="T1259" t="str">
        <f t="shared" si="123"/>
        <v/>
      </c>
      <c r="U1259" t="str">
        <f t="shared" si="124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119"/>
        <v>0</v>
      </c>
      <c r="P1260">
        <f t="shared" si="120"/>
        <v>0</v>
      </c>
      <c r="Q1260">
        <f t="shared" si="121"/>
        <v>0</v>
      </c>
      <c r="S1260" t="str">
        <f t="shared" si="122"/>
        <v/>
      </c>
      <c r="T1260" t="str">
        <f t="shared" si="123"/>
        <v/>
      </c>
      <c r="U1260" t="str">
        <f t="shared" si="124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119"/>
        <v>0</v>
      </c>
      <c r="P1261">
        <f t="shared" si="120"/>
        <v>0</v>
      </c>
      <c r="Q1261">
        <f t="shared" si="121"/>
        <v>0</v>
      </c>
      <c r="S1261" t="str">
        <f t="shared" si="122"/>
        <v/>
      </c>
      <c r="T1261" t="str">
        <f t="shared" si="123"/>
        <v/>
      </c>
      <c r="U1261" t="str">
        <f t="shared" si="124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119"/>
        <v>3</v>
      </c>
      <c r="P1262">
        <f t="shared" si="120"/>
        <v>0</v>
      </c>
      <c r="Q1262">
        <f t="shared" si="121"/>
        <v>0</v>
      </c>
      <c r="S1262">
        <f t="shared" si="122"/>
        <v>3</v>
      </c>
      <c r="T1262">
        <f t="shared" si="123"/>
        <v>0</v>
      </c>
      <c r="U1262">
        <f t="shared" si="124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119"/>
        <v>5</v>
      </c>
      <c r="P1263">
        <f t="shared" si="120"/>
        <v>0</v>
      </c>
      <c r="Q1263">
        <f t="shared" si="121"/>
        <v>0</v>
      </c>
      <c r="S1263" t="str">
        <f t="shared" si="122"/>
        <v/>
      </c>
      <c r="T1263" t="str">
        <f t="shared" si="123"/>
        <v/>
      </c>
      <c r="U1263" t="str">
        <f t="shared" si="124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119"/>
        <v>1</v>
      </c>
      <c r="P1264">
        <f t="shared" si="120"/>
        <v>0</v>
      </c>
      <c r="Q1264">
        <f t="shared" si="121"/>
        <v>0</v>
      </c>
      <c r="S1264" t="str">
        <f t="shared" si="122"/>
        <v/>
      </c>
      <c r="T1264" t="str">
        <f t="shared" si="123"/>
        <v/>
      </c>
      <c r="U1264" t="str">
        <f t="shared" si="124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119"/>
        <v>0</v>
      </c>
      <c r="P1265">
        <f t="shared" si="120"/>
        <v>0</v>
      </c>
      <c r="Q1265">
        <f t="shared" si="121"/>
        <v>0</v>
      </c>
      <c r="S1265" t="str">
        <f t="shared" si="122"/>
        <v/>
      </c>
      <c r="T1265" t="str">
        <f t="shared" si="123"/>
        <v/>
      </c>
      <c r="U1265" t="str">
        <f t="shared" si="124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119"/>
        <v>0</v>
      </c>
      <c r="P1266">
        <f t="shared" si="120"/>
        <v>0</v>
      </c>
      <c r="Q1266">
        <f t="shared" si="121"/>
        <v>0</v>
      </c>
      <c r="S1266" t="str">
        <f t="shared" si="122"/>
        <v/>
      </c>
      <c r="T1266" t="str">
        <f t="shared" si="123"/>
        <v/>
      </c>
      <c r="U1266" t="str">
        <f t="shared" si="124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119"/>
        <v>0</v>
      </c>
      <c r="P1267">
        <f t="shared" si="120"/>
        <v>0</v>
      </c>
      <c r="Q1267">
        <f t="shared" si="121"/>
        <v>0</v>
      </c>
      <c r="S1267" t="str">
        <f t="shared" si="122"/>
        <v/>
      </c>
      <c r="T1267" t="str">
        <f t="shared" si="123"/>
        <v/>
      </c>
      <c r="U1267" t="str">
        <f t="shared" si="124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119"/>
        <v>0</v>
      </c>
      <c r="P1268">
        <f t="shared" si="120"/>
        <v>0</v>
      </c>
      <c r="Q1268">
        <f t="shared" si="121"/>
        <v>0</v>
      </c>
      <c r="S1268" t="str">
        <f t="shared" si="122"/>
        <v/>
      </c>
      <c r="T1268" t="str">
        <f t="shared" si="123"/>
        <v/>
      </c>
      <c r="U1268" t="str">
        <f t="shared" si="124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119"/>
        <v>0</v>
      </c>
      <c r="P1269">
        <f t="shared" si="120"/>
        <v>0</v>
      </c>
      <c r="Q1269">
        <f t="shared" si="121"/>
        <v>0</v>
      </c>
      <c r="S1269" t="str">
        <f t="shared" si="122"/>
        <v/>
      </c>
      <c r="T1269" t="str">
        <f t="shared" si="123"/>
        <v/>
      </c>
      <c r="U1269" t="str">
        <f t="shared" si="124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119"/>
        <v>2</v>
      </c>
      <c r="P1270">
        <f t="shared" si="120"/>
        <v>0</v>
      </c>
      <c r="Q1270">
        <f t="shared" si="121"/>
        <v>0</v>
      </c>
      <c r="S1270" t="str">
        <f t="shared" si="122"/>
        <v/>
      </c>
      <c r="T1270" t="str">
        <f t="shared" si="123"/>
        <v/>
      </c>
      <c r="U1270" t="str">
        <f t="shared" si="124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119"/>
        <v>1</v>
      </c>
      <c r="P1271">
        <f t="shared" si="120"/>
        <v>0</v>
      </c>
      <c r="Q1271">
        <f t="shared" si="121"/>
        <v>0</v>
      </c>
      <c r="S1271" t="str">
        <f t="shared" si="122"/>
        <v/>
      </c>
      <c r="T1271" t="str">
        <f t="shared" si="123"/>
        <v/>
      </c>
      <c r="U1271" t="str">
        <f t="shared" si="124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119"/>
        <v>0</v>
      </c>
      <c r="P1272">
        <f t="shared" si="120"/>
        <v>0</v>
      </c>
      <c r="Q1272">
        <f t="shared" si="121"/>
        <v>0</v>
      </c>
      <c r="S1272" t="str">
        <f t="shared" si="122"/>
        <v/>
      </c>
      <c r="T1272" t="str">
        <f t="shared" si="123"/>
        <v/>
      </c>
      <c r="U1272" t="str">
        <f t="shared" si="124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119"/>
        <v>2</v>
      </c>
      <c r="P1273">
        <f t="shared" si="120"/>
        <v>0</v>
      </c>
      <c r="Q1273">
        <f t="shared" si="121"/>
        <v>0</v>
      </c>
      <c r="S1273" t="str">
        <f t="shared" si="122"/>
        <v/>
      </c>
      <c r="T1273" t="str">
        <f t="shared" si="123"/>
        <v/>
      </c>
      <c r="U1273" t="str">
        <f t="shared" si="124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119"/>
        <v>0</v>
      </c>
      <c r="P1274">
        <f t="shared" si="120"/>
        <v>0</v>
      </c>
      <c r="Q1274">
        <f t="shared" si="121"/>
        <v>0</v>
      </c>
      <c r="S1274" t="str">
        <f t="shared" si="122"/>
        <v/>
      </c>
      <c r="T1274" t="str">
        <f t="shared" si="123"/>
        <v/>
      </c>
      <c r="U1274" t="str">
        <f t="shared" si="124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119"/>
        <v>0</v>
      </c>
      <c r="P1275">
        <f t="shared" si="120"/>
        <v>0</v>
      </c>
      <c r="Q1275">
        <f t="shared" si="121"/>
        <v>0</v>
      </c>
      <c r="S1275" t="str">
        <f t="shared" si="122"/>
        <v/>
      </c>
      <c r="T1275" t="str">
        <f t="shared" si="123"/>
        <v/>
      </c>
      <c r="U1275" t="str">
        <f t="shared" si="124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119"/>
        <v>75</v>
      </c>
      <c r="P1276">
        <f t="shared" si="120"/>
        <v>0</v>
      </c>
      <c r="Q1276">
        <f t="shared" si="121"/>
        <v>0</v>
      </c>
      <c r="S1276" t="str">
        <f t="shared" si="122"/>
        <v/>
      </c>
      <c r="T1276" t="str">
        <f t="shared" si="123"/>
        <v/>
      </c>
      <c r="U1276" t="str">
        <f t="shared" si="124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119"/>
        <v>16</v>
      </c>
      <c r="P1277">
        <f t="shared" si="120"/>
        <v>1</v>
      </c>
      <c r="Q1277">
        <f t="shared" si="121"/>
        <v>0</v>
      </c>
      <c r="S1277" t="str">
        <f t="shared" si="122"/>
        <v/>
      </c>
      <c r="T1277" t="str">
        <f t="shared" si="123"/>
        <v/>
      </c>
      <c r="U1277" t="str">
        <f t="shared" si="124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119"/>
        <v>0</v>
      </c>
      <c r="P1278">
        <f t="shared" si="120"/>
        <v>0</v>
      </c>
      <c r="Q1278">
        <f t="shared" si="121"/>
        <v>0</v>
      </c>
      <c r="S1278" t="str">
        <f t="shared" si="122"/>
        <v/>
      </c>
      <c r="T1278" t="str">
        <f t="shared" si="123"/>
        <v/>
      </c>
      <c r="U1278" t="str">
        <f t="shared" si="124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119"/>
        <v>24</v>
      </c>
      <c r="P1279">
        <f t="shared" si="120"/>
        <v>0</v>
      </c>
      <c r="Q1279">
        <f t="shared" si="121"/>
        <v>0</v>
      </c>
      <c r="S1279" t="str">
        <f t="shared" si="122"/>
        <v/>
      </c>
      <c r="T1279" t="str">
        <f t="shared" si="123"/>
        <v/>
      </c>
      <c r="U1279" t="str">
        <f t="shared" si="124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119"/>
        <v>1</v>
      </c>
      <c r="P1280">
        <f t="shared" si="120"/>
        <v>0</v>
      </c>
      <c r="Q1280">
        <f t="shared" si="121"/>
        <v>0</v>
      </c>
      <c r="S1280" t="str">
        <f t="shared" si="122"/>
        <v/>
      </c>
      <c r="T1280" t="str">
        <f t="shared" si="123"/>
        <v/>
      </c>
      <c r="U1280" t="str">
        <f t="shared" si="124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119"/>
        <v>0</v>
      </c>
      <c r="P1281">
        <f t="shared" si="120"/>
        <v>0</v>
      </c>
      <c r="Q1281">
        <f t="shared" si="121"/>
        <v>0</v>
      </c>
      <c r="S1281" t="str">
        <f t="shared" si="122"/>
        <v/>
      </c>
      <c r="T1281" t="str">
        <f t="shared" si="123"/>
        <v/>
      </c>
      <c r="U1281" t="str">
        <f t="shared" si="124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119"/>
        <v>0</v>
      </c>
      <c r="P1282">
        <f t="shared" si="120"/>
        <v>0</v>
      </c>
      <c r="Q1282">
        <f t="shared" si="121"/>
        <v>0</v>
      </c>
      <c r="S1282" t="str">
        <f t="shared" si="122"/>
        <v/>
      </c>
      <c r="T1282" t="str">
        <f t="shared" si="123"/>
        <v/>
      </c>
      <c r="U1282" t="str">
        <f t="shared" si="124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119"/>
        <v>3</v>
      </c>
      <c r="P1283">
        <f t="shared" si="120"/>
        <v>0</v>
      </c>
      <c r="Q1283">
        <f t="shared" si="121"/>
        <v>0</v>
      </c>
      <c r="S1283" t="str">
        <f t="shared" si="122"/>
        <v/>
      </c>
      <c r="T1283" t="str">
        <f t="shared" si="123"/>
        <v/>
      </c>
      <c r="U1283" t="str">
        <f t="shared" si="124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119"/>
        <v>0</v>
      </c>
      <c r="P1284">
        <f t="shared" si="120"/>
        <v>0</v>
      </c>
      <c r="Q1284">
        <f t="shared" si="121"/>
        <v>0</v>
      </c>
      <c r="S1284" t="str">
        <f t="shared" si="122"/>
        <v/>
      </c>
      <c r="T1284" t="str">
        <f t="shared" si="123"/>
        <v/>
      </c>
      <c r="U1284" t="str">
        <f t="shared" si="124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O1348" si="125">IF($D1285="US",H1285,"")</f>
        <v>1</v>
      </c>
      <c r="P1285">
        <f t="shared" ref="P1285:P1348" si="126">IF($D1285="US",I1285,"")</f>
        <v>0</v>
      </c>
      <c r="Q1285">
        <f t="shared" ref="Q1285:Q1348" si="127">IF($D1285="US",J1285,"")</f>
        <v>0</v>
      </c>
      <c r="S1285" t="str">
        <f t="shared" ref="S1285:S1348" si="128">IF($C1285="New York",H1285,"")</f>
        <v/>
      </c>
      <c r="T1285" t="str">
        <f t="shared" ref="T1285:T1348" si="129">IF($C1285="New York",I1285,"")</f>
        <v/>
      </c>
      <c r="U1285" t="str">
        <f t="shared" ref="U1285:U1348" si="130">IF($C1285="New York",J1285,"")</f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125"/>
        <v>0</v>
      </c>
      <c r="P1286">
        <f t="shared" si="126"/>
        <v>0</v>
      </c>
      <c r="Q1286">
        <f t="shared" si="127"/>
        <v>0</v>
      </c>
      <c r="S1286" t="str">
        <f t="shared" si="128"/>
        <v/>
      </c>
      <c r="T1286" t="str">
        <f t="shared" si="129"/>
        <v/>
      </c>
      <c r="U1286" t="str">
        <f t="shared" si="130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125"/>
        <v>6</v>
      </c>
      <c r="P1287">
        <f t="shared" si="126"/>
        <v>0</v>
      </c>
      <c r="Q1287">
        <f t="shared" si="127"/>
        <v>0</v>
      </c>
      <c r="S1287" t="str">
        <f t="shared" si="128"/>
        <v/>
      </c>
      <c r="T1287" t="str">
        <f t="shared" si="129"/>
        <v/>
      </c>
      <c r="U1287" t="str">
        <f t="shared" si="130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125"/>
        <v>0</v>
      </c>
      <c r="P1288">
        <f t="shared" si="126"/>
        <v>0</v>
      </c>
      <c r="Q1288">
        <f t="shared" si="127"/>
        <v>0</v>
      </c>
      <c r="S1288" t="str">
        <f t="shared" si="128"/>
        <v/>
      </c>
      <c r="T1288" t="str">
        <f t="shared" si="129"/>
        <v/>
      </c>
      <c r="U1288" t="str">
        <f t="shared" si="130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125"/>
        <v>0</v>
      </c>
      <c r="P1289">
        <f t="shared" si="126"/>
        <v>0</v>
      </c>
      <c r="Q1289">
        <f t="shared" si="127"/>
        <v>0</v>
      </c>
      <c r="S1289" t="str">
        <f t="shared" si="128"/>
        <v/>
      </c>
      <c r="T1289" t="str">
        <f t="shared" si="129"/>
        <v/>
      </c>
      <c r="U1289" t="str">
        <f t="shared" si="130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125"/>
        <v>0</v>
      </c>
      <c r="P1290">
        <f t="shared" si="126"/>
        <v>0</v>
      </c>
      <c r="Q1290">
        <f t="shared" si="127"/>
        <v>0</v>
      </c>
      <c r="S1290" t="str">
        <f t="shared" si="128"/>
        <v/>
      </c>
      <c r="T1290" t="str">
        <f t="shared" si="129"/>
        <v/>
      </c>
      <c r="U1290" t="str">
        <f t="shared" si="130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125"/>
        <v>41</v>
      </c>
      <c r="P1291">
        <f t="shared" si="126"/>
        <v>0</v>
      </c>
      <c r="Q1291">
        <f t="shared" si="127"/>
        <v>0</v>
      </c>
      <c r="S1291" t="str">
        <f t="shared" si="128"/>
        <v/>
      </c>
      <c r="T1291" t="str">
        <f t="shared" si="129"/>
        <v/>
      </c>
      <c r="U1291" t="str">
        <f t="shared" si="130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125"/>
        <v>0</v>
      </c>
      <c r="P1292">
        <f t="shared" si="126"/>
        <v>0</v>
      </c>
      <c r="Q1292">
        <f t="shared" si="127"/>
        <v>0</v>
      </c>
      <c r="S1292" t="str">
        <f t="shared" si="128"/>
        <v/>
      </c>
      <c r="T1292" t="str">
        <f t="shared" si="129"/>
        <v/>
      </c>
      <c r="U1292" t="str">
        <f t="shared" si="130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125"/>
        <v>1</v>
      </c>
      <c r="P1293">
        <f t="shared" si="126"/>
        <v>0</v>
      </c>
      <c r="Q1293">
        <f t="shared" si="127"/>
        <v>0</v>
      </c>
      <c r="S1293" t="str">
        <f t="shared" si="128"/>
        <v/>
      </c>
      <c r="T1293" t="str">
        <f t="shared" si="129"/>
        <v/>
      </c>
      <c r="U1293" t="str">
        <f t="shared" si="130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125"/>
        <v>0</v>
      </c>
      <c r="P1294">
        <f t="shared" si="126"/>
        <v>0</v>
      </c>
      <c r="Q1294">
        <f t="shared" si="127"/>
        <v>0</v>
      </c>
      <c r="S1294" t="str">
        <f t="shared" si="128"/>
        <v/>
      </c>
      <c r="T1294" t="str">
        <f t="shared" si="129"/>
        <v/>
      </c>
      <c r="U1294" t="str">
        <f t="shared" si="130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125"/>
        <v>0</v>
      </c>
      <c r="P1295">
        <f t="shared" si="126"/>
        <v>0</v>
      </c>
      <c r="Q1295">
        <f t="shared" si="127"/>
        <v>0</v>
      </c>
      <c r="S1295" t="str">
        <f t="shared" si="128"/>
        <v/>
      </c>
      <c r="T1295" t="str">
        <f t="shared" si="129"/>
        <v/>
      </c>
      <c r="U1295" t="str">
        <f t="shared" si="130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125"/>
        <v>0</v>
      </c>
      <c r="P1296">
        <f t="shared" si="126"/>
        <v>0</v>
      </c>
      <c r="Q1296">
        <f t="shared" si="127"/>
        <v>0</v>
      </c>
      <c r="S1296" t="str">
        <f t="shared" si="128"/>
        <v/>
      </c>
      <c r="T1296" t="str">
        <f t="shared" si="129"/>
        <v/>
      </c>
      <c r="U1296" t="str">
        <f t="shared" si="130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125"/>
        <v>0</v>
      </c>
      <c r="P1297">
        <f t="shared" si="126"/>
        <v>0</v>
      </c>
      <c r="Q1297">
        <f t="shared" si="127"/>
        <v>0</v>
      </c>
      <c r="S1297" t="str">
        <f t="shared" si="128"/>
        <v/>
      </c>
      <c r="T1297" t="str">
        <f t="shared" si="129"/>
        <v/>
      </c>
      <c r="U1297" t="str">
        <f t="shared" si="130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125"/>
        <v>0</v>
      </c>
      <c r="P1298">
        <f t="shared" si="126"/>
        <v>0</v>
      </c>
      <c r="Q1298">
        <f t="shared" si="127"/>
        <v>0</v>
      </c>
      <c r="S1298" t="str">
        <f t="shared" si="128"/>
        <v/>
      </c>
      <c r="T1298" t="str">
        <f t="shared" si="129"/>
        <v/>
      </c>
      <c r="U1298" t="str">
        <f t="shared" si="130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125"/>
        <v>16</v>
      </c>
      <c r="P1299">
        <f t="shared" si="126"/>
        <v>0</v>
      </c>
      <c r="Q1299">
        <f t="shared" si="127"/>
        <v>0</v>
      </c>
      <c r="S1299" t="str">
        <f t="shared" si="128"/>
        <v/>
      </c>
      <c r="T1299" t="str">
        <f t="shared" si="129"/>
        <v/>
      </c>
      <c r="U1299" t="str">
        <f t="shared" si="130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125"/>
        <v>0</v>
      </c>
      <c r="P1300">
        <f t="shared" si="126"/>
        <v>0</v>
      </c>
      <c r="Q1300">
        <f t="shared" si="127"/>
        <v>0</v>
      </c>
      <c r="S1300" t="str">
        <f t="shared" si="128"/>
        <v/>
      </c>
      <c r="T1300" t="str">
        <f t="shared" si="129"/>
        <v/>
      </c>
      <c r="U1300" t="str">
        <f t="shared" si="130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125"/>
        <v>0</v>
      </c>
      <c r="P1301">
        <f t="shared" si="126"/>
        <v>0</v>
      </c>
      <c r="Q1301">
        <f t="shared" si="127"/>
        <v>0</v>
      </c>
      <c r="S1301" t="str">
        <f t="shared" si="128"/>
        <v/>
      </c>
      <c r="T1301" t="str">
        <f t="shared" si="129"/>
        <v/>
      </c>
      <c r="U1301" t="str">
        <f t="shared" si="130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125"/>
        <v>0</v>
      </c>
      <c r="P1302">
        <f t="shared" si="126"/>
        <v>0</v>
      </c>
      <c r="Q1302">
        <f t="shared" si="127"/>
        <v>0</v>
      </c>
      <c r="S1302" t="str">
        <f t="shared" si="128"/>
        <v/>
      </c>
      <c r="T1302" t="str">
        <f t="shared" si="129"/>
        <v/>
      </c>
      <c r="U1302" t="str">
        <f t="shared" si="130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125"/>
        <v>1</v>
      </c>
      <c r="P1303">
        <f t="shared" si="126"/>
        <v>0</v>
      </c>
      <c r="Q1303">
        <f t="shared" si="127"/>
        <v>0</v>
      </c>
      <c r="S1303" t="str">
        <f t="shared" si="128"/>
        <v/>
      </c>
      <c r="T1303" t="str">
        <f t="shared" si="129"/>
        <v/>
      </c>
      <c r="U1303" t="str">
        <f t="shared" si="130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125"/>
        <v>1</v>
      </c>
      <c r="P1304">
        <f t="shared" si="126"/>
        <v>0</v>
      </c>
      <c r="Q1304">
        <f t="shared" si="127"/>
        <v>0</v>
      </c>
      <c r="S1304" t="str">
        <f t="shared" si="128"/>
        <v/>
      </c>
      <c r="T1304" t="str">
        <f t="shared" si="129"/>
        <v/>
      </c>
      <c r="U1304" t="str">
        <f t="shared" si="130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125"/>
        <v>0</v>
      </c>
      <c r="P1305">
        <f t="shared" si="126"/>
        <v>0</v>
      </c>
      <c r="Q1305">
        <f t="shared" si="127"/>
        <v>0</v>
      </c>
      <c r="S1305" t="str">
        <f t="shared" si="128"/>
        <v/>
      </c>
      <c r="T1305" t="str">
        <f t="shared" si="129"/>
        <v/>
      </c>
      <c r="U1305" t="str">
        <f t="shared" si="130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125"/>
        <v>1</v>
      </c>
      <c r="P1306">
        <f t="shared" si="126"/>
        <v>0</v>
      </c>
      <c r="Q1306">
        <f t="shared" si="127"/>
        <v>0</v>
      </c>
      <c r="S1306" t="str">
        <f t="shared" si="128"/>
        <v/>
      </c>
      <c r="T1306" t="str">
        <f t="shared" si="129"/>
        <v/>
      </c>
      <c r="U1306" t="str">
        <f t="shared" si="130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125"/>
        <v>0</v>
      </c>
      <c r="P1307">
        <f t="shared" si="126"/>
        <v>0</v>
      </c>
      <c r="Q1307">
        <f t="shared" si="127"/>
        <v>0</v>
      </c>
      <c r="S1307" t="str">
        <f t="shared" si="128"/>
        <v/>
      </c>
      <c r="T1307" t="str">
        <f t="shared" si="129"/>
        <v/>
      </c>
      <c r="U1307" t="str">
        <f t="shared" si="130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125"/>
        <v>0</v>
      </c>
      <c r="P1308">
        <f t="shared" si="126"/>
        <v>0</v>
      </c>
      <c r="Q1308">
        <f t="shared" si="127"/>
        <v>0</v>
      </c>
      <c r="S1308" t="str">
        <f t="shared" si="128"/>
        <v/>
      </c>
      <c r="T1308" t="str">
        <f t="shared" si="129"/>
        <v/>
      </c>
      <c r="U1308" t="str">
        <f t="shared" si="130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125"/>
        <v>6</v>
      </c>
      <c r="P1309">
        <f t="shared" si="126"/>
        <v>0</v>
      </c>
      <c r="Q1309">
        <f t="shared" si="127"/>
        <v>0</v>
      </c>
      <c r="S1309" t="str">
        <f t="shared" si="128"/>
        <v/>
      </c>
      <c r="T1309" t="str">
        <f t="shared" si="129"/>
        <v/>
      </c>
      <c r="U1309" t="str">
        <f t="shared" si="130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125"/>
        <v>0</v>
      </c>
      <c r="P1310">
        <f t="shared" si="126"/>
        <v>0</v>
      </c>
      <c r="Q1310">
        <f t="shared" si="127"/>
        <v>0</v>
      </c>
      <c r="S1310" t="str">
        <f t="shared" si="128"/>
        <v/>
      </c>
      <c r="T1310" t="str">
        <f t="shared" si="129"/>
        <v/>
      </c>
      <c r="U1310" t="str">
        <f t="shared" si="130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125"/>
        <v>26</v>
      </c>
      <c r="P1311">
        <f t="shared" si="126"/>
        <v>0</v>
      </c>
      <c r="Q1311">
        <f t="shared" si="127"/>
        <v>0</v>
      </c>
      <c r="S1311" t="str">
        <f t="shared" si="128"/>
        <v/>
      </c>
      <c r="T1311" t="str">
        <f t="shared" si="129"/>
        <v/>
      </c>
      <c r="U1311" t="str">
        <f t="shared" si="130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125"/>
        <v>0</v>
      </c>
      <c r="P1312">
        <f t="shared" si="126"/>
        <v>0</v>
      </c>
      <c r="Q1312">
        <f t="shared" si="127"/>
        <v>0</v>
      </c>
      <c r="S1312" t="str">
        <f t="shared" si="128"/>
        <v/>
      </c>
      <c r="T1312" t="str">
        <f t="shared" si="129"/>
        <v/>
      </c>
      <c r="U1312" t="str">
        <f t="shared" si="130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125"/>
        <v>0</v>
      </c>
      <c r="P1313">
        <f t="shared" si="126"/>
        <v>0</v>
      </c>
      <c r="Q1313">
        <f t="shared" si="127"/>
        <v>0</v>
      </c>
      <c r="S1313" t="str">
        <f t="shared" si="128"/>
        <v/>
      </c>
      <c r="T1313" t="str">
        <f t="shared" si="129"/>
        <v/>
      </c>
      <c r="U1313" t="str">
        <f t="shared" si="130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125"/>
        <v>0</v>
      </c>
      <c r="P1314">
        <f t="shared" si="126"/>
        <v>0</v>
      </c>
      <c r="Q1314">
        <f t="shared" si="127"/>
        <v>0</v>
      </c>
      <c r="S1314" t="str">
        <f t="shared" si="128"/>
        <v/>
      </c>
      <c r="T1314" t="str">
        <f t="shared" si="129"/>
        <v/>
      </c>
      <c r="U1314" t="str">
        <f t="shared" si="130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125"/>
        <v>0</v>
      </c>
      <c r="P1315">
        <f t="shared" si="126"/>
        <v>0</v>
      </c>
      <c r="Q1315">
        <f t="shared" si="127"/>
        <v>0</v>
      </c>
      <c r="S1315" t="str">
        <f t="shared" si="128"/>
        <v/>
      </c>
      <c r="T1315" t="str">
        <f t="shared" si="129"/>
        <v/>
      </c>
      <c r="U1315" t="str">
        <f t="shared" si="130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125"/>
        <v>0</v>
      </c>
      <c r="P1316">
        <f t="shared" si="126"/>
        <v>0</v>
      </c>
      <c r="Q1316">
        <f t="shared" si="127"/>
        <v>0</v>
      </c>
      <c r="S1316" t="str">
        <f t="shared" si="128"/>
        <v/>
      </c>
      <c r="T1316" t="str">
        <f t="shared" si="129"/>
        <v/>
      </c>
      <c r="U1316" t="str">
        <f t="shared" si="130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125"/>
        <v>190</v>
      </c>
      <c r="P1317">
        <f t="shared" si="126"/>
        <v>1</v>
      </c>
      <c r="Q1317">
        <f t="shared" si="127"/>
        <v>0</v>
      </c>
      <c r="S1317" t="str">
        <f t="shared" si="128"/>
        <v/>
      </c>
      <c r="T1317" t="str">
        <f t="shared" si="129"/>
        <v/>
      </c>
      <c r="U1317" t="str">
        <f t="shared" si="130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125"/>
        <v>0</v>
      </c>
      <c r="P1318">
        <f t="shared" si="126"/>
        <v>0</v>
      </c>
      <c r="Q1318">
        <f t="shared" si="127"/>
        <v>0</v>
      </c>
      <c r="S1318" t="str">
        <f t="shared" si="128"/>
        <v/>
      </c>
      <c r="T1318" t="str">
        <f t="shared" si="129"/>
        <v/>
      </c>
      <c r="U1318" t="str">
        <f t="shared" si="130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125"/>
        <v>0</v>
      </c>
      <c r="P1319">
        <f t="shared" si="126"/>
        <v>0</v>
      </c>
      <c r="Q1319">
        <f t="shared" si="127"/>
        <v>0</v>
      </c>
      <c r="S1319" t="str">
        <f t="shared" si="128"/>
        <v/>
      </c>
      <c r="T1319" t="str">
        <f t="shared" si="129"/>
        <v/>
      </c>
      <c r="U1319" t="str">
        <f t="shared" si="130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125"/>
        <v>0</v>
      </c>
      <c r="P1320">
        <f t="shared" si="126"/>
        <v>0</v>
      </c>
      <c r="Q1320">
        <f t="shared" si="127"/>
        <v>0</v>
      </c>
      <c r="S1320" t="str">
        <f t="shared" si="128"/>
        <v/>
      </c>
      <c r="T1320" t="str">
        <f t="shared" si="129"/>
        <v/>
      </c>
      <c r="U1320" t="str">
        <f t="shared" si="130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125"/>
        <v>1</v>
      </c>
      <c r="P1321">
        <f t="shared" si="126"/>
        <v>0</v>
      </c>
      <c r="Q1321">
        <f t="shared" si="127"/>
        <v>0</v>
      </c>
      <c r="S1321" t="str">
        <f t="shared" si="128"/>
        <v/>
      </c>
      <c r="T1321" t="str">
        <f t="shared" si="129"/>
        <v/>
      </c>
      <c r="U1321" t="str">
        <f t="shared" si="130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125"/>
        <v>2</v>
      </c>
      <c r="P1322">
        <f t="shared" si="126"/>
        <v>0</v>
      </c>
      <c r="Q1322">
        <f t="shared" si="127"/>
        <v>0</v>
      </c>
      <c r="S1322" t="str">
        <f t="shared" si="128"/>
        <v/>
      </c>
      <c r="T1322" t="str">
        <f t="shared" si="129"/>
        <v/>
      </c>
      <c r="U1322" t="str">
        <f t="shared" si="130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125"/>
        <v>0</v>
      </c>
      <c r="P1323">
        <f t="shared" si="126"/>
        <v>0</v>
      </c>
      <c r="Q1323">
        <f t="shared" si="127"/>
        <v>0</v>
      </c>
      <c r="S1323" t="str">
        <f t="shared" si="128"/>
        <v/>
      </c>
      <c r="T1323" t="str">
        <f t="shared" si="129"/>
        <v/>
      </c>
      <c r="U1323" t="str">
        <f t="shared" si="130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125"/>
        <v>0</v>
      </c>
      <c r="P1324">
        <f t="shared" si="126"/>
        <v>0</v>
      </c>
      <c r="Q1324">
        <f t="shared" si="127"/>
        <v>0</v>
      </c>
      <c r="S1324" t="str">
        <f t="shared" si="128"/>
        <v/>
      </c>
      <c r="T1324" t="str">
        <f t="shared" si="129"/>
        <v/>
      </c>
      <c r="U1324" t="str">
        <f t="shared" si="130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125"/>
        <v>1</v>
      </c>
      <c r="P1325">
        <f t="shared" si="126"/>
        <v>0</v>
      </c>
      <c r="Q1325">
        <f t="shared" si="127"/>
        <v>0</v>
      </c>
      <c r="S1325" t="str">
        <f t="shared" si="128"/>
        <v/>
      </c>
      <c r="T1325" t="str">
        <f t="shared" si="129"/>
        <v/>
      </c>
      <c r="U1325" t="str">
        <f t="shared" si="130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125"/>
        <v>0</v>
      </c>
      <c r="P1326">
        <f t="shared" si="126"/>
        <v>0</v>
      </c>
      <c r="Q1326">
        <f t="shared" si="127"/>
        <v>0</v>
      </c>
      <c r="S1326" t="str">
        <f t="shared" si="128"/>
        <v/>
      </c>
      <c r="T1326" t="str">
        <f t="shared" si="129"/>
        <v/>
      </c>
      <c r="U1326" t="str">
        <f t="shared" si="130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125"/>
        <v>0</v>
      </c>
      <c r="P1327">
        <f t="shared" si="126"/>
        <v>0</v>
      </c>
      <c r="Q1327">
        <f t="shared" si="127"/>
        <v>0</v>
      </c>
      <c r="S1327" t="str">
        <f t="shared" si="128"/>
        <v/>
      </c>
      <c r="T1327" t="str">
        <f t="shared" si="129"/>
        <v/>
      </c>
      <c r="U1327" t="str">
        <f t="shared" si="130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125"/>
        <v>18</v>
      </c>
      <c r="P1328">
        <f t="shared" si="126"/>
        <v>0</v>
      </c>
      <c r="Q1328">
        <f t="shared" si="127"/>
        <v>0</v>
      </c>
      <c r="S1328" t="str">
        <f t="shared" si="128"/>
        <v/>
      </c>
      <c r="T1328" t="str">
        <f t="shared" si="129"/>
        <v/>
      </c>
      <c r="U1328" t="str">
        <f t="shared" si="130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125"/>
        <v>0</v>
      </c>
      <c r="P1329">
        <f t="shared" si="126"/>
        <v>0</v>
      </c>
      <c r="Q1329">
        <f t="shared" si="127"/>
        <v>0</v>
      </c>
      <c r="S1329" t="str">
        <f t="shared" si="128"/>
        <v/>
      </c>
      <c r="T1329" t="str">
        <f t="shared" si="129"/>
        <v/>
      </c>
      <c r="U1329" t="str">
        <f t="shared" si="130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125"/>
        <v>0</v>
      </c>
      <c r="P1330">
        <f t="shared" si="126"/>
        <v>0</v>
      </c>
      <c r="Q1330">
        <f t="shared" si="127"/>
        <v>0</v>
      </c>
      <c r="S1330" t="str">
        <f t="shared" si="128"/>
        <v/>
      </c>
      <c r="T1330" t="str">
        <f t="shared" si="129"/>
        <v/>
      </c>
      <c r="U1330" t="str">
        <f t="shared" si="130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125"/>
        <v>0</v>
      </c>
      <c r="P1331">
        <f t="shared" si="126"/>
        <v>0</v>
      </c>
      <c r="Q1331">
        <f t="shared" si="127"/>
        <v>0</v>
      </c>
      <c r="S1331" t="str">
        <f t="shared" si="128"/>
        <v/>
      </c>
      <c r="T1331" t="str">
        <f t="shared" si="129"/>
        <v/>
      </c>
      <c r="U1331" t="str">
        <f t="shared" si="130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125"/>
        <v>1</v>
      </c>
      <c r="P1332">
        <f t="shared" si="126"/>
        <v>0</v>
      </c>
      <c r="Q1332">
        <f t="shared" si="127"/>
        <v>0</v>
      </c>
      <c r="S1332" t="str">
        <f t="shared" si="128"/>
        <v/>
      </c>
      <c r="T1332" t="str">
        <f t="shared" si="129"/>
        <v/>
      </c>
      <c r="U1332" t="str">
        <f t="shared" si="130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125"/>
        <v>0</v>
      </c>
      <c r="P1333">
        <f t="shared" si="126"/>
        <v>0</v>
      </c>
      <c r="Q1333">
        <f t="shared" si="127"/>
        <v>0</v>
      </c>
      <c r="S1333" t="str">
        <f t="shared" si="128"/>
        <v/>
      </c>
      <c r="T1333" t="str">
        <f t="shared" si="129"/>
        <v/>
      </c>
      <c r="U1333" t="str">
        <f t="shared" si="130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125"/>
        <v>0</v>
      </c>
      <c r="P1334">
        <f t="shared" si="126"/>
        <v>0</v>
      </c>
      <c r="Q1334">
        <f t="shared" si="127"/>
        <v>0</v>
      </c>
      <c r="S1334" t="str">
        <f t="shared" si="128"/>
        <v/>
      </c>
      <c r="T1334" t="str">
        <f t="shared" si="129"/>
        <v/>
      </c>
      <c r="U1334" t="str">
        <f t="shared" si="130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125"/>
        <v>1</v>
      </c>
      <c r="P1335">
        <f t="shared" si="126"/>
        <v>0</v>
      </c>
      <c r="Q1335">
        <f t="shared" si="127"/>
        <v>0</v>
      </c>
      <c r="S1335" t="str">
        <f t="shared" si="128"/>
        <v/>
      </c>
      <c r="T1335" t="str">
        <f t="shared" si="129"/>
        <v/>
      </c>
      <c r="U1335" t="str">
        <f t="shared" si="130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125"/>
        <v>0</v>
      </c>
      <c r="P1336">
        <f t="shared" si="126"/>
        <v>0</v>
      </c>
      <c r="Q1336">
        <f t="shared" si="127"/>
        <v>0</v>
      </c>
      <c r="S1336" t="str">
        <f t="shared" si="128"/>
        <v/>
      </c>
      <c r="T1336" t="str">
        <f t="shared" si="129"/>
        <v/>
      </c>
      <c r="U1336" t="str">
        <f t="shared" si="130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125"/>
        <v>3</v>
      </c>
      <c r="P1337">
        <f t="shared" si="126"/>
        <v>0</v>
      </c>
      <c r="Q1337">
        <f t="shared" si="127"/>
        <v>0</v>
      </c>
      <c r="S1337" t="str">
        <f t="shared" si="128"/>
        <v/>
      </c>
      <c r="T1337" t="str">
        <f t="shared" si="129"/>
        <v/>
      </c>
      <c r="U1337" t="str">
        <f t="shared" si="130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125"/>
        <v>10</v>
      </c>
      <c r="P1338">
        <f t="shared" si="126"/>
        <v>0</v>
      </c>
      <c r="Q1338">
        <f t="shared" si="127"/>
        <v>0</v>
      </c>
      <c r="S1338" t="str">
        <f t="shared" si="128"/>
        <v/>
      </c>
      <c r="T1338" t="str">
        <f t="shared" si="129"/>
        <v/>
      </c>
      <c r="U1338" t="str">
        <f t="shared" si="130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125"/>
        <v>0</v>
      </c>
      <c r="P1339">
        <f t="shared" si="126"/>
        <v>0</v>
      </c>
      <c r="Q1339">
        <f t="shared" si="127"/>
        <v>0</v>
      </c>
      <c r="S1339" t="str">
        <f t="shared" si="128"/>
        <v/>
      </c>
      <c r="T1339" t="str">
        <f t="shared" si="129"/>
        <v/>
      </c>
      <c r="U1339" t="str">
        <f t="shared" si="130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125"/>
        <v>0</v>
      </c>
      <c r="P1340">
        <f t="shared" si="126"/>
        <v>0</v>
      </c>
      <c r="Q1340">
        <f t="shared" si="127"/>
        <v>0</v>
      </c>
      <c r="S1340" t="str">
        <f t="shared" si="128"/>
        <v/>
      </c>
      <c r="T1340" t="str">
        <f t="shared" si="129"/>
        <v/>
      </c>
      <c r="U1340" t="str">
        <f t="shared" si="130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125"/>
        <v>6</v>
      </c>
      <c r="P1341">
        <f t="shared" si="126"/>
        <v>0</v>
      </c>
      <c r="Q1341">
        <f t="shared" si="127"/>
        <v>0</v>
      </c>
      <c r="S1341" t="str">
        <f t="shared" si="128"/>
        <v/>
      </c>
      <c r="T1341" t="str">
        <f t="shared" si="129"/>
        <v/>
      </c>
      <c r="U1341" t="str">
        <f t="shared" si="130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125"/>
        <v>3</v>
      </c>
      <c r="P1342">
        <f t="shared" si="126"/>
        <v>0</v>
      </c>
      <c r="Q1342">
        <f t="shared" si="127"/>
        <v>0</v>
      </c>
      <c r="S1342" t="str">
        <f t="shared" si="128"/>
        <v/>
      </c>
      <c r="T1342" t="str">
        <f t="shared" si="129"/>
        <v/>
      </c>
      <c r="U1342" t="str">
        <f t="shared" si="130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125"/>
        <v>10</v>
      </c>
      <c r="P1343">
        <f t="shared" si="126"/>
        <v>0</v>
      </c>
      <c r="Q1343">
        <f t="shared" si="127"/>
        <v>0</v>
      </c>
      <c r="S1343" t="str">
        <f t="shared" si="128"/>
        <v/>
      </c>
      <c r="T1343" t="str">
        <f t="shared" si="129"/>
        <v/>
      </c>
      <c r="U1343" t="str">
        <f t="shared" si="130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125"/>
        <v>0</v>
      </c>
      <c r="P1344">
        <f t="shared" si="126"/>
        <v>0</v>
      </c>
      <c r="Q1344">
        <f t="shared" si="127"/>
        <v>0</v>
      </c>
      <c r="S1344" t="str">
        <f t="shared" si="128"/>
        <v/>
      </c>
      <c r="T1344" t="str">
        <f t="shared" si="129"/>
        <v/>
      </c>
      <c r="U1344" t="str">
        <f t="shared" si="130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125"/>
        <v>12</v>
      </c>
      <c r="P1345">
        <f t="shared" si="126"/>
        <v>0</v>
      </c>
      <c r="Q1345">
        <f t="shared" si="127"/>
        <v>0</v>
      </c>
      <c r="S1345" t="str">
        <f t="shared" si="128"/>
        <v/>
      </c>
      <c r="T1345" t="str">
        <f t="shared" si="129"/>
        <v/>
      </c>
      <c r="U1345" t="str">
        <f t="shared" si="130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125"/>
        <v>0</v>
      </c>
      <c r="P1346">
        <f t="shared" si="126"/>
        <v>0</v>
      </c>
      <c r="Q1346">
        <f t="shared" si="127"/>
        <v>0</v>
      </c>
      <c r="S1346" t="str">
        <f t="shared" si="128"/>
        <v/>
      </c>
      <c r="T1346" t="str">
        <f t="shared" si="129"/>
        <v/>
      </c>
      <c r="U1346" t="str">
        <f t="shared" si="130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125"/>
        <v>0</v>
      </c>
      <c r="P1347">
        <f t="shared" si="126"/>
        <v>0</v>
      </c>
      <c r="Q1347">
        <f t="shared" si="127"/>
        <v>0</v>
      </c>
      <c r="S1347" t="str">
        <f t="shared" si="128"/>
        <v/>
      </c>
      <c r="T1347" t="str">
        <f t="shared" si="129"/>
        <v/>
      </c>
      <c r="U1347" t="str">
        <f t="shared" si="130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125"/>
        <v>0</v>
      </c>
      <c r="P1348">
        <f t="shared" si="126"/>
        <v>0</v>
      </c>
      <c r="Q1348">
        <f t="shared" si="127"/>
        <v>0</v>
      </c>
      <c r="S1348" t="str">
        <f t="shared" si="128"/>
        <v/>
      </c>
      <c r="T1348" t="str">
        <f t="shared" si="129"/>
        <v/>
      </c>
      <c r="U1348" t="str">
        <f t="shared" si="130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O1412" si="131">IF($D1349="US",H1349,"")</f>
        <v>0</v>
      </c>
      <c r="P1349">
        <f t="shared" ref="P1349:P1412" si="132">IF($D1349="US",I1349,"")</f>
        <v>0</v>
      </c>
      <c r="Q1349">
        <f t="shared" ref="Q1349:Q1412" si="133">IF($D1349="US",J1349,"")</f>
        <v>0</v>
      </c>
      <c r="S1349" t="str">
        <f t="shared" ref="S1349:S1412" si="134">IF($C1349="New York",H1349,"")</f>
        <v/>
      </c>
      <c r="T1349" t="str">
        <f t="shared" ref="T1349:T1412" si="135">IF($C1349="New York",I1349,"")</f>
        <v/>
      </c>
      <c r="U1349" t="str">
        <f t="shared" ref="U1349:U1412" si="136">IF($C1349="New York",J1349,"")</f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si="131"/>
        <v>0</v>
      </c>
      <c r="P1350">
        <f t="shared" si="132"/>
        <v>0</v>
      </c>
      <c r="Q1350">
        <f t="shared" si="133"/>
        <v>0</v>
      </c>
      <c r="S1350" t="str">
        <f t="shared" si="134"/>
        <v/>
      </c>
      <c r="T1350" t="str">
        <f t="shared" si="135"/>
        <v/>
      </c>
      <c r="U1350" t="str">
        <f t="shared" si="13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131"/>
        <v>8</v>
      </c>
      <c r="P1351">
        <f t="shared" si="132"/>
        <v>0</v>
      </c>
      <c r="Q1351">
        <f t="shared" si="133"/>
        <v>0</v>
      </c>
      <c r="S1351" t="str">
        <f t="shared" si="134"/>
        <v/>
      </c>
      <c r="T1351" t="str">
        <f t="shared" si="135"/>
        <v/>
      </c>
      <c r="U1351" t="str">
        <f t="shared" si="13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131"/>
        <v>0</v>
      </c>
      <c r="P1352">
        <f t="shared" si="132"/>
        <v>0</v>
      </c>
      <c r="Q1352">
        <f t="shared" si="133"/>
        <v>0</v>
      </c>
      <c r="S1352" t="str">
        <f t="shared" si="134"/>
        <v/>
      </c>
      <c r="T1352" t="str">
        <f t="shared" si="135"/>
        <v/>
      </c>
      <c r="U1352" t="str">
        <f t="shared" si="13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131"/>
        <v>0</v>
      </c>
      <c r="P1353">
        <f t="shared" si="132"/>
        <v>0</v>
      </c>
      <c r="Q1353">
        <f t="shared" si="133"/>
        <v>0</v>
      </c>
      <c r="S1353" t="str">
        <f t="shared" si="134"/>
        <v/>
      </c>
      <c r="T1353" t="str">
        <f t="shared" si="135"/>
        <v/>
      </c>
      <c r="U1353" t="str">
        <f t="shared" si="13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131"/>
        <v>0</v>
      </c>
      <c r="P1354">
        <f t="shared" si="132"/>
        <v>0</v>
      </c>
      <c r="Q1354">
        <f t="shared" si="133"/>
        <v>0</v>
      </c>
      <c r="S1354" t="str">
        <f t="shared" si="134"/>
        <v/>
      </c>
      <c r="T1354" t="str">
        <f t="shared" si="135"/>
        <v/>
      </c>
      <c r="U1354" t="str">
        <f t="shared" si="13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131"/>
        <v>0</v>
      </c>
      <c r="P1355">
        <f t="shared" si="132"/>
        <v>0</v>
      </c>
      <c r="Q1355">
        <f t="shared" si="133"/>
        <v>0</v>
      </c>
      <c r="S1355" t="str">
        <f t="shared" si="134"/>
        <v/>
      </c>
      <c r="T1355" t="str">
        <f t="shared" si="135"/>
        <v/>
      </c>
      <c r="U1355" t="str">
        <f t="shared" si="13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131"/>
        <v>0</v>
      </c>
      <c r="P1356">
        <f t="shared" si="132"/>
        <v>0</v>
      </c>
      <c r="Q1356">
        <f t="shared" si="133"/>
        <v>0</v>
      </c>
      <c r="S1356" t="str">
        <f t="shared" si="134"/>
        <v/>
      </c>
      <c r="T1356" t="str">
        <f t="shared" si="135"/>
        <v/>
      </c>
      <c r="U1356" t="str">
        <f t="shared" si="13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131"/>
        <v>0</v>
      </c>
      <c r="P1357">
        <f t="shared" si="132"/>
        <v>0</v>
      </c>
      <c r="Q1357">
        <f t="shared" si="133"/>
        <v>0</v>
      </c>
      <c r="S1357" t="str">
        <f t="shared" si="134"/>
        <v/>
      </c>
      <c r="T1357" t="str">
        <f t="shared" si="135"/>
        <v/>
      </c>
      <c r="U1357" t="str">
        <f t="shared" si="13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131"/>
        <v>0</v>
      </c>
      <c r="P1358">
        <f t="shared" si="132"/>
        <v>0</v>
      </c>
      <c r="Q1358">
        <f t="shared" si="133"/>
        <v>0</v>
      </c>
      <c r="S1358" t="str">
        <f t="shared" si="134"/>
        <v/>
      </c>
      <c r="T1358" t="str">
        <f t="shared" si="135"/>
        <v/>
      </c>
      <c r="U1358" t="str">
        <f t="shared" si="13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131"/>
        <v>0</v>
      </c>
      <c r="P1359">
        <f t="shared" si="132"/>
        <v>0</v>
      </c>
      <c r="Q1359">
        <f t="shared" si="133"/>
        <v>0</v>
      </c>
      <c r="S1359" t="str">
        <f t="shared" si="134"/>
        <v/>
      </c>
      <c r="T1359" t="str">
        <f t="shared" si="135"/>
        <v/>
      </c>
      <c r="U1359" t="str">
        <f t="shared" si="13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131"/>
        <v>0</v>
      </c>
      <c r="P1360">
        <f t="shared" si="132"/>
        <v>0</v>
      </c>
      <c r="Q1360">
        <f t="shared" si="133"/>
        <v>0</v>
      </c>
      <c r="S1360" t="str">
        <f t="shared" si="134"/>
        <v/>
      </c>
      <c r="T1360" t="str">
        <f t="shared" si="135"/>
        <v/>
      </c>
      <c r="U1360" t="str">
        <f t="shared" si="13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131"/>
        <v>25</v>
      </c>
      <c r="P1361">
        <f t="shared" si="132"/>
        <v>1</v>
      </c>
      <c r="Q1361">
        <f t="shared" si="133"/>
        <v>0</v>
      </c>
      <c r="S1361" t="str">
        <f t="shared" si="134"/>
        <v/>
      </c>
      <c r="T1361" t="str">
        <f t="shared" si="135"/>
        <v/>
      </c>
      <c r="U1361" t="str">
        <f t="shared" si="13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131"/>
        <v>1</v>
      </c>
      <c r="P1362">
        <f t="shared" si="132"/>
        <v>0</v>
      </c>
      <c r="Q1362">
        <f t="shared" si="133"/>
        <v>0</v>
      </c>
      <c r="S1362" t="str">
        <f t="shared" si="134"/>
        <v/>
      </c>
      <c r="T1362" t="str">
        <f t="shared" si="135"/>
        <v/>
      </c>
      <c r="U1362" t="str">
        <f t="shared" si="13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131"/>
        <v>0</v>
      </c>
      <c r="P1363">
        <f t="shared" si="132"/>
        <v>0</v>
      </c>
      <c r="Q1363">
        <f t="shared" si="133"/>
        <v>0</v>
      </c>
      <c r="S1363" t="str">
        <f t="shared" si="134"/>
        <v/>
      </c>
      <c r="T1363" t="str">
        <f t="shared" si="135"/>
        <v/>
      </c>
      <c r="U1363" t="str">
        <f t="shared" si="13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131"/>
        <v>0</v>
      </c>
      <c r="P1364">
        <f t="shared" si="132"/>
        <v>0</v>
      </c>
      <c r="Q1364">
        <f t="shared" si="133"/>
        <v>0</v>
      </c>
      <c r="S1364" t="str">
        <f t="shared" si="134"/>
        <v/>
      </c>
      <c r="T1364" t="str">
        <f t="shared" si="135"/>
        <v/>
      </c>
      <c r="U1364" t="str">
        <f t="shared" si="13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131"/>
        <v>3</v>
      </c>
      <c r="P1365">
        <f t="shared" si="132"/>
        <v>0</v>
      </c>
      <c r="Q1365">
        <f t="shared" si="133"/>
        <v>0</v>
      </c>
      <c r="S1365" t="str">
        <f t="shared" si="134"/>
        <v/>
      </c>
      <c r="T1365" t="str">
        <f t="shared" si="135"/>
        <v/>
      </c>
      <c r="U1365" t="str">
        <f t="shared" si="13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131"/>
        <v>0</v>
      </c>
      <c r="P1366">
        <f t="shared" si="132"/>
        <v>0</v>
      </c>
      <c r="Q1366">
        <f t="shared" si="133"/>
        <v>0</v>
      </c>
      <c r="S1366" t="str">
        <f t="shared" si="134"/>
        <v/>
      </c>
      <c r="T1366" t="str">
        <f t="shared" si="135"/>
        <v/>
      </c>
      <c r="U1366" t="str">
        <f t="shared" si="13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131"/>
        <v>0</v>
      </c>
      <c r="P1367">
        <f t="shared" si="132"/>
        <v>0</v>
      </c>
      <c r="Q1367">
        <f t="shared" si="133"/>
        <v>0</v>
      </c>
      <c r="S1367" t="str">
        <f t="shared" si="134"/>
        <v/>
      </c>
      <c r="T1367" t="str">
        <f t="shared" si="135"/>
        <v/>
      </c>
      <c r="U1367" t="str">
        <f t="shared" si="13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131"/>
        <v>1</v>
      </c>
      <c r="P1368">
        <f t="shared" si="132"/>
        <v>0</v>
      </c>
      <c r="Q1368">
        <f t="shared" si="133"/>
        <v>0</v>
      </c>
      <c r="S1368" t="str">
        <f t="shared" si="134"/>
        <v/>
      </c>
      <c r="T1368" t="str">
        <f t="shared" si="135"/>
        <v/>
      </c>
      <c r="U1368" t="str">
        <f t="shared" si="13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131"/>
        <v>0</v>
      </c>
      <c r="P1369">
        <f t="shared" si="132"/>
        <v>0</v>
      </c>
      <c r="Q1369">
        <f t="shared" si="133"/>
        <v>0</v>
      </c>
      <c r="S1369" t="str">
        <f t="shared" si="134"/>
        <v/>
      </c>
      <c r="T1369" t="str">
        <f t="shared" si="135"/>
        <v/>
      </c>
      <c r="U1369" t="str">
        <f t="shared" si="13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131"/>
        <v>0</v>
      </c>
      <c r="P1370">
        <f t="shared" si="132"/>
        <v>0</v>
      </c>
      <c r="Q1370">
        <f t="shared" si="133"/>
        <v>0</v>
      </c>
      <c r="S1370" t="str">
        <f t="shared" si="134"/>
        <v/>
      </c>
      <c r="T1370" t="str">
        <f t="shared" si="135"/>
        <v/>
      </c>
      <c r="U1370" t="str">
        <f t="shared" si="13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131"/>
        <v>1</v>
      </c>
      <c r="P1371">
        <f t="shared" si="132"/>
        <v>0</v>
      </c>
      <c r="Q1371">
        <f t="shared" si="133"/>
        <v>0</v>
      </c>
      <c r="S1371" t="str">
        <f t="shared" si="134"/>
        <v/>
      </c>
      <c r="T1371" t="str">
        <f t="shared" si="135"/>
        <v/>
      </c>
      <c r="U1371" t="str">
        <f t="shared" si="13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131"/>
        <v>0</v>
      </c>
      <c r="P1372">
        <f t="shared" si="132"/>
        <v>0</v>
      </c>
      <c r="Q1372">
        <f t="shared" si="133"/>
        <v>0</v>
      </c>
      <c r="S1372" t="str">
        <f t="shared" si="134"/>
        <v/>
      </c>
      <c r="T1372" t="str">
        <f t="shared" si="135"/>
        <v/>
      </c>
      <c r="U1372" t="str">
        <f t="shared" si="13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131"/>
        <v>1</v>
      </c>
      <c r="P1373">
        <f t="shared" si="132"/>
        <v>0</v>
      </c>
      <c r="Q1373">
        <f t="shared" si="133"/>
        <v>0</v>
      </c>
      <c r="S1373" t="str">
        <f t="shared" si="134"/>
        <v/>
      </c>
      <c r="T1373" t="str">
        <f t="shared" si="135"/>
        <v/>
      </c>
      <c r="U1373" t="str">
        <f t="shared" si="13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131"/>
        <v>0</v>
      </c>
      <c r="P1374">
        <f t="shared" si="132"/>
        <v>0</v>
      </c>
      <c r="Q1374">
        <f t="shared" si="133"/>
        <v>0</v>
      </c>
      <c r="S1374" t="str">
        <f t="shared" si="134"/>
        <v/>
      </c>
      <c r="T1374" t="str">
        <f t="shared" si="135"/>
        <v/>
      </c>
      <c r="U1374" t="str">
        <f t="shared" si="13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131"/>
        <v>0</v>
      </c>
      <c r="P1375">
        <f t="shared" si="132"/>
        <v>0</v>
      </c>
      <c r="Q1375">
        <f t="shared" si="133"/>
        <v>0</v>
      </c>
      <c r="S1375" t="str">
        <f t="shared" si="134"/>
        <v/>
      </c>
      <c r="T1375" t="str">
        <f t="shared" si="135"/>
        <v/>
      </c>
      <c r="U1375" t="str">
        <f t="shared" si="13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131"/>
        <v>1</v>
      </c>
      <c r="P1376">
        <f t="shared" si="132"/>
        <v>0</v>
      </c>
      <c r="Q1376">
        <f t="shared" si="133"/>
        <v>0</v>
      </c>
      <c r="S1376" t="str">
        <f t="shared" si="134"/>
        <v/>
      </c>
      <c r="T1376" t="str">
        <f t="shared" si="135"/>
        <v/>
      </c>
      <c r="U1376" t="str">
        <f t="shared" si="13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131"/>
        <v>0</v>
      </c>
      <c r="P1377">
        <f t="shared" si="132"/>
        <v>0</v>
      </c>
      <c r="Q1377">
        <f t="shared" si="133"/>
        <v>0</v>
      </c>
      <c r="S1377" t="str">
        <f t="shared" si="134"/>
        <v/>
      </c>
      <c r="T1377" t="str">
        <f t="shared" si="135"/>
        <v/>
      </c>
      <c r="U1377" t="str">
        <f t="shared" si="13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131"/>
        <v>0</v>
      </c>
      <c r="P1378">
        <f t="shared" si="132"/>
        <v>0</v>
      </c>
      <c r="Q1378">
        <f t="shared" si="133"/>
        <v>0</v>
      </c>
      <c r="S1378" t="str">
        <f t="shared" si="134"/>
        <v/>
      </c>
      <c r="T1378" t="str">
        <f t="shared" si="135"/>
        <v/>
      </c>
      <c r="U1378" t="str">
        <f t="shared" si="13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131"/>
        <v>1</v>
      </c>
      <c r="P1379">
        <f t="shared" si="132"/>
        <v>0</v>
      </c>
      <c r="Q1379">
        <f t="shared" si="133"/>
        <v>0</v>
      </c>
      <c r="S1379" t="str">
        <f t="shared" si="134"/>
        <v/>
      </c>
      <c r="T1379" t="str">
        <f t="shared" si="135"/>
        <v/>
      </c>
      <c r="U1379" t="str">
        <f t="shared" si="13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131"/>
        <v>1</v>
      </c>
      <c r="P1380">
        <f t="shared" si="132"/>
        <v>0</v>
      </c>
      <c r="Q1380">
        <f t="shared" si="133"/>
        <v>0</v>
      </c>
      <c r="S1380" t="str">
        <f t="shared" si="134"/>
        <v/>
      </c>
      <c r="T1380" t="str">
        <f t="shared" si="135"/>
        <v/>
      </c>
      <c r="U1380" t="str">
        <f t="shared" si="13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131"/>
        <v>7</v>
      </c>
      <c r="P1381">
        <f t="shared" si="132"/>
        <v>0</v>
      </c>
      <c r="Q1381">
        <f t="shared" si="133"/>
        <v>0</v>
      </c>
      <c r="S1381" t="str">
        <f t="shared" si="134"/>
        <v/>
      </c>
      <c r="T1381" t="str">
        <f t="shared" si="135"/>
        <v/>
      </c>
      <c r="U1381" t="str">
        <f t="shared" si="13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131"/>
        <v>10</v>
      </c>
      <c r="P1382">
        <f t="shared" si="132"/>
        <v>1</v>
      </c>
      <c r="Q1382">
        <f t="shared" si="133"/>
        <v>0</v>
      </c>
      <c r="S1382" t="str">
        <f t="shared" si="134"/>
        <v/>
      </c>
      <c r="T1382" t="str">
        <f t="shared" si="135"/>
        <v/>
      </c>
      <c r="U1382" t="str">
        <f t="shared" si="13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131"/>
        <v>1</v>
      </c>
      <c r="P1383">
        <f t="shared" si="132"/>
        <v>0</v>
      </c>
      <c r="Q1383">
        <f t="shared" si="133"/>
        <v>0</v>
      </c>
      <c r="S1383" t="str">
        <f t="shared" si="134"/>
        <v/>
      </c>
      <c r="T1383" t="str">
        <f t="shared" si="135"/>
        <v/>
      </c>
      <c r="U1383" t="str">
        <f t="shared" si="13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131"/>
        <v>0</v>
      </c>
      <c r="P1384">
        <f t="shared" si="132"/>
        <v>0</v>
      </c>
      <c r="Q1384">
        <f t="shared" si="133"/>
        <v>0</v>
      </c>
      <c r="S1384" t="str">
        <f t="shared" si="134"/>
        <v/>
      </c>
      <c r="T1384" t="str">
        <f t="shared" si="135"/>
        <v/>
      </c>
      <c r="U1384" t="str">
        <f t="shared" si="13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131"/>
        <v>1</v>
      </c>
      <c r="P1385">
        <f t="shared" si="132"/>
        <v>0</v>
      </c>
      <c r="Q1385">
        <f t="shared" si="133"/>
        <v>0</v>
      </c>
      <c r="S1385" t="str">
        <f t="shared" si="134"/>
        <v/>
      </c>
      <c r="T1385" t="str">
        <f t="shared" si="135"/>
        <v/>
      </c>
      <c r="U1385" t="str">
        <f t="shared" si="13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131"/>
        <v>2</v>
      </c>
      <c r="P1386">
        <f t="shared" si="132"/>
        <v>0</v>
      </c>
      <c r="Q1386">
        <f t="shared" si="133"/>
        <v>0</v>
      </c>
      <c r="S1386" t="str">
        <f t="shared" si="134"/>
        <v/>
      </c>
      <c r="T1386" t="str">
        <f t="shared" si="135"/>
        <v/>
      </c>
      <c r="U1386" t="str">
        <f t="shared" si="13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131"/>
        <v>0</v>
      </c>
      <c r="P1387">
        <f t="shared" si="132"/>
        <v>0</v>
      </c>
      <c r="Q1387">
        <f t="shared" si="133"/>
        <v>0</v>
      </c>
      <c r="S1387" t="str">
        <f t="shared" si="134"/>
        <v/>
      </c>
      <c r="T1387" t="str">
        <f t="shared" si="135"/>
        <v/>
      </c>
      <c r="U1387" t="str">
        <f t="shared" si="13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131"/>
        <v>0</v>
      </c>
      <c r="P1388">
        <f t="shared" si="132"/>
        <v>0</v>
      </c>
      <c r="Q1388">
        <f t="shared" si="133"/>
        <v>0</v>
      </c>
      <c r="S1388" t="str">
        <f t="shared" si="134"/>
        <v/>
      </c>
      <c r="T1388" t="str">
        <f t="shared" si="135"/>
        <v/>
      </c>
      <c r="U1388" t="str">
        <f t="shared" si="13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131"/>
        <v>0</v>
      </c>
      <c r="P1389">
        <f t="shared" si="132"/>
        <v>0</v>
      </c>
      <c r="Q1389">
        <f t="shared" si="133"/>
        <v>0</v>
      </c>
      <c r="S1389" t="str">
        <f t="shared" si="134"/>
        <v/>
      </c>
      <c r="T1389" t="str">
        <f t="shared" si="135"/>
        <v/>
      </c>
      <c r="U1389" t="str">
        <f t="shared" si="13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131"/>
        <v>1</v>
      </c>
      <c r="P1390">
        <f t="shared" si="132"/>
        <v>0</v>
      </c>
      <c r="Q1390">
        <f t="shared" si="133"/>
        <v>0</v>
      </c>
      <c r="S1390" t="str">
        <f t="shared" si="134"/>
        <v/>
      </c>
      <c r="T1390" t="str">
        <f t="shared" si="135"/>
        <v/>
      </c>
      <c r="U1390" t="str">
        <f t="shared" si="13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131"/>
        <v>0</v>
      </c>
      <c r="P1391">
        <f t="shared" si="132"/>
        <v>0</v>
      </c>
      <c r="Q1391">
        <f t="shared" si="133"/>
        <v>0</v>
      </c>
      <c r="S1391" t="str">
        <f t="shared" si="134"/>
        <v/>
      </c>
      <c r="T1391" t="str">
        <f t="shared" si="135"/>
        <v/>
      </c>
      <c r="U1391" t="str">
        <f t="shared" si="13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131"/>
        <v>34</v>
      </c>
      <c r="P1392">
        <f t="shared" si="132"/>
        <v>2</v>
      </c>
      <c r="Q1392">
        <f t="shared" si="133"/>
        <v>0</v>
      </c>
      <c r="S1392" t="str">
        <f t="shared" si="134"/>
        <v/>
      </c>
      <c r="T1392" t="str">
        <f t="shared" si="135"/>
        <v/>
      </c>
      <c r="U1392" t="str">
        <f t="shared" si="13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131"/>
        <v>0</v>
      </c>
      <c r="P1393">
        <f t="shared" si="132"/>
        <v>0</v>
      </c>
      <c r="Q1393">
        <f t="shared" si="133"/>
        <v>0</v>
      </c>
      <c r="S1393" t="str">
        <f t="shared" si="134"/>
        <v/>
      </c>
      <c r="T1393" t="str">
        <f t="shared" si="135"/>
        <v/>
      </c>
      <c r="U1393" t="str">
        <f t="shared" si="13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131"/>
        <v>0</v>
      </c>
      <c r="P1394">
        <f t="shared" si="132"/>
        <v>0</v>
      </c>
      <c r="Q1394">
        <f t="shared" si="133"/>
        <v>0</v>
      </c>
      <c r="S1394" t="str">
        <f t="shared" si="134"/>
        <v/>
      </c>
      <c r="T1394" t="str">
        <f t="shared" si="135"/>
        <v/>
      </c>
      <c r="U1394" t="str">
        <f t="shared" si="13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131"/>
        <v>0</v>
      </c>
      <c r="P1395">
        <f t="shared" si="132"/>
        <v>0</v>
      </c>
      <c r="Q1395">
        <f t="shared" si="133"/>
        <v>0</v>
      </c>
      <c r="S1395" t="str">
        <f t="shared" si="134"/>
        <v/>
      </c>
      <c r="T1395" t="str">
        <f t="shared" si="135"/>
        <v/>
      </c>
      <c r="U1395" t="str">
        <f t="shared" si="13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131"/>
        <v>0</v>
      </c>
      <c r="P1396">
        <f t="shared" si="132"/>
        <v>0</v>
      </c>
      <c r="Q1396">
        <f t="shared" si="133"/>
        <v>0</v>
      </c>
      <c r="S1396" t="str">
        <f t="shared" si="134"/>
        <v/>
      </c>
      <c r="T1396" t="str">
        <f t="shared" si="135"/>
        <v/>
      </c>
      <c r="U1396" t="str">
        <f t="shared" si="13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131"/>
        <v>0</v>
      </c>
      <c r="P1397">
        <f t="shared" si="132"/>
        <v>0</v>
      </c>
      <c r="Q1397">
        <f t="shared" si="133"/>
        <v>0</v>
      </c>
      <c r="S1397" t="str">
        <f t="shared" si="134"/>
        <v/>
      </c>
      <c r="T1397" t="str">
        <f t="shared" si="135"/>
        <v/>
      </c>
      <c r="U1397" t="str">
        <f t="shared" si="13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131"/>
        <v>1</v>
      </c>
      <c r="P1398">
        <f t="shared" si="132"/>
        <v>0</v>
      </c>
      <c r="Q1398">
        <f t="shared" si="133"/>
        <v>0</v>
      </c>
      <c r="S1398" t="str">
        <f t="shared" si="134"/>
        <v/>
      </c>
      <c r="T1398" t="str">
        <f t="shared" si="135"/>
        <v/>
      </c>
      <c r="U1398" t="str">
        <f t="shared" si="13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131"/>
        <v>1</v>
      </c>
      <c r="P1399">
        <f t="shared" si="132"/>
        <v>0</v>
      </c>
      <c r="Q1399">
        <f t="shared" si="133"/>
        <v>0</v>
      </c>
      <c r="S1399" t="str">
        <f t="shared" si="134"/>
        <v/>
      </c>
      <c r="T1399" t="str">
        <f t="shared" si="135"/>
        <v/>
      </c>
      <c r="U1399" t="str">
        <f t="shared" si="13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131"/>
        <v>0</v>
      </c>
      <c r="P1400">
        <f t="shared" si="132"/>
        <v>0</v>
      </c>
      <c r="Q1400">
        <f t="shared" si="133"/>
        <v>0</v>
      </c>
      <c r="S1400" t="str">
        <f t="shared" si="134"/>
        <v/>
      </c>
      <c r="T1400" t="str">
        <f t="shared" si="135"/>
        <v/>
      </c>
      <c r="U1400" t="str">
        <f t="shared" si="13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131"/>
        <v>0</v>
      </c>
      <c r="P1401">
        <f t="shared" si="132"/>
        <v>0</v>
      </c>
      <c r="Q1401">
        <f t="shared" si="133"/>
        <v>0</v>
      </c>
      <c r="S1401" t="str">
        <f t="shared" si="134"/>
        <v/>
      </c>
      <c r="T1401" t="str">
        <f t="shared" si="135"/>
        <v/>
      </c>
      <c r="U1401" t="str">
        <f t="shared" si="13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131"/>
        <v>0</v>
      </c>
      <c r="P1402">
        <f t="shared" si="132"/>
        <v>0</v>
      </c>
      <c r="Q1402">
        <f t="shared" si="133"/>
        <v>0</v>
      </c>
      <c r="S1402" t="str">
        <f t="shared" si="134"/>
        <v/>
      </c>
      <c r="T1402" t="str">
        <f t="shared" si="135"/>
        <v/>
      </c>
      <c r="U1402" t="str">
        <f t="shared" si="13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131"/>
        <v>0</v>
      </c>
      <c r="P1403">
        <f t="shared" si="132"/>
        <v>0</v>
      </c>
      <c r="Q1403">
        <f t="shared" si="133"/>
        <v>0</v>
      </c>
      <c r="S1403" t="str">
        <f t="shared" si="134"/>
        <v/>
      </c>
      <c r="T1403" t="str">
        <f t="shared" si="135"/>
        <v/>
      </c>
      <c r="U1403" t="str">
        <f t="shared" si="13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131"/>
        <v>86</v>
      </c>
      <c r="P1404">
        <f t="shared" si="132"/>
        <v>0</v>
      </c>
      <c r="Q1404">
        <f t="shared" si="133"/>
        <v>0</v>
      </c>
      <c r="S1404" t="str">
        <f t="shared" si="134"/>
        <v/>
      </c>
      <c r="T1404" t="str">
        <f t="shared" si="135"/>
        <v/>
      </c>
      <c r="U1404" t="str">
        <f t="shared" si="13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131"/>
        <v>21</v>
      </c>
      <c r="P1405">
        <f t="shared" si="132"/>
        <v>0</v>
      </c>
      <c r="Q1405">
        <f t="shared" si="133"/>
        <v>0</v>
      </c>
      <c r="S1405" t="str">
        <f t="shared" si="134"/>
        <v/>
      </c>
      <c r="T1405" t="str">
        <f t="shared" si="135"/>
        <v/>
      </c>
      <c r="U1405" t="str">
        <f t="shared" si="13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131"/>
        <v>55</v>
      </c>
      <c r="P1406">
        <f t="shared" si="132"/>
        <v>0</v>
      </c>
      <c r="Q1406">
        <f t="shared" si="133"/>
        <v>0</v>
      </c>
      <c r="S1406" t="str">
        <f t="shared" si="134"/>
        <v/>
      </c>
      <c r="T1406" t="str">
        <f t="shared" si="135"/>
        <v/>
      </c>
      <c r="U1406" t="str">
        <f t="shared" si="13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131"/>
        <v>0</v>
      </c>
      <c r="P1407">
        <f t="shared" si="132"/>
        <v>0</v>
      </c>
      <c r="Q1407">
        <f t="shared" si="133"/>
        <v>0</v>
      </c>
      <c r="S1407" t="str">
        <f t="shared" si="134"/>
        <v/>
      </c>
      <c r="T1407" t="str">
        <f t="shared" si="135"/>
        <v/>
      </c>
      <c r="U1407" t="str">
        <f t="shared" si="13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131"/>
        <v>0</v>
      </c>
      <c r="P1408">
        <f t="shared" si="132"/>
        <v>0</v>
      </c>
      <c r="Q1408">
        <f t="shared" si="133"/>
        <v>0</v>
      </c>
      <c r="S1408" t="str">
        <f t="shared" si="134"/>
        <v/>
      </c>
      <c r="T1408" t="str">
        <f t="shared" si="135"/>
        <v/>
      </c>
      <c r="U1408" t="str">
        <f t="shared" si="13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131"/>
        <v>0</v>
      </c>
      <c r="P1409">
        <f t="shared" si="132"/>
        <v>0</v>
      </c>
      <c r="Q1409">
        <f t="shared" si="133"/>
        <v>0</v>
      </c>
      <c r="S1409" t="str">
        <f t="shared" si="134"/>
        <v/>
      </c>
      <c r="T1409" t="str">
        <f t="shared" si="135"/>
        <v/>
      </c>
      <c r="U1409" t="str">
        <f t="shared" si="13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131"/>
        <v>0</v>
      </c>
      <c r="P1410">
        <f t="shared" si="132"/>
        <v>0</v>
      </c>
      <c r="Q1410">
        <f t="shared" si="133"/>
        <v>0</v>
      </c>
      <c r="S1410" t="str">
        <f t="shared" si="134"/>
        <v/>
      </c>
      <c r="T1410" t="str">
        <f t="shared" si="135"/>
        <v/>
      </c>
      <c r="U1410" t="str">
        <f t="shared" si="13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131"/>
        <v>0</v>
      </c>
      <c r="P1411">
        <f t="shared" si="132"/>
        <v>0</v>
      </c>
      <c r="Q1411">
        <f t="shared" si="133"/>
        <v>0</v>
      </c>
      <c r="S1411" t="str">
        <f t="shared" si="134"/>
        <v/>
      </c>
      <c r="T1411" t="str">
        <f t="shared" si="135"/>
        <v/>
      </c>
      <c r="U1411" t="str">
        <f t="shared" si="13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131"/>
        <v>0</v>
      </c>
      <c r="P1412">
        <f t="shared" si="132"/>
        <v>0</v>
      </c>
      <c r="Q1412">
        <f t="shared" si="133"/>
        <v>0</v>
      </c>
      <c r="S1412" t="str">
        <f t="shared" si="134"/>
        <v/>
      </c>
      <c r="T1412" t="str">
        <f t="shared" si="135"/>
        <v/>
      </c>
      <c r="U1412" t="str">
        <f t="shared" si="13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O1476" si="137">IF($D1413="US",H1413,"")</f>
        <v>0</v>
      </c>
      <c r="P1413">
        <f t="shared" ref="P1413:P1476" si="138">IF($D1413="US",I1413,"")</f>
        <v>0</v>
      </c>
      <c r="Q1413">
        <f t="shared" ref="Q1413:Q1476" si="139">IF($D1413="US",J1413,"")</f>
        <v>0</v>
      </c>
      <c r="S1413" t="str">
        <f t="shared" ref="S1413:S1476" si="140">IF($C1413="New York",H1413,"")</f>
        <v/>
      </c>
      <c r="T1413" t="str">
        <f t="shared" ref="T1413:T1476" si="141">IF($C1413="New York",I1413,"")</f>
        <v/>
      </c>
      <c r="U1413" t="str">
        <f t="shared" ref="U1413:U1476" si="142">IF($C1413="New York",J1413,"")</f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137"/>
        <v>33</v>
      </c>
      <c r="P1414">
        <f t="shared" si="138"/>
        <v>1</v>
      </c>
      <c r="Q1414">
        <f t="shared" si="139"/>
        <v>0</v>
      </c>
      <c r="S1414" t="str">
        <f t="shared" si="140"/>
        <v/>
      </c>
      <c r="T1414" t="str">
        <f t="shared" si="141"/>
        <v/>
      </c>
      <c r="U1414" t="str">
        <f t="shared" si="142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137"/>
        <v>252</v>
      </c>
      <c r="P1415">
        <f t="shared" si="138"/>
        <v>5</v>
      </c>
      <c r="Q1415">
        <f t="shared" si="139"/>
        <v>0</v>
      </c>
      <c r="S1415" t="str">
        <f t="shared" si="140"/>
        <v/>
      </c>
      <c r="T1415" t="str">
        <f t="shared" si="141"/>
        <v/>
      </c>
      <c r="U1415" t="str">
        <f t="shared" si="142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137"/>
        <v>0</v>
      </c>
      <c r="P1416">
        <f t="shared" si="138"/>
        <v>0</v>
      </c>
      <c r="Q1416">
        <f t="shared" si="139"/>
        <v>0</v>
      </c>
      <c r="S1416" t="str">
        <f t="shared" si="140"/>
        <v/>
      </c>
      <c r="T1416" t="str">
        <f t="shared" si="141"/>
        <v/>
      </c>
      <c r="U1416" t="str">
        <f t="shared" si="142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137"/>
        <v>0</v>
      </c>
      <c r="P1417">
        <f t="shared" si="138"/>
        <v>0</v>
      </c>
      <c r="Q1417">
        <f t="shared" si="139"/>
        <v>0</v>
      </c>
      <c r="S1417" t="str">
        <f t="shared" si="140"/>
        <v/>
      </c>
      <c r="T1417" t="str">
        <f t="shared" si="141"/>
        <v/>
      </c>
      <c r="U1417" t="str">
        <f t="shared" si="142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137"/>
        <v>0</v>
      </c>
      <c r="P1418">
        <f t="shared" si="138"/>
        <v>0</v>
      </c>
      <c r="Q1418">
        <f t="shared" si="139"/>
        <v>0</v>
      </c>
      <c r="S1418" t="str">
        <f t="shared" si="140"/>
        <v/>
      </c>
      <c r="T1418" t="str">
        <f t="shared" si="141"/>
        <v/>
      </c>
      <c r="U1418" t="str">
        <f t="shared" si="142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137"/>
        <v>0</v>
      </c>
      <c r="P1419">
        <f t="shared" si="138"/>
        <v>0</v>
      </c>
      <c r="Q1419">
        <f t="shared" si="139"/>
        <v>0</v>
      </c>
      <c r="S1419" t="str">
        <f t="shared" si="140"/>
        <v/>
      </c>
      <c r="T1419" t="str">
        <f t="shared" si="141"/>
        <v/>
      </c>
      <c r="U1419" t="str">
        <f t="shared" si="142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137"/>
        <v>1</v>
      </c>
      <c r="P1420">
        <f t="shared" si="138"/>
        <v>0</v>
      </c>
      <c r="Q1420">
        <f t="shared" si="139"/>
        <v>0</v>
      </c>
      <c r="S1420">
        <f t="shared" si="140"/>
        <v>1</v>
      </c>
      <c r="T1420">
        <f t="shared" si="141"/>
        <v>0</v>
      </c>
      <c r="U1420">
        <f t="shared" si="142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137"/>
        <v>0</v>
      </c>
      <c r="P1421">
        <f t="shared" si="138"/>
        <v>0</v>
      </c>
      <c r="Q1421">
        <f t="shared" si="139"/>
        <v>0</v>
      </c>
      <c r="S1421" t="str">
        <f t="shared" si="140"/>
        <v/>
      </c>
      <c r="T1421" t="str">
        <f t="shared" si="141"/>
        <v/>
      </c>
      <c r="U1421" t="str">
        <f t="shared" si="142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137"/>
        <v>0</v>
      </c>
      <c r="P1422">
        <f t="shared" si="138"/>
        <v>0</v>
      </c>
      <c r="Q1422">
        <f t="shared" si="139"/>
        <v>0</v>
      </c>
      <c r="S1422" t="str">
        <f t="shared" si="140"/>
        <v/>
      </c>
      <c r="T1422" t="str">
        <f t="shared" si="141"/>
        <v/>
      </c>
      <c r="U1422" t="str">
        <f t="shared" si="142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137"/>
        <v>0</v>
      </c>
      <c r="P1423">
        <f t="shared" si="138"/>
        <v>0</v>
      </c>
      <c r="Q1423">
        <f t="shared" si="139"/>
        <v>0</v>
      </c>
      <c r="S1423" t="str">
        <f t="shared" si="140"/>
        <v/>
      </c>
      <c r="T1423" t="str">
        <f t="shared" si="141"/>
        <v/>
      </c>
      <c r="U1423" t="str">
        <f t="shared" si="142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137"/>
        <v>0</v>
      </c>
      <c r="P1424">
        <f t="shared" si="138"/>
        <v>0</v>
      </c>
      <c r="Q1424">
        <f t="shared" si="139"/>
        <v>0</v>
      </c>
      <c r="S1424" t="str">
        <f t="shared" si="140"/>
        <v/>
      </c>
      <c r="T1424" t="str">
        <f t="shared" si="141"/>
        <v/>
      </c>
      <c r="U1424" t="str">
        <f t="shared" si="142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137"/>
        <v>3</v>
      </c>
      <c r="P1425">
        <f t="shared" si="138"/>
        <v>0</v>
      </c>
      <c r="Q1425">
        <f t="shared" si="139"/>
        <v>0</v>
      </c>
      <c r="S1425" t="str">
        <f t="shared" si="140"/>
        <v/>
      </c>
      <c r="T1425" t="str">
        <f t="shared" si="141"/>
        <v/>
      </c>
      <c r="U1425" t="str">
        <f t="shared" si="142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137"/>
        <v>6</v>
      </c>
      <c r="P1426">
        <f t="shared" si="138"/>
        <v>0</v>
      </c>
      <c r="Q1426">
        <f t="shared" si="139"/>
        <v>0</v>
      </c>
      <c r="S1426" t="str">
        <f t="shared" si="140"/>
        <v/>
      </c>
      <c r="T1426" t="str">
        <f t="shared" si="141"/>
        <v/>
      </c>
      <c r="U1426" t="str">
        <f t="shared" si="142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137"/>
        <v>6</v>
      </c>
      <c r="P1427">
        <f t="shared" si="138"/>
        <v>0</v>
      </c>
      <c r="Q1427">
        <f t="shared" si="139"/>
        <v>0</v>
      </c>
      <c r="S1427" t="str">
        <f t="shared" si="140"/>
        <v/>
      </c>
      <c r="T1427" t="str">
        <f t="shared" si="141"/>
        <v/>
      </c>
      <c r="U1427" t="str">
        <f t="shared" si="142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137"/>
        <v>3</v>
      </c>
      <c r="P1428">
        <f t="shared" si="138"/>
        <v>0</v>
      </c>
      <c r="Q1428">
        <f t="shared" si="139"/>
        <v>0</v>
      </c>
      <c r="S1428" t="str">
        <f t="shared" si="140"/>
        <v/>
      </c>
      <c r="T1428" t="str">
        <f t="shared" si="141"/>
        <v/>
      </c>
      <c r="U1428" t="str">
        <f t="shared" si="142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137"/>
        <v>2</v>
      </c>
      <c r="P1429">
        <f t="shared" si="138"/>
        <v>0</v>
      </c>
      <c r="Q1429">
        <f t="shared" si="139"/>
        <v>0</v>
      </c>
      <c r="S1429" t="str">
        <f t="shared" si="140"/>
        <v/>
      </c>
      <c r="T1429" t="str">
        <f t="shared" si="141"/>
        <v/>
      </c>
      <c r="U1429" t="str">
        <f t="shared" si="142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137"/>
        <v>0</v>
      </c>
      <c r="P1430">
        <f t="shared" si="138"/>
        <v>0</v>
      </c>
      <c r="Q1430">
        <f t="shared" si="139"/>
        <v>0</v>
      </c>
      <c r="S1430" t="str">
        <f t="shared" si="140"/>
        <v/>
      </c>
      <c r="T1430" t="str">
        <f t="shared" si="141"/>
        <v/>
      </c>
      <c r="U1430" t="str">
        <f t="shared" si="142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137"/>
        <v>0</v>
      </c>
      <c r="P1431">
        <f t="shared" si="138"/>
        <v>0</v>
      </c>
      <c r="Q1431">
        <f t="shared" si="139"/>
        <v>0</v>
      </c>
      <c r="S1431" t="str">
        <f t="shared" si="140"/>
        <v/>
      </c>
      <c r="T1431" t="str">
        <f t="shared" si="141"/>
        <v/>
      </c>
      <c r="U1431" t="str">
        <f t="shared" si="142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137"/>
        <v>0</v>
      </c>
      <c r="P1432">
        <f t="shared" si="138"/>
        <v>0</v>
      </c>
      <c r="Q1432">
        <f t="shared" si="139"/>
        <v>0</v>
      </c>
      <c r="S1432" t="str">
        <f t="shared" si="140"/>
        <v/>
      </c>
      <c r="T1432" t="str">
        <f t="shared" si="141"/>
        <v/>
      </c>
      <c r="U1432" t="str">
        <f t="shared" si="142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137"/>
        <v>1</v>
      </c>
      <c r="P1433">
        <f t="shared" si="138"/>
        <v>0</v>
      </c>
      <c r="Q1433">
        <f t="shared" si="139"/>
        <v>0</v>
      </c>
      <c r="S1433" t="str">
        <f t="shared" si="140"/>
        <v/>
      </c>
      <c r="T1433" t="str">
        <f t="shared" si="141"/>
        <v/>
      </c>
      <c r="U1433" t="str">
        <f t="shared" si="142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137"/>
        <v>0</v>
      </c>
      <c r="P1434">
        <f t="shared" si="138"/>
        <v>0</v>
      </c>
      <c r="Q1434">
        <f t="shared" si="139"/>
        <v>0</v>
      </c>
      <c r="S1434" t="str">
        <f t="shared" si="140"/>
        <v/>
      </c>
      <c r="T1434" t="str">
        <f t="shared" si="141"/>
        <v/>
      </c>
      <c r="U1434" t="str">
        <f t="shared" si="142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137"/>
        <v>0</v>
      </c>
      <c r="P1435">
        <f t="shared" si="138"/>
        <v>0</v>
      </c>
      <c r="Q1435">
        <f t="shared" si="139"/>
        <v>0</v>
      </c>
      <c r="S1435" t="str">
        <f t="shared" si="140"/>
        <v/>
      </c>
      <c r="T1435" t="str">
        <f t="shared" si="141"/>
        <v/>
      </c>
      <c r="U1435" t="str">
        <f t="shared" si="142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137"/>
        <v>0</v>
      </c>
      <c r="P1436">
        <f t="shared" si="138"/>
        <v>0</v>
      </c>
      <c r="Q1436">
        <f t="shared" si="139"/>
        <v>0</v>
      </c>
      <c r="S1436" t="str">
        <f t="shared" si="140"/>
        <v/>
      </c>
      <c r="T1436" t="str">
        <f t="shared" si="141"/>
        <v/>
      </c>
      <c r="U1436" t="str">
        <f t="shared" si="142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137"/>
        <v>1</v>
      </c>
      <c r="P1437">
        <f t="shared" si="138"/>
        <v>0</v>
      </c>
      <c r="Q1437">
        <f t="shared" si="139"/>
        <v>0</v>
      </c>
      <c r="S1437" t="str">
        <f t="shared" si="140"/>
        <v/>
      </c>
      <c r="T1437" t="str">
        <f t="shared" si="141"/>
        <v/>
      </c>
      <c r="U1437" t="str">
        <f t="shared" si="142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137"/>
        <v>0</v>
      </c>
      <c r="P1438">
        <f t="shared" si="138"/>
        <v>0</v>
      </c>
      <c r="Q1438">
        <f t="shared" si="139"/>
        <v>0</v>
      </c>
      <c r="S1438" t="str">
        <f t="shared" si="140"/>
        <v/>
      </c>
      <c r="T1438" t="str">
        <f t="shared" si="141"/>
        <v/>
      </c>
      <c r="U1438" t="str">
        <f t="shared" si="142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137"/>
        <v>0</v>
      </c>
      <c r="P1439">
        <f t="shared" si="138"/>
        <v>0</v>
      </c>
      <c r="Q1439">
        <f t="shared" si="139"/>
        <v>0</v>
      </c>
      <c r="S1439" t="str">
        <f t="shared" si="140"/>
        <v/>
      </c>
      <c r="T1439" t="str">
        <f t="shared" si="141"/>
        <v/>
      </c>
      <c r="U1439" t="str">
        <f t="shared" si="142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137"/>
        <v>0</v>
      </c>
      <c r="P1440">
        <f t="shared" si="138"/>
        <v>0</v>
      </c>
      <c r="Q1440">
        <f t="shared" si="139"/>
        <v>0</v>
      </c>
      <c r="S1440" t="str">
        <f t="shared" si="140"/>
        <v/>
      </c>
      <c r="T1440" t="str">
        <f t="shared" si="141"/>
        <v/>
      </c>
      <c r="U1440" t="str">
        <f t="shared" si="142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137"/>
        <v>1</v>
      </c>
      <c r="P1441">
        <f t="shared" si="138"/>
        <v>0</v>
      </c>
      <c r="Q1441">
        <f t="shared" si="139"/>
        <v>0</v>
      </c>
      <c r="S1441" t="str">
        <f t="shared" si="140"/>
        <v/>
      </c>
      <c r="T1441" t="str">
        <f t="shared" si="141"/>
        <v/>
      </c>
      <c r="U1441" t="str">
        <f t="shared" si="142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137"/>
        <v>0</v>
      </c>
      <c r="P1442">
        <f t="shared" si="138"/>
        <v>0</v>
      </c>
      <c r="Q1442">
        <f t="shared" si="139"/>
        <v>0</v>
      </c>
      <c r="S1442" t="str">
        <f t="shared" si="140"/>
        <v/>
      </c>
      <c r="T1442" t="str">
        <f t="shared" si="141"/>
        <v/>
      </c>
      <c r="U1442" t="str">
        <f t="shared" si="142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137"/>
        <v>0</v>
      </c>
      <c r="P1443">
        <f t="shared" si="138"/>
        <v>0</v>
      </c>
      <c r="Q1443">
        <f t="shared" si="139"/>
        <v>0</v>
      </c>
      <c r="S1443" t="str">
        <f t="shared" si="140"/>
        <v/>
      </c>
      <c r="T1443" t="str">
        <f t="shared" si="141"/>
        <v/>
      </c>
      <c r="U1443" t="str">
        <f t="shared" si="142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137"/>
        <v>0</v>
      </c>
      <c r="P1444">
        <f t="shared" si="138"/>
        <v>0</v>
      </c>
      <c r="Q1444">
        <f t="shared" si="139"/>
        <v>0</v>
      </c>
      <c r="S1444" t="str">
        <f t="shared" si="140"/>
        <v/>
      </c>
      <c r="T1444" t="str">
        <f t="shared" si="141"/>
        <v/>
      </c>
      <c r="U1444" t="str">
        <f t="shared" si="142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137"/>
        <v>12</v>
      </c>
      <c r="P1445">
        <f t="shared" si="138"/>
        <v>1</v>
      </c>
      <c r="Q1445">
        <f t="shared" si="139"/>
        <v>0</v>
      </c>
      <c r="S1445" t="str">
        <f t="shared" si="140"/>
        <v/>
      </c>
      <c r="T1445" t="str">
        <f t="shared" si="141"/>
        <v/>
      </c>
      <c r="U1445" t="str">
        <f t="shared" si="142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137"/>
        <v>35</v>
      </c>
      <c r="P1446">
        <f t="shared" si="138"/>
        <v>0</v>
      </c>
      <c r="Q1446">
        <f t="shared" si="139"/>
        <v>0</v>
      </c>
      <c r="S1446" t="str">
        <f t="shared" si="140"/>
        <v/>
      </c>
      <c r="T1446" t="str">
        <f t="shared" si="141"/>
        <v/>
      </c>
      <c r="U1446" t="str">
        <f t="shared" si="142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137"/>
        <v>32</v>
      </c>
      <c r="P1447">
        <f t="shared" si="138"/>
        <v>1</v>
      </c>
      <c r="Q1447">
        <f t="shared" si="139"/>
        <v>0</v>
      </c>
      <c r="S1447" t="str">
        <f t="shared" si="140"/>
        <v/>
      </c>
      <c r="T1447" t="str">
        <f t="shared" si="141"/>
        <v/>
      </c>
      <c r="U1447" t="str">
        <f t="shared" si="142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137"/>
        <v>0</v>
      </c>
      <c r="P1448">
        <f t="shared" si="138"/>
        <v>0</v>
      </c>
      <c r="Q1448">
        <f t="shared" si="139"/>
        <v>0</v>
      </c>
      <c r="S1448" t="str">
        <f t="shared" si="140"/>
        <v/>
      </c>
      <c r="T1448" t="str">
        <f t="shared" si="141"/>
        <v/>
      </c>
      <c r="U1448" t="str">
        <f t="shared" si="142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137"/>
        <v>1</v>
      </c>
      <c r="P1449">
        <f t="shared" si="138"/>
        <v>0</v>
      </c>
      <c r="Q1449">
        <f t="shared" si="139"/>
        <v>0</v>
      </c>
      <c r="S1449" t="str">
        <f t="shared" si="140"/>
        <v/>
      </c>
      <c r="T1449" t="str">
        <f t="shared" si="141"/>
        <v/>
      </c>
      <c r="U1449" t="str">
        <f t="shared" si="142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137"/>
        <v>0</v>
      </c>
      <c r="P1450">
        <f t="shared" si="138"/>
        <v>0</v>
      </c>
      <c r="Q1450">
        <f t="shared" si="139"/>
        <v>0</v>
      </c>
      <c r="S1450" t="str">
        <f t="shared" si="140"/>
        <v/>
      </c>
      <c r="T1450" t="str">
        <f t="shared" si="141"/>
        <v/>
      </c>
      <c r="U1450" t="str">
        <f t="shared" si="142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137"/>
        <v>0</v>
      </c>
      <c r="P1451">
        <f t="shared" si="138"/>
        <v>0</v>
      </c>
      <c r="Q1451">
        <f t="shared" si="139"/>
        <v>0</v>
      </c>
      <c r="S1451" t="str">
        <f t="shared" si="140"/>
        <v/>
      </c>
      <c r="T1451" t="str">
        <f t="shared" si="141"/>
        <v/>
      </c>
      <c r="U1451" t="str">
        <f t="shared" si="142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137"/>
        <v>2</v>
      </c>
      <c r="P1452">
        <f t="shared" si="138"/>
        <v>0</v>
      </c>
      <c r="Q1452">
        <f t="shared" si="139"/>
        <v>0</v>
      </c>
      <c r="S1452" t="str">
        <f t="shared" si="140"/>
        <v/>
      </c>
      <c r="T1452" t="str">
        <f t="shared" si="141"/>
        <v/>
      </c>
      <c r="U1452" t="str">
        <f t="shared" si="142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137"/>
        <v>0</v>
      </c>
      <c r="P1453">
        <f t="shared" si="138"/>
        <v>0</v>
      </c>
      <c r="Q1453">
        <f t="shared" si="139"/>
        <v>0</v>
      </c>
      <c r="S1453" t="str">
        <f t="shared" si="140"/>
        <v/>
      </c>
      <c r="T1453" t="str">
        <f t="shared" si="141"/>
        <v/>
      </c>
      <c r="U1453" t="str">
        <f t="shared" si="142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137"/>
        <v>3</v>
      </c>
      <c r="P1454">
        <f t="shared" si="138"/>
        <v>0</v>
      </c>
      <c r="Q1454">
        <f t="shared" si="139"/>
        <v>0</v>
      </c>
      <c r="S1454" t="str">
        <f t="shared" si="140"/>
        <v/>
      </c>
      <c r="T1454" t="str">
        <f t="shared" si="141"/>
        <v/>
      </c>
      <c r="U1454" t="str">
        <f t="shared" si="142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137"/>
        <v>0</v>
      </c>
      <c r="P1455">
        <f t="shared" si="138"/>
        <v>0</v>
      </c>
      <c r="Q1455">
        <f t="shared" si="139"/>
        <v>0</v>
      </c>
      <c r="S1455" t="str">
        <f t="shared" si="140"/>
        <v/>
      </c>
      <c r="T1455" t="str">
        <f t="shared" si="141"/>
        <v/>
      </c>
      <c r="U1455" t="str">
        <f t="shared" si="142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137"/>
        <v>0</v>
      </c>
      <c r="P1456">
        <f t="shared" si="138"/>
        <v>0</v>
      </c>
      <c r="Q1456">
        <f t="shared" si="139"/>
        <v>0</v>
      </c>
      <c r="S1456" t="str">
        <f t="shared" si="140"/>
        <v/>
      </c>
      <c r="T1456" t="str">
        <f t="shared" si="141"/>
        <v/>
      </c>
      <c r="U1456" t="str">
        <f t="shared" si="142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137"/>
        <v>0</v>
      </c>
      <c r="P1457">
        <f t="shared" si="138"/>
        <v>0</v>
      </c>
      <c r="Q1457">
        <f t="shared" si="139"/>
        <v>0</v>
      </c>
      <c r="S1457" t="str">
        <f t="shared" si="140"/>
        <v/>
      </c>
      <c r="T1457" t="str">
        <f t="shared" si="141"/>
        <v/>
      </c>
      <c r="U1457" t="str">
        <f t="shared" si="142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137"/>
        <v>1</v>
      </c>
      <c r="P1458">
        <f t="shared" si="138"/>
        <v>0</v>
      </c>
      <c r="Q1458">
        <f t="shared" si="139"/>
        <v>0</v>
      </c>
      <c r="S1458" t="str">
        <f t="shared" si="140"/>
        <v/>
      </c>
      <c r="T1458" t="str">
        <f t="shared" si="141"/>
        <v/>
      </c>
      <c r="U1458" t="str">
        <f t="shared" si="142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137"/>
        <v>0</v>
      </c>
      <c r="P1459">
        <f t="shared" si="138"/>
        <v>0</v>
      </c>
      <c r="Q1459">
        <f t="shared" si="139"/>
        <v>0</v>
      </c>
      <c r="S1459" t="str">
        <f t="shared" si="140"/>
        <v/>
      </c>
      <c r="T1459" t="str">
        <f t="shared" si="141"/>
        <v/>
      </c>
      <c r="U1459" t="str">
        <f t="shared" si="142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137"/>
        <v>0</v>
      </c>
      <c r="P1460">
        <f t="shared" si="138"/>
        <v>0</v>
      </c>
      <c r="Q1460">
        <f t="shared" si="139"/>
        <v>0</v>
      </c>
      <c r="S1460" t="str">
        <f t="shared" si="140"/>
        <v/>
      </c>
      <c r="T1460" t="str">
        <f t="shared" si="141"/>
        <v/>
      </c>
      <c r="U1460" t="str">
        <f t="shared" si="142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137"/>
        <v>0</v>
      </c>
      <c r="P1461">
        <f t="shared" si="138"/>
        <v>0</v>
      </c>
      <c r="Q1461">
        <f t="shared" si="139"/>
        <v>0</v>
      </c>
      <c r="S1461" t="str">
        <f t="shared" si="140"/>
        <v/>
      </c>
      <c r="T1461" t="str">
        <f t="shared" si="141"/>
        <v/>
      </c>
      <c r="U1461" t="str">
        <f t="shared" si="142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137"/>
        <v>1</v>
      </c>
      <c r="P1462">
        <f t="shared" si="138"/>
        <v>0</v>
      </c>
      <c r="Q1462">
        <f t="shared" si="139"/>
        <v>0</v>
      </c>
      <c r="S1462" t="str">
        <f t="shared" si="140"/>
        <v/>
      </c>
      <c r="T1462" t="str">
        <f t="shared" si="141"/>
        <v/>
      </c>
      <c r="U1462" t="str">
        <f t="shared" si="142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137"/>
        <v>0</v>
      </c>
      <c r="P1463">
        <f t="shared" si="138"/>
        <v>0</v>
      </c>
      <c r="Q1463">
        <f t="shared" si="139"/>
        <v>0</v>
      </c>
      <c r="S1463" t="str">
        <f t="shared" si="140"/>
        <v/>
      </c>
      <c r="T1463" t="str">
        <f t="shared" si="141"/>
        <v/>
      </c>
      <c r="U1463" t="str">
        <f t="shared" si="142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137"/>
        <v>0</v>
      </c>
      <c r="P1464">
        <f t="shared" si="138"/>
        <v>0</v>
      </c>
      <c r="Q1464">
        <f t="shared" si="139"/>
        <v>0</v>
      </c>
      <c r="S1464" t="str">
        <f t="shared" si="140"/>
        <v/>
      </c>
      <c r="T1464" t="str">
        <f t="shared" si="141"/>
        <v/>
      </c>
      <c r="U1464" t="str">
        <f t="shared" si="142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137"/>
        <v>1</v>
      </c>
      <c r="P1465">
        <f t="shared" si="138"/>
        <v>0</v>
      </c>
      <c r="Q1465">
        <f t="shared" si="139"/>
        <v>0</v>
      </c>
      <c r="S1465" t="str">
        <f t="shared" si="140"/>
        <v/>
      </c>
      <c r="T1465" t="str">
        <f t="shared" si="141"/>
        <v/>
      </c>
      <c r="U1465" t="str">
        <f t="shared" si="142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137"/>
        <v>0</v>
      </c>
      <c r="P1466">
        <f t="shared" si="138"/>
        <v>0</v>
      </c>
      <c r="Q1466">
        <f t="shared" si="139"/>
        <v>0</v>
      </c>
      <c r="S1466" t="str">
        <f t="shared" si="140"/>
        <v/>
      </c>
      <c r="T1466" t="str">
        <f t="shared" si="141"/>
        <v/>
      </c>
      <c r="U1466" t="str">
        <f t="shared" si="142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137"/>
        <v>0</v>
      </c>
      <c r="P1467">
        <f t="shared" si="138"/>
        <v>0</v>
      </c>
      <c r="Q1467">
        <f t="shared" si="139"/>
        <v>0</v>
      </c>
      <c r="S1467" t="str">
        <f t="shared" si="140"/>
        <v/>
      </c>
      <c r="T1467" t="str">
        <f t="shared" si="141"/>
        <v/>
      </c>
      <c r="U1467" t="str">
        <f t="shared" si="142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137"/>
        <v>3</v>
      </c>
      <c r="P1468">
        <f t="shared" si="138"/>
        <v>0</v>
      </c>
      <c r="Q1468">
        <f t="shared" si="139"/>
        <v>0</v>
      </c>
      <c r="S1468" t="str">
        <f t="shared" si="140"/>
        <v/>
      </c>
      <c r="T1468" t="str">
        <f t="shared" si="141"/>
        <v/>
      </c>
      <c r="U1468" t="str">
        <f t="shared" si="142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137"/>
        <v>0</v>
      </c>
      <c r="P1469">
        <f t="shared" si="138"/>
        <v>0</v>
      </c>
      <c r="Q1469">
        <f t="shared" si="139"/>
        <v>0</v>
      </c>
      <c r="S1469" t="str">
        <f t="shared" si="140"/>
        <v/>
      </c>
      <c r="T1469" t="str">
        <f t="shared" si="141"/>
        <v/>
      </c>
      <c r="U1469" t="str">
        <f t="shared" si="142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137"/>
        <v>0</v>
      </c>
      <c r="P1470">
        <f t="shared" si="138"/>
        <v>0</v>
      </c>
      <c r="Q1470">
        <f t="shared" si="139"/>
        <v>0</v>
      </c>
      <c r="S1470" t="str">
        <f t="shared" si="140"/>
        <v/>
      </c>
      <c r="T1470" t="str">
        <f t="shared" si="141"/>
        <v/>
      </c>
      <c r="U1470" t="str">
        <f t="shared" si="142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137"/>
        <v>0</v>
      </c>
      <c r="P1471">
        <f t="shared" si="138"/>
        <v>0</v>
      </c>
      <c r="Q1471">
        <f t="shared" si="139"/>
        <v>0</v>
      </c>
      <c r="S1471" t="str">
        <f t="shared" si="140"/>
        <v/>
      </c>
      <c r="T1471" t="str">
        <f t="shared" si="141"/>
        <v/>
      </c>
      <c r="U1471" t="str">
        <f t="shared" si="142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137"/>
        <v>3</v>
      </c>
      <c r="P1472">
        <f t="shared" si="138"/>
        <v>0</v>
      </c>
      <c r="Q1472">
        <f t="shared" si="139"/>
        <v>0</v>
      </c>
      <c r="S1472" t="str">
        <f t="shared" si="140"/>
        <v/>
      </c>
      <c r="T1472" t="str">
        <f t="shared" si="141"/>
        <v/>
      </c>
      <c r="U1472" t="str">
        <f t="shared" si="142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137"/>
        <v>0</v>
      </c>
      <c r="P1473">
        <f t="shared" si="138"/>
        <v>0</v>
      </c>
      <c r="Q1473">
        <f t="shared" si="139"/>
        <v>0</v>
      </c>
      <c r="S1473" t="str">
        <f t="shared" si="140"/>
        <v/>
      </c>
      <c r="T1473" t="str">
        <f t="shared" si="141"/>
        <v/>
      </c>
      <c r="U1473" t="str">
        <f t="shared" si="142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137"/>
        <v>18</v>
      </c>
      <c r="P1474">
        <f t="shared" si="138"/>
        <v>0</v>
      </c>
      <c r="Q1474">
        <f t="shared" si="139"/>
        <v>0</v>
      </c>
      <c r="S1474" t="str">
        <f t="shared" si="140"/>
        <v/>
      </c>
      <c r="T1474" t="str">
        <f t="shared" si="141"/>
        <v/>
      </c>
      <c r="U1474" t="str">
        <f t="shared" si="142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137"/>
        <v>0</v>
      </c>
      <c r="P1475">
        <f t="shared" si="138"/>
        <v>0</v>
      </c>
      <c r="Q1475">
        <f t="shared" si="139"/>
        <v>0</v>
      </c>
      <c r="S1475" t="str">
        <f t="shared" si="140"/>
        <v/>
      </c>
      <c r="T1475" t="str">
        <f t="shared" si="141"/>
        <v/>
      </c>
      <c r="U1475" t="str">
        <f t="shared" si="142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137"/>
        <v>3</v>
      </c>
      <c r="P1476">
        <f t="shared" si="138"/>
        <v>0</v>
      </c>
      <c r="Q1476">
        <f t="shared" si="139"/>
        <v>0</v>
      </c>
      <c r="S1476" t="str">
        <f t="shared" si="140"/>
        <v/>
      </c>
      <c r="T1476" t="str">
        <f t="shared" si="141"/>
        <v/>
      </c>
      <c r="U1476" t="str">
        <f t="shared" si="142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ref="O1477:O1540" si="143">IF($D1477="US",H1477,"")</f>
        <v>17</v>
      </c>
      <c r="P1477">
        <f t="shared" ref="P1477:P1540" si="144">IF($D1477="US",I1477,"")</f>
        <v>0</v>
      </c>
      <c r="Q1477">
        <f t="shared" ref="Q1477:Q1540" si="145">IF($D1477="US",J1477,"")</f>
        <v>0</v>
      </c>
      <c r="S1477" t="str">
        <f t="shared" ref="S1477:S1540" si="146">IF($C1477="New York",H1477,"")</f>
        <v/>
      </c>
      <c r="T1477" t="str">
        <f t="shared" ref="T1477:T1540" si="147">IF($C1477="New York",I1477,"")</f>
        <v/>
      </c>
      <c r="U1477" t="str">
        <f t="shared" ref="U1477:U1540" si="148">IF($C1477="New York",J1477,"")</f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143"/>
        <v>0</v>
      </c>
      <c r="P1478">
        <f t="shared" si="144"/>
        <v>0</v>
      </c>
      <c r="Q1478">
        <f t="shared" si="145"/>
        <v>0</v>
      </c>
      <c r="S1478" t="str">
        <f t="shared" si="146"/>
        <v/>
      </c>
      <c r="T1478" t="str">
        <f t="shared" si="147"/>
        <v/>
      </c>
      <c r="U1478" t="str">
        <f t="shared" si="148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143"/>
        <v>3</v>
      </c>
      <c r="P1479">
        <f t="shared" si="144"/>
        <v>0</v>
      </c>
      <c r="Q1479">
        <f t="shared" si="145"/>
        <v>0</v>
      </c>
      <c r="S1479" t="str">
        <f t="shared" si="146"/>
        <v/>
      </c>
      <c r="T1479" t="str">
        <f t="shared" si="147"/>
        <v/>
      </c>
      <c r="U1479" t="str">
        <f t="shared" si="148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143"/>
        <v>0</v>
      </c>
      <c r="P1480">
        <f t="shared" si="144"/>
        <v>0</v>
      </c>
      <c r="Q1480">
        <f t="shared" si="145"/>
        <v>0</v>
      </c>
      <c r="S1480" t="str">
        <f t="shared" si="146"/>
        <v/>
      </c>
      <c r="T1480" t="str">
        <f t="shared" si="147"/>
        <v/>
      </c>
      <c r="U1480" t="str">
        <f t="shared" si="148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143"/>
        <v>5</v>
      </c>
      <c r="P1481">
        <f t="shared" si="144"/>
        <v>0</v>
      </c>
      <c r="Q1481">
        <f t="shared" si="145"/>
        <v>0</v>
      </c>
      <c r="S1481" t="str">
        <f t="shared" si="146"/>
        <v/>
      </c>
      <c r="T1481" t="str">
        <f t="shared" si="147"/>
        <v/>
      </c>
      <c r="U1481" t="str">
        <f t="shared" si="148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143"/>
        <v>0</v>
      </c>
      <c r="P1482">
        <f t="shared" si="144"/>
        <v>0</v>
      </c>
      <c r="Q1482">
        <f t="shared" si="145"/>
        <v>0</v>
      </c>
      <c r="S1482" t="str">
        <f t="shared" si="146"/>
        <v/>
      </c>
      <c r="T1482" t="str">
        <f t="shared" si="147"/>
        <v/>
      </c>
      <c r="U1482" t="str">
        <f t="shared" si="148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143"/>
        <v>0</v>
      </c>
      <c r="P1483">
        <f t="shared" si="144"/>
        <v>0</v>
      </c>
      <c r="Q1483">
        <f t="shared" si="145"/>
        <v>0</v>
      </c>
      <c r="S1483" t="str">
        <f t="shared" si="146"/>
        <v/>
      </c>
      <c r="T1483" t="str">
        <f t="shared" si="147"/>
        <v/>
      </c>
      <c r="U1483" t="str">
        <f t="shared" si="148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143"/>
        <v>0</v>
      </c>
      <c r="P1484">
        <f t="shared" si="144"/>
        <v>0</v>
      </c>
      <c r="Q1484">
        <f t="shared" si="145"/>
        <v>0</v>
      </c>
      <c r="S1484" t="str">
        <f t="shared" si="146"/>
        <v/>
      </c>
      <c r="T1484" t="str">
        <f t="shared" si="147"/>
        <v/>
      </c>
      <c r="U1484" t="str">
        <f t="shared" si="148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143"/>
        <v>0</v>
      </c>
      <c r="P1485">
        <f t="shared" si="144"/>
        <v>0</v>
      </c>
      <c r="Q1485">
        <f t="shared" si="145"/>
        <v>0</v>
      </c>
      <c r="S1485" t="str">
        <f t="shared" si="146"/>
        <v/>
      </c>
      <c r="T1485" t="str">
        <f t="shared" si="147"/>
        <v/>
      </c>
      <c r="U1485" t="str">
        <f t="shared" si="148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143"/>
        <v>3</v>
      </c>
      <c r="P1486">
        <f t="shared" si="144"/>
        <v>0</v>
      </c>
      <c r="Q1486">
        <f t="shared" si="145"/>
        <v>0</v>
      </c>
      <c r="S1486" t="str">
        <f t="shared" si="146"/>
        <v/>
      </c>
      <c r="T1486" t="str">
        <f t="shared" si="147"/>
        <v/>
      </c>
      <c r="U1486" t="str">
        <f t="shared" si="148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143"/>
        <v>4</v>
      </c>
      <c r="P1487">
        <f t="shared" si="144"/>
        <v>0</v>
      </c>
      <c r="Q1487">
        <f t="shared" si="145"/>
        <v>0</v>
      </c>
      <c r="S1487" t="str">
        <f t="shared" si="146"/>
        <v/>
      </c>
      <c r="T1487" t="str">
        <f t="shared" si="147"/>
        <v/>
      </c>
      <c r="U1487" t="str">
        <f t="shared" si="148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143"/>
        <v>1</v>
      </c>
      <c r="P1488">
        <f t="shared" si="144"/>
        <v>0</v>
      </c>
      <c r="Q1488">
        <f t="shared" si="145"/>
        <v>0</v>
      </c>
      <c r="S1488" t="str">
        <f t="shared" si="146"/>
        <v/>
      </c>
      <c r="T1488" t="str">
        <f t="shared" si="147"/>
        <v/>
      </c>
      <c r="U1488" t="str">
        <f t="shared" si="148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143"/>
        <v>0</v>
      </c>
      <c r="P1489">
        <f t="shared" si="144"/>
        <v>0</v>
      </c>
      <c r="Q1489">
        <f t="shared" si="145"/>
        <v>0</v>
      </c>
      <c r="S1489" t="str">
        <f t="shared" si="146"/>
        <v/>
      </c>
      <c r="T1489" t="str">
        <f t="shared" si="147"/>
        <v/>
      </c>
      <c r="U1489" t="str">
        <f t="shared" si="148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143"/>
        <v>4</v>
      </c>
      <c r="P1490">
        <f t="shared" si="144"/>
        <v>0</v>
      </c>
      <c r="Q1490">
        <f t="shared" si="145"/>
        <v>0</v>
      </c>
      <c r="S1490" t="str">
        <f t="shared" si="146"/>
        <v/>
      </c>
      <c r="T1490" t="str">
        <f t="shared" si="147"/>
        <v/>
      </c>
      <c r="U1490" t="str">
        <f t="shared" si="148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143"/>
        <v>12</v>
      </c>
      <c r="P1491">
        <f t="shared" si="144"/>
        <v>0</v>
      </c>
      <c r="Q1491">
        <f t="shared" si="145"/>
        <v>0</v>
      </c>
      <c r="S1491" t="str">
        <f t="shared" si="146"/>
        <v/>
      </c>
      <c r="T1491" t="str">
        <f t="shared" si="147"/>
        <v/>
      </c>
      <c r="U1491" t="str">
        <f t="shared" si="148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143"/>
        <v>6</v>
      </c>
      <c r="P1492">
        <f t="shared" si="144"/>
        <v>0</v>
      </c>
      <c r="Q1492">
        <f t="shared" si="145"/>
        <v>0</v>
      </c>
      <c r="S1492" t="str">
        <f t="shared" si="146"/>
        <v/>
      </c>
      <c r="T1492" t="str">
        <f t="shared" si="147"/>
        <v/>
      </c>
      <c r="U1492" t="str">
        <f t="shared" si="148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143"/>
        <v>0</v>
      </c>
      <c r="P1493">
        <f t="shared" si="144"/>
        <v>0</v>
      </c>
      <c r="Q1493">
        <f t="shared" si="145"/>
        <v>0</v>
      </c>
      <c r="S1493" t="str">
        <f t="shared" si="146"/>
        <v/>
      </c>
      <c r="T1493" t="str">
        <f t="shared" si="147"/>
        <v/>
      </c>
      <c r="U1493" t="str">
        <f t="shared" si="148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143"/>
        <v>28</v>
      </c>
      <c r="P1494">
        <f t="shared" si="144"/>
        <v>1</v>
      </c>
      <c r="Q1494">
        <f t="shared" si="145"/>
        <v>0</v>
      </c>
      <c r="S1494" t="str">
        <f t="shared" si="146"/>
        <v/>
      </c>
      <c r="T1494" t="str">
        <f t="shared" si="147"/>
        <v/>
      </c>
      <c r="U1494" t="str">
        <f t="shared" si="148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143"/>
        <v>7</v>
      </c>
      <c r="P1495">
        <f t="shared" si="144"/>
        <v>0</v>
      </c>
      <c r="Q1495">
        <f t="shared" si="145"/>
        <v>0</v>
      </c>
      <c r="S1495" t="str">
        <f t="shared" si="146"/>
        <v/>
      </c>
      <c r="T1495" t="str">
        <f t="shared" si="147"/>
        <v/>
      </c>
      <c r="U1495" t="str">
        <f t="shared" si="148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143"/>
        <v>0</v>
      </c>
      <c r="P1496">
        <f t="shared" si="144"/>
        <v>0</v>
      </c>
      <c r="Q1496">
        <f t="shared" si="145"/>
        <v>0</v>
      </c>
      <c r="S1496" t="str">
        <f t="shared" si="146"/>
        <v/>
      </c>
      <c r="T1496" t="str">
        <f t="shared" si="147"/>
        <v/>
      </c>
      <c r="U1496" t="str">
        <f t="shared" si="148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143"/>
        <v>5</v>
      </c>
      <c r="P1497">
        <f t="shared" si="144"/>
        <v>0</v>
      </c>
      <c r="Q1497">
        <f t="shared" si="145"/>
        <v>0</v>
      </c>
      <c r="S1497" t="str">
        <f t="shared" si="146"/>
        <v/>
      </c>
      <c r="T1497" t="str">
        <f t="shared" si="147"/>
        <v/>
      </c>
      <c r="U1497" t="str">
        <f t="shared" si="148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143"/>
        <v>0</v>
      </c>
      <c r="P1498">
        <f t="shared" si="144"/>
        <v>0</v>
      </c>
      <c r="Q1498">
        <f t="shared" si="145"/>
        <v>0</v>
      </c>
      <c r="S1498" t="str">
        <f t="shared" si="146"/>
        <v/>
      </c>
      <c r="T1498" t="str">
        <f t="shared" si="147"/>
        <v/>
      </c>
      <c r="U1498" t="str">
        <f t="shared" si="148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143"/>
        <v>12</v>
      </c>
      <c r="P1499">
        <f t="shared" si="144"/>
        <v>0</v>
      </c>
      <c r="Q1499">
        <f t="shared" si="145"/>
        <v>0</v>
      </c>
      <c r="S1499" t="str">
        <f t="shared" si="146"/>
        <v/>
      </c>
      <c r="T1499" t="str">
        <f t="shared" si="147"/>
        <v/>
      </c>
      <c r="U1499" t="str">
        <f t="shared" si="148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143"/>
        <v>0</v>
      </c>
      <c r="P1500">
        <f t="shared" si="144"/>
        <v>0</v>
      </c>
      <c r="Q1500">
        <f t="shared" si="145"/>
        <v>0</v>
      </c>
      <c r="S1500" t="str">
        <f t="shared" si="146"/>
        <v/>
      </c>
      <c r="T1500" t="str">
        <f t="shared" si="147"/>
        <v/>
      </c>
      <c r="U1500" t="str">
        <f t="shared" si="148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143"/>
        <v>54</v>
      </c>
      <c r="P1501">
        <f t="shared" si="144"/>
        <v>1</v>
      </c>
      <c r="Q1501">
        <f t="shared" si="145"/>
        <v>0</v>
      </c>
      <c r="S1501" t="str">
        <f t="shared" si="146"/>
        <v/>
      </c>
      <c r="T1501" t="str">
        <f t="shared" si="147"/>
        <v/>
      </c>
      <c r="U1501" t="str">
        <f t="shared" si="148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143"/>
        <v>6</v>
      </c>
      <c r="P1502">
        <f t="shared" si="144"/>
        <v>0</v>
      </c>
      <c r="Q1502">
        <f t="shared" si="145"/>
        <v>0</v>
      </c>
      <c r="S1502" t="str">
        <f t="shared" si="146"/>
        <v/>
      </c>
      <c r="T1502" t="str">
        <f t="shared" si="147"/>
        <v/>
      </c>
      <c r="U1502" t="str">
        <f t="shared" si="148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143"/>
        <v>0</v>
      </c>
      <c r="P1503">
        <f t="shared" si="144"/>
        <v>0</v>
      </c>
      <c r="Q1503">
        <f t="shared" si="145"/>
        <v>0</v>
      </c>
      <c r="S1503" t="str">
        <f t="shared" si="146"/>
        <v/>
      </c>
      <c r="T1503" t="str">
        <f t="shared" si="147"/>
        <v/>
      </c>
      <c r="U1503" t="str">
        <f t="shared" si="148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143"/>
        <v>0</v>
      </c>
      <c r="P1504">
        <f t="shared" si="144"/>
        <v>0</v>
      </c>
      <c r="Q1504">
        <f t="shared" si="145"/>
        <v>0</v>
      </c>
      <c r="S1504" t="str">
        <f t="shared" si="146"/>
        <v/>
      </c>
      <c r="T1504" t="str">
        <f t="shared" si="147"/>
        <v/>
      </c>
      <c r="U1504" t="str">
        <f t="shared" si="148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143"/>
        <v>0</v>
      </c>
      <c r="P1505">
        <f t="shared" si="144"/>
        <v>0</v>
      </c>
      <c r="Q1505">
        <f t="shared" si="145"/>
        <v>0</v>
      </c>
      <c r="S1505" t="str">
        <f t="shared" si="146"/>
        <v/>
      </c>
      <c r="T1505" t="str">
        <f t="shared" si="147"/>
        <v/>
      </c>
      <c r="U1505" t="str">
        <f t="shared" si="148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143"/>
        <v>0</v>
      </c>
      <c r="P1506">
        <f t="shared" si="144"/>
        <v>0</v>
      </c>
      <c r="Q1506">
        <f t="shared" si="145"/>
        <v>0</v>
      </c>
      <c r="S1506" t="str">
        <f t="shared" si="146"/>
        <v/>
      </c>
      <c r="T1506" t="str">
        <f t="shared" si="147"/>
        <v/>
      </c>
      <c r="U1506" t="str">
        <f t="shared" si="148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143"/>
        <v>0</v>
      </c>
      <c r="P1507">
        <f t="shared" si="144"/>
        <v>0</v>
      </c>
      <c r="Q1507">
        <f t="shared" si="145"/>
        <v>0</v>
      </c>
      <c r="S1507" t="str">
        <f t="shared" si="146"/>
        <v/>
      </c>
      <c r="T1507" t="str">
        <f t="shared" si="147"/>
        <v/>
      </c>
      <c r="U1507" t="str">
        <f t="shared" si="148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143"/>
        <v>0</v>
      </c>
      <c r="P1508">
        <f t="shared" si="144"/>
        <v>0</v>
      </c>
      <c r="Q1508">
        <f t="shared" si="145"/>
        <v>0</v>
      </c>
      <c r="S1508" t="str">
        <f t="shared" si="146"/>
        <v/>
      </c>
      <c r="T1508" t="str">
        <f t="shared" si="147"/>
        <v/>
      </c>
      <c r="U1508" t="str">
        <f t="shared" si="148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143"/>
        <v>0</v>
      </c>
      <c r="P1509">
        <f t="shared" si="144"/>
        <v>0</v>
      </c>
      <c r="Q1509">
        <f t="shared" si="145"/>
        <v>0</v>
      </c>
      <c r="S1509" t="str">
        <f t="shared" si="146"/>
        <v/>
      </c>
      <c r="T1509" t="str">
        <f t="shared" si="147"/>
        <v/>
      </c>
      <c r="U1509" t="str">
        <f t="shared" si="148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143"/>
        <v>1170</v>
      </c>
      <c r="P1510">
        <f t="shared" si="144"/>
        <v>87</v>
      </c>
      <c r="Q1510">
        <f t="shared" si="145"/>
        <v>0</v>
      </c>
      <c r="S1510" t="str">
        <f t="shared" si="146"/>
        <v/>
      </c>
      <c r="T1510" t="str">
        <f t="shared" si="147"/>
        <v/>
      </c>
      <c r="U1510" t="str">
        <f t="shared" si="148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143"/>
        <v>0</v>
      </c>
      <c r="P1511">
        <f t="shared" si="144"/>
        <v>0</v>
      </c>
      <c r="Q1511">
        <f t="shared" si="145"/>
        <v>0</v>
      </c>
      <c r="S1511" t="str">
        <f t="shared" si="146"/>
        <v/>
      </c>
      <c r="T1511" t="str">
        <f t="shared" si="147"/>
        <v/>
      </c>
      <c r="U1511" t="str">
        <f t="shared" si="148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143"/>
        <v>0</v>
      </c>
      <c r="P1512">
        <f t="shared" si="144"/>
        <v>0</v>
      </c>
      <c r="Q1512">
        <f t="shared" si="145"/>
        <v>0</v>
      </c>
      <c r="S1512" t="str">
        <f t="shared" si="146"/>
        <v/>
      </c>
      <c r="T1512" t="str">
        <f t="shared" si="147"/>
        <v/>
      </c>
      <c r="U1512" t="str">
        <f t="shared" si="148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143"/>
        <v>0</v>
      </c>
      <c r="P1513">
        <f t="shared" si="144"/>
        <v>0</v>
      </c>
      <c r="Q1513">
        <f t="shared" si="145"/>
        <v>0</v>
      </c>
      <c r="S1513" t="str">
        <f t="shared" si="146"/>
        <v/>
      </c>
      <c r="T1513" t="str">
        <f t="shared" si="147"/>
        <v/>
      </c>
      <c r="U1513" t="str">
        <f t="shared" si="148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143"/>
        <v>0</v>
      </c>
      <c r="P1514">
        <f t="shared" si="144"/>
        <v>0</v>
      </c>
      <c r="Q1514">
        <f t="shared" si="145"/>
        <v>0</v>
      </c>
      <c r="S1514" t="str">
        <f t="shared" si="146"/>
        <v/>
      </c>
      <c r="T1514" t="str">
        <f t="shared" si="147"/>
        <v/>
      </c>
      <c r="U1514" t="str">
        <f t="shared" si="148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143"/>
        <v>0</v>
      </c>
      <c r="P1515">
        <f t="shared" si="144"/>
        <v>0</v>
      </c>
      <c r="Q1515">
        <f t="shared" si="145"/>
        <v>0</v>
      </c>
      <c r="S1515" t="str">
        <f t="shared" si="146"/>
        <v/>
      </c>
      <c r="T1515" t="str">
        <f t="shared" si="147"/>
        <v/>
      </c>
      <c r="U1515" t="str">
        <f t="shared" si="148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143"/>
        <v>0</v>
      </c>
      <c r="P1516">
        <f t="shared" si="144"/>
        <v>0</v>
      </c>
      <c r="Q1516">
        <f t="shared" si="145"/>
        <v>0</v>
      </c>
      <c r="S1516" t="str">
        <f t="shared" si="146"/>
        <v/>
      </c>
      <c r="T1516" t="str">
        <f t="shared" si="147"/>
        <v/>
      </c>
      <c r="U1516" t="str">
        <f t="shared" si="148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143"/>
        <v>0</v>
      </c>
      <c r="P1517">
        <f t="shared" si="144"/>
        <v>0</v>
      </c>
      <c r="Q1517">
        <f t="shared" si="145"/>
        <v>0</v>
      </c>
      <c r="S1517">
        <f t="shared" si="146"/>
        <v>0</v>
      </c>
      <c r="T1517">
        <f t="shared" si="147"/>
        <v>0</v>
      </c>
      <c r="U1517">
        <f t="shared" si="148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143"/>
        <v>0</v>
      </c>
      <c r="P1518">
        <f t="shared" si="144"/>
        <v>0</v>
      </c>
      <c r="Q1518">
        <f t="shared" si="145"/>
        <v>0</v>
      </c>
      <c r="S1518" t="str">
        <f t="shared" si="146"/>
        <v/>
      </c>
      <c r="T1518" t="str">
        <f t="shared" si="147"/>
        <v/>
      </c>
      <c r="U1518" t="str">
        <f t="shared" si="148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143"/>
        <v>0</v>
      </c>
      <c r="P1519">
        <f t="shared" si="144"/>
        <v>0</v>
      </c>
      <c r="Q1519">
        <f t="shared" si="145"/>
        <v>0</v>
      </c>
      <c r="S1519" t="str">
        <f t="shared" si="146"/>
        <v/>
      </c>
      <c r="T1519" t="str">
        <f t="shared" si="147"/>
        <v/>
      </c>
      <c r="U1519" t="str">
        <f t="shared" si="148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143"/>
        <v>0</v>
      </c>
      <c r="P1520">
        <f t="shared" si="144"/>
        <v>0</v>
      </c>
      <c r="Q1520">
        <f t="shared" si="145"/>
        <v>0</v>
      </c>
      <c r="S1520" t="str">
        <f t="shared" si="146"/>
        <v/>
      </c>
      <c r="T1520" t="str">
        <f t="shared" si="147"/>
        <v/>
      </c>
      <c r="U1520" t="str">
        <f t="shared" si="148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143"/>
        <v>0</v>
      </c>
      <c r="P1521">
        <f t="shared" si="144"/>
        <v>0</v>
      </c>
      <c r="Q1521">
        <f t="shared" si="145"/>
        <v>0</v>
      </c>
      <c r="S1521" t="str">
        <f t="shared" si="146"/>
        <v/>
      </c>
      <c r="T1521" t="str">
        <f t="shared" si="147"/>
        <v/>
      </c>
      <c r="U1521" t="str">
        <f t="shared" si="148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143"/>
        <v>0</v>
      </c>
      <c r="P1522">
        <f t="shared" si="144"/>
        <v>0</v>
      </c>
      <c r="Q1522">
        <f t="shared" si="145"/>
        <v>0</v>
      </c>
      <c r="S1522" t="str">
        <f t="shared" si="146"/>
        <v/>
      </c>
      <c r="T1522" t="str">
        <f t="shared" si="147"/>
        <v/>
      </c>
      <c r="U1522" t="str">
        <f t="shared" si="148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143"/>
        <v>0</v>
      </c>
      <c r="P1523">
        <f t="shared" si="144"/>
        <v>0</v>
      </c>
      <c r="Q1523">
        <f t="shared" si="145"/>
        <v>0</v>
      </c>
      <c r="S1523" t="str">
        <f t="shared" si="146"/>
        <v/>
      </c>
      <c r="T1523" t="str">
        <f t="shared" si="147"/>
        <v/>
      </c>
      <c r="U1523" t="str">
        <f t="shared" si="148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143"/>
        <v>18</v>
      </c>
      <c r="P1524">
        <f t="shared" si="144"/>
        <v>0</v>
      </c>
      <c r="Q1524">
        <f t="shared" si="145"/>
        <v>0</v>
      </c>
      <c r="S1524" t="str">
        <f t="shared" si="146"/>
        <v/>
      </c>
      <c r="T1524" t="str">
        <f t="shared" si="147"/>
        <v/>
      </c>
      <c r="U1524" t="str">
        <f t="shared" si="148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143"/>
        <v>4</v>
      </c>
      <c r="P1525">
        <f t="shared" si="144"/>
        <v>0</v>
      </c>
      <c r="Q1525">
        <f t="shared" si="145"/>
        <v>0</v>
      </c>
      <c r="S1525" t="str">
        <f t="shared" si="146"/>
        <v/>
      </c>
      <c r="T1525" t="str">
        <f t="shared" si="147"/>
        <v/>
      </c>
      <c r="U1525" t="str">
        <f t="shared" si="148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143"/>
        <v>0</v>
      </c>
      <c r="P1526">
        <f t="shared" si="144"/>
        <v>0</v>
      </c>
      <c r="Q1526">
        <f t="shared" si="145"/>
        <v>0</v>
      </c>
      <c r="S1526" t="str">
        <f t="shared" si="146"/>
        <v/>
      </c>
      <c r="T1526" t="str">
        <f t="shared" si="147"/>
        <v/>
      </c>
      <c r="U1526" t="str">
        <f t="shared" si="148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143"/>
        <v>1</v>
      </c>
      <c r="P1527">
        <f t="shared" si="144"/>
        <v>0</v>
      </c>
      <c r="Q1527">
        <f t="shared" si="145"/>
        <v>0</v>
      </c>
      <c r="S1527" t="str">
        <f t="shared" si="146"/>
        <v/>
      </c>
      <c r="T1527" t="str">
        <f t="shared" si="147"/>
        <v/>
      </c>
      <c r="U1527" t="str">
        <f t="shared" si="148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143"/>
        <v>0</v>
      </c>
      <c r="P1528">
        <f t="shared" si="144"/>
        <v>0</v>
      </c>
      <c r="Q1528">
        <f t="shared" si="145"/>
        <v>0</v>
      </c>
      <c r="S1528" t="str">
        <f t="shared" si="146"/>
        <v/>
      </c>
      <c r="T1528" t="str">
        <f t="shared" si="147"/>
        <v/>
      </c>
      <c r="U1528" t="str">
        <f t="shared" si="148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143"/>
        <v>4</v>
      </c>
      <c r="P1529">
        <f t="shared" si="144"/>
        <v>0</v>
      </c>
      <c r="Q1529">
        <f t="shared" si="145"/>
        <v>0</v>
      </c>
      <c r="S1529" t="str">
        <f t="shared" si="146"/>
        <v/>
      </c>
      <c r="T1529" t="str">
        <f t="shared" si="147"/>
        <v/>
      </c>
      <c r="U1529" t="str">
        <f t="shared" si="148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143"/>
        <v>0</v>
      </c>
      <c r="P1530">
        <f t="shared" si="144"/>
        <v>0</v>
      </c>
      <c r="Q1530">
        <f t="shared" si="145"/>
        <v>0</v>
      </c>
      <c r="S1530" t="str">
        <f t="shared" si="146"/>
        <v/>
      </c>
      <c r="T1530" t="str">
        <f t="shared" si="147"/>
        <v/>
      </c>
      <c r="U1530" t="str">
        <f t="shared" si="148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143"/>
        <v>0</v>
      </c>
      <c r="P1531">
        <f t="shared" si="144"/>
        <v>0</v>
      </c>
      <c r="Q1531">
        <f t="shared" si="145"/>
        <v>0</v>
      </c>
      <c r="S1531" t="str">
        <f t="shared" si="146"/>
        <v/>
      </c>
      <c r="T1531" t="str">
        <f t="shared" si="147"/>
        <v/>
      </c>
      <c r="U1531" t="str">
        <f t="shared" si="148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143"/>
        <v>0</v>
      </c>
      <c r="P1532">
        <f t="shared" si="144"/>
        <v>0</v>
      </c>
      <c r="Q1532">
        <f t="shared" si="145"/>
        <v>0</v>
      </c>
      <c r="S1532" t="str">
        <f t="shared" si="146"/>
        <v/>
      </c>
      <c r="T1532" t="str">
        <f t="shared" si="147"/>
        <v/>
      </c>
      <c r="U1532" t="str">
        <f t="shared" si="148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143"/>
        <v>0</v>
      </c>
      <c r="P1533">
        <f t="shared" si="144"/>
        <v>0</v>
      </c>
      <c r="Q1533">
        <f t="shared" si="145"/>
        <v>0</v>
      </c>
      <c r="S1533" t="str">
        <f t="shared" si="146"/>
        <v/>
      </c>
      <c r="T1533" t="str">
        <f t="shared" si="147"/>
        <v/>
      </c>
      <c r="U1533" t="str">
        <f t="shared" si="148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143"/>
        <v>1</v>
      </c>
      <c r="P1534">
        <f t="shared" si="144"/>
        <v>0</v>
      </c>
      <c r="Q1534">
        <f t="shared" si="145"/>
        <v>0</v>
      </c>
      <c r="S1534" t="str">
        <f t="shared" si="146"/>
        <v/>
      </c>
      <c r="T1534" t="str">
        <f t="shared" si="147"/>
        <v/>
      </c>
      <c r="U1534" t="str">
        <f t="shared" si="148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143"/>
        <v>0</v>
      </c>
      <c r="P1535">
        <f t="shared" si="144"/>
        <v>0</v>
      </c>
      <c r="Q1535">
        <f t="shared" si="145"/>
        <v>0</v>
      </c>
      <c r="S1535" t="str">
        <f t="shared" si="146"/>
        <v/>
      </c>
      <c r="T1535" t="str">
        <f t="shared" si="147"/>
        <v/>
      </c>
      <c r="U1535" t="str">
        <f t="shared" si="148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143"/>
        <v>2</v>
      </c>
      <c r="P1536">
        <f t="shared" si="144"/>
        <v>0</v>
      </c>
      <c r="Q1536">
        <f t="shared" si="145"/>
        <v>0</v>
      </c>
      <c r="S1536" t="str">
        <f t="shared" si="146"/>
        <v/>
      </c>
      <c r="T1536" t="str">
        <f t="shared" si="147"/>
        <v/>
      </c>
      <c r="U1536" t="str">
        <f t="shared" si="148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143"/>
        <v>1</v>
      </c>
      <c r="P1537">
        <f t="shared" si="144"/>
        <v>0</v>
      </c>
      <c r="Q1537">
        <f t="shared" si="145"/>
        <v>0</v>
      </c>
      <c r="S1537" t="str">
        <f t="shared" si="146"/>
        <v/>
      </c>
      <c r="T1537" t="str">
        <f t="shared" si="147"/>
        <v/>
      </c>
      <c r="U1537" t="str">
        <f t="shared" si="148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143"/>
        <v>12</v>
      </c>
      <c r="P1538">
        <f t="shared" si="144"/>
        <v>0</v>
      </c>
      <c r="Q1538">
        <f t="shared" si="145"/>
        <v>0</v>
      </c>
      <c r="S1538" t="str">
        <f t="shared" si="146"/>
        <v/>
      </c>
      <c r="T1538" t="str">
        <f t="shared" si="147"/>
        <v/>
      </c>
      <c r="U1538" t="str">
        <f t="shared" si="148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143"/>
        <v>0</v>
      </c>
      <c r="P1539">
        <f t="shared" si="144"/>
        <v>0</v>
      </c>
      <c r="Q1539">
        <f t="shared" si="145"/>
        <v>0</v>
      </c>
      <c r="S1539" t="str">
        <f t="shared" si="146"/>
        <v/>
      </c>
      <c r="T1539" t="str">
        <f t="shared" si="147"/>
        <v/>
      </c>
      <c r="U1539" t="str">
        <f t="shared" si="148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143"/>
        <v>0</v>
      </c>
      <c r="P1540">
        <f t="shared" si="144"/>
        <v>0</v>
      </c>
      <c r="Q1540">
        <f t="shared" si="145"/>
        <v>0</v>
      </c>
      <c r="S1540" t="str">
        <f t="shared" si="146"/>
        <v/>
      </c>
      <c r="T1540" t="str">
        <f t="shared" si="147"/>
        <v/>
      </c>
      <c r="U1540" t="str">
        <f t="shared" si="148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O1604" si="149">IF($D1541="US",H1541,"")</f>
        <v>0</v>
      </c>
      <c r="P1541">
        <f t="shared" ref="P1541:P1604" si="150">IF($D1541="US",I1541,"")</f>
        <v>0</v>
      </c>
      <c r="Q1541">
        <f t="shared" ref="Q1541:Q1604" si="151">IF($D1541="US",J1541,"")</f>
        <v>0</v>
      </c>
      <c r="S1541" t="str">
        <f t="shared" ref="S1541:S1604" si="152">IF($C1541="New York",H1541,"")</f>
        <v/>
      </c>
      <c r="T1541" t="str">
        <f t="shared" ref="T1541:T1604" si="153">IF($C1541="New York",I1541,"")</f>
        <v/>
      </c>
      <c r="U1541" t="str">
        <f t="shared" ref="U1541:U1604" si="154">IF($C1541="New York",J1541,"")</f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si="149"/>
        <v>6</v>
      </c>
      <c r="P1542">
        <f t="shared" si="150"/>
        <v>0</v>
      </c>
      <c r="Q1542">
        <f t="shared" si="151"/>
        <v>0</v>
      </c>
      <c r="S1542" t="str">
        <f t="shared" si="152"/>
        <v/>
      </c>
      <c r="T1542" t="str">
        <f t="shared" si="153"/>
        <v/>
      </c>
      <c r="U1542" t="str">
        <f t="shared" si="154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149"/>
        <v>0</v>
      </c>
      <c r="P1543">
        <f t="shared" si="150"/>
        <v>0</v>
      </c>
      <c r="Q1543">
        <f t="shared" si="151"/>
        <v>0</v>
      </c>
      <c r="S1543" t="str">
        <f t="shared" si="152"/>
        <v/>
      </c>
      <c r="T1543" t="str">
        <f t="shared" si="153"/>
        <v/>
      </c>
      <c r="U1543" t="str">
        <f t="shared" si="154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149"/>
        <v>1</v>
      </c>
      <c r="P1544">
        <f t="shared" si="150"/>
        <v>0</v>
      </c>
      <c r="Q1544">
        <f t="shared" si="151"/>
        <v>0</v>
      </c>
      <c r="S1544" t="str">
        <f t="shared" si="152"/>
        <v/>
      </c>
      <c r="T1544" t="str">
        <f t="shared" si="153"/>
        <v/>
      </c>
      <c r="U1544" t="str">
        <f t="shared" si="154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149"/>
        <v>0</v>
      </c>
      <c r="P1545">
        <f t="shared" si="150"/>
        <v>0</v>
      </c>
      <c r="Q1545">
        <f t="shared" si="151"/>
        <v>0</v>
      </c>
      <c r="S1545" t="str">
        <f t="shared" si="152"/>
        <v/>
      </c>
      <c r="T1545" t="str">
        <f t="shared" si="153"/>
        <v/>
      </c>
      <c r="U1545" t="str">
        <f t="shared" si="154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149"/>
        <v>5</v>
      </c>
      <c r="P1546">
        <f t="shared" si="150"/>
        <v>0</v>
      </c>
      <c r="Q1546">
        <f t="shared" si="151"/>
        <v>0</v>
      </c>
      <c r="S1546" t="str">
        <f t="shared" si="152"/>
        <v/>
      </c>
      <c r="T1546" t="str">
        <f t="shared" si="153"/>
        <v/>
      </c>
      <c r="U1546" t="str">
        <f t="shared" si="154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149"/>
        <v>0</v>
      </c>
      <c r="P1547">
        <f t="shared" si="150"/>
        <v>0</v>
      </c>
      <c r="Q1547">
        <f t="shared" si="151"/>
        <v>0</v>
      </c>
      <c r="S1547" t="str">
        <f t="shared" si="152"/>
        <v/>
      </c>
      <c r="T1547" t="str">
        <f t="shared" si="153"/>
        <v/>
      </c>
      <c r="U1547" t="str">
        <f t="shared" si="154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149"/>
        <v>0</v>
      </c>
      <c r="P1548">
        <f t="shared" si="150"/>
        <v>0</v>
      </c>
      <c r="Q1548">
        <f t="shared" si="151"/>
        <v>0</v>
      </c>
      <c r="S1548" t="str">
        <f t="shared" si="152"/>
        <v/>
      </c>
      <c r="T1548" t="str">
        <f t="shared" si="153"/>
        <v/>
      </c>
      <c r="U1548" t="str">
        <f t="shared" si="154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149"/>
        <v>0</v>
      </c>
      <c r="P1549">
        <f t="shared" si="150"/>
        <v>0</v>
      </c>
      <c r="Q1549">
        <f t="shared" si="151"/>
        <v>0</v>
      </c>
      <c r="S1549" t="str">
        <f t="shared" si="152"/>
        <v/>
      </c>
      <c r="T1549" t="str">
        <f t="shared" si="153"/>
        <v/>
      </c>
      <c r="U1549" t="str">
        <f t="shared" si="154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149"/>
        <v>0</v>
      </c>
      <c r="P1550">
        <f t="shared" si="150"/>
        <v>0</v>
      </c>
      <c r="Q1550">
        <f t="shared" si="151"/>
        <v>0</v>
      </c>
      <c r="S1550" t="str">
        <f t="shared" si="152"/>
        <v/>
      </c>
      <c r="T1550" t="str">
        <f t="shared" si="153"/>
        <v/>
      </c>
      <c r="U1550" t="str">
        <f t="shared" si="154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149"/>
        <v>0</v>
      </c>
      <c r="P1551">
        <f t="shared" si="150"/>
        <v>0</v>
      </c>
      <c r="Q1551">
        <f t="shared" si="151"/>
        <v>0</v>
      </c>
      <c r="S1551" t="str">
        <f t="shared" si="152"/>
        <v/>
      </c>
      <c r="T1551" t="str">
        <f t="shared" si="153"/>
        <v/>
      </c>
      <c r="U1551" t="str">
        <f t="shared" si="154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149"/>
        <v>2</v>
      </c>
      <c r="P1552">
        <f t="shared" si="150"/>
        <v>0</v>
      </c>
      <c r="Q1552">
        <f t="shared" si="151"/>
        <v>0</v>
      </c>
      <c r="S1552" t="str">
        <f t="shared" si="152"/>
        <v/>
      </c>
      <c r="T1552" t="str">
        <f t="shared" si="153"/>
        <v/>
      </c>
      <c r="U1552" t="str">
        <f t="shared" si="154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149"/>
        <v>2</v>
      </c>
      <c r="P1553">
        <f t="shared" si="150"/>
        <v>0</v>
      </c>
      <c r="Q1553">
        <f t="shared" si="151"/>
        <v>0</v>
      </c>
      <c r="S1553" t="str">
        <f t="shared" si="152"/>
        <v/>
      </c>
      <c r="T1553" t="str">
        <f t="shared" si="153"/>
        <v/>
      </c>
      <c r="U1553" t="str">
        <f t="shared" si="154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149"/>
        <v>0</v>
      </c>
      <c r="P1554">
        <f t="shared" si="150"/>
        <v>0</v>
      </c>
      <c r="Q1554">
        <f t="shared" si="151"/>
        <v>0</v>
      </c>
      <c r="S1554" t="str">
        <f t="shared" si="152"/>
        <v/>
      </c>
      <c r="T1554" t="str">
        <f t="shared" si="153"/>
        <v/>
      </c>
      <c r="U1554" t="str">
        <f t="shared" si="154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149"/>
        <v>0</v>
      </c>
      <c r="P1555">
        <f t="shared" si="150"/>
        <v>0</v>
      </c>
      <c r="Q1555">
        <f t="shared" si="151"/>
        <v>0</v>
      </c>
      <c r="S1555" t="str">
        <f t="shared" si="152"/>
        <v/>
      </c>
      <c r="T1555" t="str">
        <f t="shared" si="153"/>
        <v/>
      </c>
      <c r="U1555" t="str">
        <f t="shared" si="154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149"/>
        <v>0</v>
      </c>
      <c r="P1556">
        <f t="shared" si="150"/>
        <v>0</v>
      </c>
      <c r="Q1556">
        <f t="shared" si="151"/>
        <v>0</v>
      </c>
      <c r="S1556" t="str">
        <f t="shared" si="152"/>
        <v/>
      </c>
      <c r="T1556" t="str">
        <f t="shared" si="153"/>
        <v/>
      </c>
      <c r="U1556" t="str">
        <f t="shared" si="154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149"/>
        <v>7</v>
      </c>
      <c r="P1557">
        <f t="shared" si="150"/>
        <v>0</v>
      </c>
      <c r="Q1557">
        <f t="shared" si="151"/>
        <v>0</v>
      </c>
      <c r="S1557" t="str">
        <f t="shared" si="152"/>
        <v/>
      </c>
      <c r="T1557" t="str">
        <f t="shared" si="153"/>
        <v/>
      </c>
      <c r="U1557" t="str">
        <f t="shared" si="154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149"/>
        <v>0</v>
      </c>
      <c r="P1558">
        <f t="shared" si="150"/>
        <v>0</v>
      </c>
      <c r="Q1558">
        <f t="shared" si="151"/>
        <v>0</v>
      </c>
      <c r="S1558" t="str">
        <f t="shared" si="152"/>
        <v/>
      </c>
      <c r="T1558" t="str">
        <f t="shared" si="153"/>
        <v/>
      </c>
      <c r="U1558" t="str">
        <f t="shared" si="154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149"/>
        <v>0</v>
      </c>
      <c r="P1559">
        <f t="shared" si="150"/>
        <v>0</v>
      </c>
      <c r="Q1559">
        <f t="shared" si="151"/>
        <v>0</v>
      </c>
      <c r="S1559" t="str">
        <f t="shared" si="152"/>
        <v/>
      </c>
      <c r="T1559" t="str">
        <f t="shared" si="153"/>
        <v/>
      </c>
      <c r="U1559" t="str">
        <f t="shared" si="154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149"/>
        <v>0</v>
      </c>
      <c r="P1560">
        <f t="shared" si="150"/>
        <v>0</v>
      </c>
      <c r="Q1560">
        <f t="shared" si="151"/>
        <v>0</v>
      </c>
      <c r="S1560" t="str">
        <f t="shared" si="152"/>
        <v/>
      </c>
      <c r="T1560" t="str">
        <f t="shared" si="153"/>
        <v/>
      </c>
      <c r="U1560" t="str">
        <f t="shared" si="154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149"/>
        <v>9</v>
      </c>
      <c r="P1561">
        <f t="shared" si="150"/>
        <v>0</v>
      </c>
      <c r="Q1561">
        <f t="shared" si="151"/>
        <v>0</v>
      </c>
      <c r="S1561" t="str">
        <f t="shared" si="152"/>
        <v/>
      </c>
      <c r="T1561" t="str">
        <f t="shared" si="153"/>
        <v/>
      </c>
      <c r="U1561" t="str">
        <f t="shared" si="154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149"/>
        <v>5</v>
      </c>
      <c r="P1562">
        <f t="shared" si="150"/>
        <v>0</v>
      </c>
      <c r="Q1562">
        <f t="shared" si="151"/>
        <v>0</v>
      </c>
      <c r="S1562" t="str">
        <f t="shared" si="152"/>
        <v/>
      </c>
      <c r="T1562" t="str">
        <f t="shared" si="153"/>
        <v/>
      </c>
      <c r="U1562" t="str">
        <f t="shared" si="154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149"/>
        <v>1</v>
      </c>
      <c r="P1563">
        <f t="shared" si="150"/>
        <v>0</v>
      </c>
      <c r="Q1563">
        <f t="shared" si="151"/>
        <v>0</v>
      </c>
      <c r="S1563" t="str">
        <f t="shared" si="152"/>
        <v/>
      </c>
      <c r="T1563" t="str">
        <f t="shared" si="153"/>
        <v/>
      </c>
      <c r="U1563" t="str">
        <f t="shared" si="154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149"/>
        <v>0</v>
      </c>
      <c r="P1564">
        <f t="shared" si="150"/>
        <v>0</v>
      </c>
      <c r="Q1564">
        <f t="shared" si="151"/>
        <v>0</v>
      </c>
      <c r="S1564" t="str">
        <f t="shared" si="152"/>
        <v/>
      </c>
      <c r="T1564" t="str">
        <f t="shared" si="153"/>
        <v/>
      </c>
      <c r="U1564" t="str">
        <f t="shared" si="154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149"/>
        <v>15</v>
      </c>
      <c r="P1565">
        <f t="shared" si="150"/>
        <v>0</v>
      </c>
      <c r="Q1565">
        <f t="shared" si="151"/>
        <v>0</v>
      </c>
      <c r="S1565" t="str">
        <f t="shared" si="152"/>
        <v/>
      </c>
      <c r="T1565" t="str">
        <f t="shared" si="153"/>
        <v/>
      </c>
      <c r="U1565" t="str">
        <f t="shared" si="154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149"/>
        <v>0</v>
      </c>
      <c r="P1566">
        <f t="shared" si="150"/>
        <v>0</v>
      </c>
      <c r="Q1566">
        <f t="shared" si="151"/>
        <v>0</v>
      </c>
      <c r="S1566" t="str">
        <f t="shared" si="152"/>
        <v/>
      </c>
      <c r="T1566" t="str">
        <f t="shared" si="153"/>
        <v/>
      </c>
      <c r="U1566" t="str">
        <f t="shared" si="154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149"/>
        <v>0</v>
      </c>
      <c r="P1567">
        <f t="shared" si="150"/>
        <v>0</v>
      </c>
      <c r="Q1567">
        <f t="shared" si="151"/>
        <v>0</v>
      </c>
      <c r="S1567" t="str">
        <f t="shared" si="152"/>
        <v/>
      </c>
      <c r="T1567" t="str">
        <f t="shared" si="153"/>
        <v/>
      </c>
      <c r="U1567" t="str">
        <f t="shared" si="154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149"/>
        <v>9</v>
      </c>
      <c r="P1568">
        <f t="shared" si="150"/>
        <v>0</v>
      </c>
      <c r="Q1568">
        <f t="shared" si="151"/>
        <v>0</v>
      </c>
      <c r="S1568" t="str">
        <f t="shared" si="152"/>
        <v/>
      </c>
      <c r="T1568" t="str">
        <f t="shared" si="153"/>
        <v/>
      </c>
      <c r="U1568" t="str">
        <f t="shared" si="154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149"/>
        <v>96</v>
      </c>
      <c r="P1569">
        <f t="shared" si="150"/>
        <v>0</v>
      </c>
      <c r="Q1569">
        <f t="shared" si="151"/>
        <v>0</v>
      </c>
      <c r="S1569" t="str">
        <f t="shared" si="152"/>
        <v/>
      </c>
      <c r="T1569" t="str">
        <f t="shared" si="153"/>
        <v/>
      </c>
      <c r="U1569" t="str">
        <f t="shared" si="154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149"/>
        <v>10</v>
      </c>
      <c r="P1570">
        <f t="shared" si="150"/>
        <v>0</v>
      </c>
      <c r="Q1570">
        <f t="shared" si="151"/>
        <v>0</v>
      </c>
      <c r="S1570" t="str">
        <f t="shared" si="152"/>
        <v/>
      </c>
      <c r="T1570" t="str">
        <f t="shared" si="153"/>
        <v/>
      </c>
      <c r="U1570" t="str">
        <f t="shared" si="154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149"/>
        <v>0</v>
      </c>
      <c r="P1571">
        <f t="shared" si="150"/>
        <v>0</v>
      </c>
      <c r="Q1571">
        <f t="shared" si="151"/>
        <v>0</v>
      </c>
      <c r="S1571" t="str">
        <f t="shared" si="152"/>
        <v/>
      </c>
      <c r="T1571" t="str">
        <f t="shared" si="153"/>
        <v/>
      </c>
      <c r="U1571" t="str">
        <f t="shared" si="154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149"/>
        <v>0</v>
      </c>
      <c r="P1572">
        <f t="shared" si="150"/>
        <v>0</v>
      </c>
      <c r="Q1572">
        <f t="shared" si="151"/>
        <v>0</v>
      </c>
      <c r="S1572" t="str">
        <f t="shared" si="152"/>
        <v/>
      </c>
      <c r="T1572" t="str">
        <f t="shared" si="153"/>
        <v/>
      </c>
      <c r="U1572" t="str">
        <f t="shared" si="154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149"/>
        <v>0</v>
      </c>
      <c r="P1573">
        <f t="shared" si="150"/>
        <v>0</v>
      </c>
      <c r="Q1573">
        <f t="shared" si="151"/>
        <v>0</v>
      </c>
      <c r="S1573" t="str">
        <f t="shared" si="152"/>
        <v/>
      </c>
      <c r="T1573" t="str">
        <f t="shared" si="153"/>
        <v/>
      </c>
      <c r="U1573" t="str">
        <f t="shared" si="154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149"/>
        <v>8</v>
      </c>
      <c r="P1574">
        <f t="shared" si="150"/>
        <v>0</v>
      </c>
      <c r="Q1574">
        <f t="shared" si="151"/>
        <v>0</v>
      </c>
      <c r="S1574" t="str">
        <f t="shared" si="152"/>
        <v/>
      </c>
      <c r="T1574" t="str">
        <f t="shared" si="153"/>
        <v/>
      </c>
      <c r="U1574" t="str">
        <f t="shared" si="154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149"/>
        <v>0</v>
      </c>
      <c r="P1575">
        <f t="shared" si="150"/>
        <v>0</v>
      </c>
      <c r="Q1575">
        <f t="shared" si="151"/>
        <v>0</v>
      </c>
      <c r="S1575" t="str">
        <f t="shared" si="152"/>
        <v/>
      </c>
      <c r="T1575" t="str">
        <f t="shared" si="153"/>
        <v/>
      </c>
      <c r="U1575" t="str">
        <f t="shared" si="154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149"/>
        <v>0</v>
      </c>
      <c r="P1576">
        <f t="shared" si="150"/>
        <v>0</v>
      </c>
      <c r="Q1576">
        <f t="shared" si="151"/>
        <v>0</v>
      </c>
      <c r="S1576" t="str">
        <f t="shared" si="152"/>
        <v/>
      </c>
      <c r="T1576" t="str">
        <f t="shared" si="153"/>
        <v/>
      </c>
      <c r="U1576" t="str">
        <f t="shared" si="154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149"/>
        <v>0</v>
      </c>
      <c r="P1577">
        <f t="shared" si="150"/>
        <v>0</v>
      </c>
      <c r="Q1577">
        <f t="shared" si="151"/>
        <v>0</v>
      </c>
      <c r="S1577" t="str">
        <f t="shared" si="152"/>
        <v/>
      </c>
      <c r="T1577" t="str">
        <f t="shared" si="153"/>
        <v/>
      </c>
      <c r="U1577" t="str">
        <f t="shared" si="154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149"/>
        <v>0</v>
      </c>
      <c r="P1578">
        <f t="shared" si="150"/>
        <v>0</v>
      </c>
      <c r="Q1578">
        <f t="shared" si="151"/>
        <v>0</v>
      </c>
      <c r="S1578" t="str">
        <f t="shared" si="152"/>
        <v/>
      </c>
      <c r="T1578" t="str">
        <f t="shared" si="153"/>
        <v/>
      </c>
      <c r="U1578" t="str">
        <f t="shared" si="154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149"/>
        <v>0</v>
      </c>
      <c r="P1579">
        <f t="shared" si="150"/>
        <v>0</v>
      </c>
      <c r="Q1579">
        <f t="shared" si="151"/>
        <v>0</v>
      </c>
      <c r="S1579" t="str">
        <f t="shared" si="152"/>
        <v/>
      </c>
      <c r="T1579" t="str">
        <f t="shared" si="153"/>
        <v/>
      </c>
      <c r="U1579" t="str">
        <f t="shared" si="154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149"/>
        <v>1</v>
      </c>
      <c r="P1580">
        <f t="shared" si="150"/>
        <v>0</v>
      </c>
      <c r="Q1580">
        <f t="shared" si="151"/>
        <v>0</v>
      </c>
      <c r="S1580" t="str">
        <f t="shared" si="152"/>
        <v/>
      </c>
      <c r="T1580" t="str">
        <f t="shared" si="153"/>
        <v/>
      </c>
      <c r="U1580" t="str">
        <f t="shared" si="154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149"/>
        <v>3</v>
      </c>
      <c r="P1581">
        <f t="shared" si="150"/>
        <v>0</v>
      </c>
      <c r="Q1581">
        <f t="shared" si="151"/>
        <v>0</v>
      </c>
      <c r="S1581" t="str">
        <f t="shared" si="152"/>
        <v/>
      </c>
      <c r="T1581" t="str">
        <f t="shared" si="153"/>
        <v/>
      </c>
      <c r="U1581" t="str">
        <f t="shared" si="154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149"/>
        <v>1</v>
      </c>
      <c r="P1582">
        <f t="shared" si="150"/>
        <v>0</v>
      </c>
      <c r="Q1582">
        <f t="shared" si="151"/>
        <v>0</v>
      </c>
      <c r="S1582" t="str">
        <f t="shared" si="152"/>
        <v/>
      </c>
      <c r="T1582" t="str">
        <f t="shared" si="153"/>
        <v/>
      </c>
      <c r="U1582" t="str">
        <f t="shared" si="154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149"/>
        <v>1</v>
      </c>
      <c r="P1583">
        <f t="shared" si="150"/>
        <v>0</v>
      </c>
      <c r="Q1583">
        <f t="shared" si="151"/>
        <v>0</v>
      </c>
      <c r="S1583" t="str">
        <f t="shared" si="152"/>
        <v/>
      </c>
      <c r="T1583" t="str">
        <f t="shared" si="153"/>
        <v/>
      </c>
      <c r="U1583" t="str">
        <f t="shared" si="154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149"/>
        <v>0</v>
      </c>
      <c r="P1584">
        <f t="shared" si="150"/>
        <v>0</v>
      </c>
      <c r="Q1584">
        <f t="shared" si="151"/>
        <v>0</v>
      </c>
      <c r="S1584" t="str">
        <f t="shared" si="152"/>
        <v/>
      </c>
      <c r="T1584" t="str">
        <f t="shared" si="153"/>
        <v/>
      </c>
      <c r="U1584" t="str">
        <f t="shared" si="154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149"/>
        <v>1</v>
      </c>
      <c r="P1585">
        <f t="shared" si="150"/>
        <v>0</v>
      </c>
      <c r="Q1585">
        <f t="shared" si="151"/>
        <v>0</v>
      </c>
      <c r="S1585" t="str">
        <f t="shared" si="152"/>
        <v/>
      </c>
      <c r="T1585" t="str">
        <f t="shared" si="153"/>
        <v/>
      </c>
      <c r="U1585" t="str">
        <f t="shared" si="154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149"/>
        <v>0</v>
      </c>
      <c r="P1586">
        <f t="shared" si="150"/>
        <v>0</v>
      </c>
      <c r="Q1586">
        <f t="shared" si="151"/>
        <v>0</v>
      </c>
      <c r="S1586" t="str">
        <f t="shared" si="152"/>
        <v/>
      </c>
      <c r="T1586" t="str">
        <f t="shared" si="153"/>
        <v/>
      </c>
      <c r="U1586" t="str">
        <f t="shared" si="154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149"/>
        <v>2</v>
      </c>
      <c r="P1587">
        <f t="shared" si="150"/>
        <v>0</v>
      </c>
      <c r="Q1587">
        <f t="shared" si="151"/>
        <v>0</v>
      </c>
      <c r="S1587" t="str">
        <f t="shared" si="152"/>
        <v/>
      </c>
      <c r="T1587" t="str">
        <f t="shared" si="153"/>
        <v/>
      </c>
      <c r="U1587" t="str">
        <f t="shared" si="154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149"/>
        <v>5</v>
      </c>
      <c r="P1588">
        <f t="shared" si="150"/>
        <v>0</v>
      </c>
      <c r="Q1588">
        <f t="shared" si="151"/>
        <v>0</v>
      </c>
      <c r="S1588" t="str">
        <f t="shared" si="152"/>
        <v/>
      </c>
      <c r="T1588" t="str">
        <f t="shared" si="153"/>
        <v/>
      </c>
      <c r="U1588" t="str">
        <f t="shared" si="154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149"/>
        <v>7</v>
      </c>
      <c r="P1589">
        <f t="shared" si="150"/>
        <v>0</v>
      </c>
      <c r="Q1589">
        <f t="shared" si="151"/>
        <v>0</v>
      </c>
      <c r="S1589" t="str">
        <f t="shared" si="152"/>
        <v/>
      </c>
      <c r="T1589" t="str">
        <f t="shared" si="153"/>
        <v/>
      </c>
      <c r="U1589" t="str">
        <f t="shared" si="154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149"/>
        <v>0</v>
      </c>
      <c r="P1590">
        <f t="shared" si="150"/>
        <v>0</v>
      </c>
      <c r="Q1590">
        <f t="shared" si="151"/>
        <v>0</v>
      </c>
      <c r="S1590" t="str">
        <f t="shared" si="152"/>
        <v/>
      </c>
      <c r="T1590" t="str">
        <f t="shared" si="153"/>
        <v/>
      </c>
      <c r="U1590" t="str">
        <f t="shared" si="154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149"/>
        <v>0</v>
      </c>
      <c r="P1591">
        <f t="shared" si="150"/>
        <v>0</v>
      </c>
      <c r="Q1591">
        <f t="shared" si="151"/>
        <v>0</v>
      </c>
      <c r="S1591" t="str">
        <f t="shared" si="152"/>
        <v/>
      </c>
      <c r="T1591" t="str">
        <f t="shared" si="153"/>
        <v/>
      </c>
      <c r="U1591" t="str">
        <f t="shared" si="154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149"/>
        <v>0</v>
      </c>
      <c r="P1592">
        <f t="shared" si="150"/>
        <v>0</v>
      </c>
      <c r="Q1592">
        <f t="shared" si="151"/>
        <v>0</v>
      </c>
      <c r="S1592" t="str">
        <f t="shared" si="152"/>
        <v/>
      </c>
      <c r="T1592" t="str">
        <f t="shared" si="153"/>
        <v/>
      </c>
      <c r="U1592" t="str">
        <f t="shared" si="154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149"/>
        <v>4</v>
      </c>
      <c r="P1593">
        <f t="shared" si="150"/>
        <v>1</v>
      </c>
      <c r="Q1593">
        <f t="shared" si="151"/>
        <v>0</v>
      </c>
      <c r="S1593" t="str">
        <f t="shared" si="152"/>
        <v/>
      </c>
      <c r="T1593" t="str">
        <f t="shared" si="153"/>
        <v/>
      </c>
      <c r="U1593" t="str">
        <f t="shared" si="154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149"/>
        <v>0</v>
      </c>
      <c r="P1594">
        <f t="shared" si="150"/>
        <v>0</v>
      </c>
      <c r="Q1594">
        <f t="shared" si="151"/>
        <v>0</v>
      </c>
      <c r="S1594" t="str">
        <f t="shared" si="152"/>
        <v/>
      </c>
      <c r="T1594" t="str">
        <f t="shared" si="153"/>
        <v/>
      </c>
      <c r="U1594" t="str">
        <f t="shared" si="154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149"/>
        <v>0</v>
      </c>
      <c r="P1595">
        <f t="shared" si="150"/>
        <v>0</v>
      </c>
      <c r="Q1595">
        <f t="shared" si="151"/>
        <v>0</v>
      </c>
      <c r="S1595" t="str">
        <f t="shared" si="152"/>
        <v/>
      </c>
      <c r="T1595" t="str">
        <f t="shared" si="153"/>
        <v/>
      </c>
      <c r="U1595" t="str">
        <f t="shared" si="154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149"/>
        <v>0</v>
      </c>
      <c r="P1596">
        <f t="shared" si="150"/>
        <v>0</v>
      </c>
      <c r="Q1596">
        <f t="shared" si="151"/>
        <v>0</v>
      </c>
      <c r="S1596" t="str">
        <f t="shared" si="152"/>
        <v/>
      </c>
      <c r="T1596" t="str">
        <f t="shared" si="153"/>
        <v/>
      </c>
      <c r="U1596" t="str">
        <f t="shared" si="154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149"/>
        <v>6</v>
      </c>
      <c r="P1597">
        <f t="shared" si="150"/>
        <v>0</v>
      </c>
      <c r="Q1597">
        <f t="shared" si="151"/>
        <v>0</v>
      </c>
      <c r="S1597" t="str">
        <f t="shared" si="152"/>
        <v/>
      </c>
      <c r="T1597" t="str">
        <f t="shared" si="153"/>
        <v/>
      </c>
      <c r="U1597" t="str">
        <f t="shared" si="154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149"/>
        <v>34</v>
      </c>
      <c r="P1598">
        <f t="shared" si="150"/>
        <v>0</v>
      </c>
      <c r="Q1598">
        <f t="shared" si="151"/>
        <v>0</v>
      </c>
      <c r="S1598" t="str">
        <f t="shared" si="152"/>
        <v/>
      </c>
      <c r="T1598" t="str">
        <f t="shared" si="153"/>
        <v/>
      </c>
      <c r="U1598" t="str">
        <f t="shared" si="154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149"/>
        <v>0</v>
      </c>
      <c r="P1599">
        <f t="shared" si="150"/>
        <v>0</v>
      </c>
      <c r="Q1599">
        <f t="shared" si="151"/>
        <v>0</v>
      </c>
      <c r="S1599" t="str">
        <f t="shared" si="152"/>
        <v/>
      </c>
      <c r="T1599" t="str">
        <f t="shared" si="153"/>
        <v/>
      </c>
      <c r="U1599" t="str">
        <f t="shared" si="154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149"/>
        <v>0</v>
      </c>
      <c r="P1600">
        <f t="shared" si="150"/>
        <v>0</v>
      </c>
      <c r="Q1600">
        <f t="shared" si="151"/>
        <v>0</v>
      </c>
      <c r="S1600" t="str">
        <f t="shared" si="152"/>
        <v/>
      </c>
      <c r="T1600" t="str">
        <f t="shared" si="153"/>
        <v/>
      </c>
      <c r="U1600" t="str">
        <f t="shared" si="154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149"/>
        <v>0</v>
      </c>
      <c r="P1601">
        <f t="shared" si="150"/>
        <v>0</v>
      </c>
      <c r="Q1601">
        <f t="shared" si="151"/>
        <v>0</v>
      </c>
      <c r="S1601" t="str">
        <f t="shared" si="152"/>
        <v/>
      </c>
      <c r="T1601" t="str">
        <f t="shared" si="153"/>
        <v/>
      </c>
      <c r="U1601" t="str">
        <f t="shared" si="154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149"/>
        <v>0</v>
      </c>
      <c r="P1602">
        <f t="shared" si="150"/>
        <v>0</v>
      </c>
      <c r="Q1602">
        <f t="shared" si="151"/>
        <v>0</v>
      </c>
      <c r="S1602" t="str">
        <f t="shared" si="152"/>
        <v/>
      </c>
      <c r="T1602" t="str">
        <f t="shared" si="153"/>
        <v/>
      </c>
      <c r="U1602" t="str">
        <f t="shared" si="154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149"/>
        <v>0</v>
      </c>
      <c r="P1603">
        <f t="shared" si="150"/>
        <v>0</v>
      </c>
      <c r="Q1603">
        <f t="shared" si="151"/>
        <v>0</v>
      </c>
      <c r="S1603" t="str">
        <f t="shared" si="152"/>
        <v/>
      </c>
      <c r="T1603" t="str">
        <f t="shared" si="153"/>
        <v/>
      </c>
      <c r="U1603" t="str">
        <f t="shared" si="154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149"/>
        <v>3</v>
      </c>
      <c r="P1604">
        <f t="shared" si="150"/>
        <v>0</v>
      </c>
      <c r="Q1604">
        <f t="shared" si="151"/>
        <v>0</v>
      </c>
      <c r="S1604" t="str">
        <f t="shared" si="152"/>
        <v/>
      </c>
      <c r="T1604" t="str">
        <f t="shared" si="153"/>
        <v/>
      </c>
      <c r="U1604" t="str">
        <f t="shared" si="154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O1668" si="155">IF($D1605="US",H1605,"")</f>
        <v>0</v>
      </c>
      <c r="P1605">
        <f t="shared" ref="P1605:P1668" si="156">IF($D1605="US",I1605,"")</f>
        <v>0</v>
      </c>
      <c r="Q1605">
        <f t="shared" ref="Q1605:Q1668" si="157">IF($D1605="US",J1605,"")</f>
        <v>0</v>
      </c>
      <c r="S1605" t="str">
        <f t="shared" ref="S1605:S1668" si="158">IF($C1605="New York",H1605,"")</f>
        <v/>
      </c>
      <c r="T1605" t="str">
        <f t="shared" ref="T1605:T1668" si="159">IF($C1605="New York",I1605,"")</f>
        <v/>
      </c>
      <c r="U1605" t="str">
        <f t="shared" ref="U1605:U1668" si="160">IF($C1605="New York",J1605,"")</f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155"/>
        <v>0</v>
      </c>
      <c r="P1606">
        <f t="shared" si="156"/>
        <v>0</v>
      </c>
      <c r="Q1606">
        <f t="shared" si="157"/>
        <v>0</v>
      </c>
      <c r="S1606" t="str">
        <f t="shared" si="158"/>
        <v/>
      </c>
      <c r="T1606" t="str">
        <f t="shared" si="159"/>
        <v/>
      </c>
      <c r="U1606" t="str">
        <f t="shared" si="160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155"/>
        <v>0</v>
      </c>
      <c r="P1607">
        <f t="shared" si="156"/>
        <v>0</v>
      </c>
      <c r="Q1607">
        <f t="shared" si="157"/>
        <v>0</v>
      </c>
      <c r="S1607" t="str">
        <f t="shared" si="158"/>
        <v/>
      </c>
      <c r="T1607" t="str">
        <f t="shared" si="159"/>
        <v/>
      </c>
      <c r="U1607" t="str">
        <f t="shared" si="160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155"/>
        <v>2</v>
      </c>
      <c r="P1608">
        <f t="shared" si="156"/>
        <v>0</v>
      </c>
      <c r="Q1608">
        <f t="shared" si="157"/>
        <v>0</v>
      </c>
      <c r="S1608" t="str">
        <f t="shared" si="158"/>
        <v/>
      </c>
      <c r="T1608" t="str">
        <f t="shared" si="159"/>
        <v/>
      </c>
      <c r="U1608" t="str">
        <f t="shared" si="160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155"/>
        <v>0</v>
      </c>
      <c r="P1609">
        <f t="shared" si="156"/>
        <v>0</v>
      </c>
      <c r="Q1609">
        <f t="shared" si="157"/>
        <v>0</v>
      </c>
      <c r="S1609" t="str">
        <f t="shared" si="158"/>
        <v/>
      </c>
      <c r="T1609" t="str">
        <f t="shared" si="159"/>
        <v/>
      </c>
      <c r="U1609" t="str">
        <f t="shared" si="160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155"/>
        <v>1</v>
      </c>
      <c r="P1610">
        <f t="shared" si="156"/>
        <v>0</v>
      </c>
      <c r="Q1610">
        <f t="shared" si="157"/>
        <v>0</v>
      </c>
      <c r="S1610" t="str">
        <f t="shared" si="158"/>
        <v/>
      </c>
      <c r="T1610" t="str">
        <f t="shared" si="159"/>
        <v/>
      </c>
      <c r="U1610" t="str">
        <f t="shared" si="160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155"/>
        <v>0</v>
      </c>
      <c r="P1611">
        <f t="shared" si="156"/>
        <v>0</v>
      </c>
      <c r="Q1611">
        <f t="shared" si="157"/>
        <v>0</v>
      </c>
      <c r="S1611" t="str">
        <f t="shared" si="158"/>
        <v/>
      </c>
      <c r="T1611" t="str">
        <f t="shared" si="159"/>
        <v/>
      </c>
      <c r="U1611" t="str">
        <f t="shared" si="160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155"/>
        <v>1</v>
      </c>
      <c r="P1612">
        <f t="shared" si="156"/>
        <v>0</v>
      </c>
      <c r="Q1612">
        <f t="shared" si="157"/>
        <v>0</v>
      </c>
      <c r="S1612" t="str">
        <f t="shared" si="158"/>
        <v/>
      </c>
      <c r="T1612" t="str">
        <f t="shared" si="159"/>
        <v/>
      </c>
      <c r="U1612" t="str">
        <f t="shared" si="160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155"/>
        <v>0</v>
      </c>
      <c r="P1613">
        <f t="shared" si="156"/>
        <v>0</v>
      </c>
      <c r="Q1613">
        <f t="shared" si="157"/>
        <v>0</v>
      </c>
      <c r="S1613" t="str">
        <f t="shared" si="158"/>
        <v/>
      </c>
      <c r="T1613" t="str">
        <f t="shared" si="159"/>
        <v/>
      </c>
      <c r="U1613" t="str">
        <f t="shared" si="160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155"/>
        <v>0</v>
      </c>
      <c r="P1614">
        <f t="shared" si="156"/>
        <v>0</v>
      </c>
      <c r="Q1614">
        <f t="shared" si="157"/>
        <v>0</v>
      </c>
      <c r="S1614" t="str">
        <f t="shared" si="158"/>
        <v/>
      </c>
      <c r="T1614" t="str">
        <f t="shared" si="159"/>
        <v/>
      </c>
      <c r="U1614" t="str">
        <f t="shared" si="160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155"/>
        <v>0</v>
      </c>
      <c r="P1615">
        <f t="shared" si="156"/>
        <v>0</v>
      </c>
      <c r="Q1615">
        <f t="shared" si="157"/>
        <v>0</v>
      </c>
      <c r="S1615" t="str">
        <f t="shared" si="158"/>
        <v/>
      </c>
      <c r="T1615" t="str">
        <f t="shared" si="159"/>
        <v/>
      </c>
      <c r="U1615" t="str">
        <f t="shared" si="160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155"/>
        <v>2</v>
      </c>
      <c r="P1616">
        <f t="shared" si="156"/>
        <v>0</v>
      </c>
      <c r="Q1616">
        <f t="shared" si="157"/>
        <v>0</v>
      </c>
      <c r="S1616" t="str">
        <f t="shared" si="158"/>
        <v/>
      </c>
      <c r="T1616" t="str">
        <f t="shared" si="159"/>
        <v/>
      </c>
      <c r="U1616" t="str">
        <f t="shared" si="160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155"/>
        <v>0</v>
      </c>
      <c r="P1617">
        <f t="shared" si="156"/>
        <v>0</v>
      </c>
      <c r="Q1617">
        <f t="shared" si="157"/>
        <v>0</v>
      </c>
      <c r="S1617" t="str">
        <f t="shared" si="158"/>
        <v/>
      </c>
      <c r="T1617" t="str">
        <f t="shared" si="159"/>
        <v/>
      </c>
      <c r="U1617" t="str">
        <f t="shared" si="160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155"/>
        <v>0</v>
      </c>
      <c r="P1618">
        <f t="shared" si="156"/>
        <v>0</v>
      </c>
      <c r="Q1618">
        <f t="shared" si="157"/>
        <v>0</v>
      </c>
      <c r="S1618" t="str">
        <f t="shared" si="158"/>
        <v/>
      </c>
      <c r="T1618" t="str">
        <f t="shared" si="159"/>
        <v/>
      </c>
      <c r="U1618" t="str">
        <f t="shared" si="160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155"/>
        <v>0</v>
      </c>
      <c r="P1619">
        <f t="shared" si="156"/>
        <v>0</v>
      </c>
      <c r="Q1619">
        <f t="shared" si="157"/>
        <v>0</v>
      </c>
      <c r="S1619" t="str">
        <f t="shared" si="158"/>
        <v/>
      </c>
      <c r="T1619" t="str">
        <f t="shared" si="159"/>
        <v/>
      </c>
      <c r="U1619" t="str">
        <f t="shared" si="160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155"/>
        <v>0</v>
      </c>
      <c r="P1620">
        <f t="shared" si="156"/>
        <v>0</v>
      </c>
      <c r="Q1620">
        <f t="shared" si="157"/>
        <v>0</v>
      </c>
      <c r="S1620" t="str">
        <f t="shared" si="158"/>
        <v/>
      </c>
      <c r="T1620" t="str">
        <f t="shared" si="159"/>
        <v/>
      </c>
      <c r="U1620" t="str">
        <f t="shared" si="160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155"/>
        <v>0</v>
      </c>
      <c r="P1621">
        <f t="shared" si="156"/>
        <v>0</v>
      </c>
      <c r="Q1621">
        <f t="shared" si="157"/>
        <v>0</v>
      </c>
      <c r="S1621" t="str">
        <f t="shared" si="158"/>
        <v/>
      </c>
      <c r="T1621" t="str">
        <f t="shared" si="159"/>
        <v/>
      </c>
      <c r="U1621" t="str">
        <f t="shared" si="160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155"/>
        <v>0</v>
      </c>
      <c r="P1622">
        <f t="shared" si="156"/>
        <v>0</v>
      </c>
      <c r="Q1622">
        <f t="shared" si="157"/>
        <v>0</v>
      </c>
      <c r="S1622" t="str">
        <f t="shared" si="158"/>
        <v/>
      </c>
      <c r="T1622" t="str">
        <f t="shared" si="159"/>
        <v/>
      </c>
      <c r="U1622" t="str">
        <f t="shared" si="160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155"/>
        <v>1</v>
      </c>
      <c r="P1623">
        <f t="shared" si="156"/>
        <v>0</v>
      </c>
      <c r="Q1623">
        <f t="shared" si="157"/>
        <v>0</v>
      </c>
      <c r="S1623" t="str">
        <f t="shared" si="158"/>
        <v/>
      </c>
      <c r="T1623" t="str">
        <f t="shared" si="159"/>
        <v/>
      </c>
      <c r="U1623" t="str">
        <f t="shared" si="160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155"/>
        <v>1</v>
      </c>
      <c r="P1624">
        <f t="shared" si="156"/>
        <v>0</v>
      </c>
      <c r="Q1624">
        <f t="shared" si="157"/>
        <v>0</v>
      </c>
      <c r="S1624" t="str">
        <f t="shared" si="158"/>
        <v/>
      </c>
      <c r="T1624" t="str">
        <f t="shared" si="159"/>
        <v/>
      </c>
      <c r="U1624" t="str">
        <f t="shared" si="160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155"/>
        <v>1</v>
      </c>
      <c r="P1625">
        <f t="shared" si="156"/>
        <v>0</v>
      </c>
      <c r="Q1625">
        <f t="shared" si="157"/>
        <v>0</v>
      </c>
      <c r="S1625" t="str">
        <f t="shared" si="158"/>
        <v/>
      </c>
      <c r="T1625" t="str">
        <f t="shared" si="159"/>
        <v/>
      </c>
      <c r="U1625" t="str">
        <f t="shared" si="160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155"/>
        <v>5</v>
      </c>
      <c r="P1626">
        <f t="shared" si="156"/>
        <v>0</v>
      </c>
      <c r="Q1626">
        <f t="shared" si="157"/>
        <v>0</v>
      </c>
      <c r="S1626" t="str">
        <f t="shared" si="158"/>
        <v/>
      </c>
      <c r="T1626" t="str">
        <f t="shared" si="159"/>
        <v/>
      </c>
      <c r="U1626" t="str">
        <f t="shared" si="160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155"/>
        <v>3</v>
      </c>
      <c r="P1627">
        <f t="shared" si="156"/>
        <v>0</v>
      </c>
      <c r="Q1627">
        <f t="shared" si="157"/>
        <v>0</v>
      </c>
      <c r="S1627" t="str">
        <f t="shared" si="158"/>
        <v/>
      </c>
      <c r="T1627" t="str">
        <f t="shared" si="159"/>
        <v/>
      </c>
      <c r="U1627" t="str">
        <f t="shared" si="160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155"/>
        <v>19</v>
      </c>
      <c r="P1628">
        <f t="shared" si="156"/>
        <v>0</v>
      </c>
      <c r="Q1628">
        <f t="shared" si="157"/>
        <v>0</v>
      </c>
      <c r="S1628" t="str">
        <f t="shared" si="158"/>
        <v/>
      </c>
      <c r="T1628" t="str">
        <f t="shared" si="159"/>
        <v/>
      </c>
      <c r="U1628" t="str">
        <f t="shared" si="160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155"/>
        <v>0</v>
      </c>
      <c r="P1629">
        <f t="shared" si="156"/>
        <v>0</v>
      </c>
      <c r="Q1629">
        <f t="shared" si="157"/>
        <v>0</v>
      </c>
      <c r="S1629" t="str">
        <f t="shared" si="158"/>
        <v/>
      </c>
      <c r="T1629" t="str">
        <f t="shared" si="159"/>
        <v/>
      </c>
      <c r="U1629" t="str">
        <f t="shared" si="160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155"/>
        <v>30</v>
      </c>
      <c r="P1630">
        <f t="shared" si="156"/>
        <v>2</v>
      </c>
      <c r="Q1630">
        <f t="shared" si="157"/>
        <v>0</v>
      </c>
      <c r="S1630" t="str">
        <f t="shared" si="158"/>
        <v/>
      </c>
      <c r="T1630" t="str">
        <f t="shared" si="159"/>
        <v/>
      </c>
      <c r="U1630" t="str">
        <f t="shared" si="160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155"/>
        <v>16</v>
      </c>
      <c r="P1631">
        <f t="shared" si="156"/>
        <v>0</v>
      </c>
      <c r="Q1631">
        <f t="shared" si="157"/>
        <v>0</v>
      </c>
      <c r="S1631" t="str">
        <f t="shared" si="158"/>
        <v/>
      </c>
      <c r="T1631" t="str">
        <f t="shared" si="159"/>
        <v/>
      </c>
      <c r="U1631" t="str">
        <f t="shared" si="160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155"/>
        <v>0</v>
      </c>
      <c r="P1632">
        <f t="shared" si="156"/>
        <v>0</v>
      </c>
      <c r="Q1632">
        <f t="shared" si="157"/>
        <v>0</v>
      </c>
      <c r="S1632" t="str">
        <f t="shared" si="158"/>
        <v/>
      </c>
      <c r="T1632" t="str">
        <f t="shared" si="159"/>
        <v/>
      </c>
      <c r="U1632" t="str">
        <f t="shared" si="160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155"/>
        <v>0</v>
      </c>
      <c r="P1633">
        <f t="shared" si="156"/>
        <v>0</v>
      </c>
      <c r="Q1633">
        <f t="shared" si="157"/>
        <v>0</v>
      </c>
      <c r="S1633" t="str">
        <f t="shared" si="158"/>
        <v/>
      </c>
      <c r="T1633" t="str">
        <f t="shared" si="159"/>
        <v/>
      </c>
      <c r="U1633" t="str">
        <f t="shared" si="160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155"/>
        <v>0</v>
      </c>
      <c r="P1634">
        <f t="shared" si="156"/>
        <v>0</v>
      </c>
      <c r="Q1634">
        <f t="shared" si="157"/>
        <v>0</v>
      </c>
      <c r="S1634" t="str">
        <f t="shared" si="158"/>
        <v/>
      </c>
      <c r="T1634" t="str">
        <f t="shared" si="159"/>
        <v/>
      </c>
      <c r="U1634" t="str">
        <f t="shared" si="160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155"/>
        <v>8</v>
      </c>
      <c r="P1635">
        <f t="shared" si="156"/>
        <v>0</v>
      </c>
      <c r="Q1635">
        <f t="shared" si="157"/>
        <v>0</v>
      </c>
      <c r="S1635" t="str">
        <f t="shared" si="158"/>
        <v/>
      </c>
      <c r="T1635" t="str">
        <f t="shared" si="159"/>
        <v/>
      </c>
      <c r="U1635" t="str">
        <f t="shared" si="160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155"/>
        <v>1</v>
      </c>
      <c r="P1636">
        <f t="shared" si="156"/>
        <v>0</v>
      </c>
      <c r="Q1636">
        <f t="shared" si="157"/>
        <v>0</v>
      </c>
      <c r="S1636" t="str">
        <f t="shared" si="158"/>
        <v/>
      </c>
      <c r="T1636" t="str">
        <f t="shared" si="159"/>
        <v/>
      </c>
      <c r="U1636" t="str">
        <f t="shared" si="160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155"/>
        <v>2</v>
      </c>
      <c r="P1637">
        <f t="shared" si="156"/>
        <v>0</v>
      </c>
      <c r="Q1637">
        <f t="shared" si="157"/>
        <v>0</v>
      </c>
      <c r="S1637" t="str">
        <f t="shared" si="158"/>
        <v/>
      </c>
      <c r="T1637" t="str">
        <f t="shared" si="159"/>
        <v/>
      </c>
      <c r="U1637" t="str">
        <f t="shared" si="160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155"/>
        <v>0</v>
      </c>
      <c r="P1638">
        <f t="shared" si="156"/>
        <v>0</v>
      </c>
      <c r="Q1638">
        <f t="shared" si="157"/>
        <v>0</v>
      </c>
      <c r="S1638" t="str">
        <f t="shared" si="158"/>
        <v/>
      </c>
      <c r="T1638" t="str">
        <f t="shared" si="159"/>
        <v/>
      </c>
      <c r="U1638" t="str">
        <f t="shared" si="160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155"/>
        <v>2</v>
      </c>
      <c r="P1639">
        <f t="shared" si="156"/>
        <v>0</v>
      </c>
      <c r="Q1639">
        <f t="shared" si="157"/>
        <v>0</v>
      </c>
      <c r="S1639" t="str">
        <f t="shared" si="158"/>
        <v/>
      </c>
      <c r="T1639" t="str">
        <f t="shared" si="159"/>
        <v/>
      </c>
      <c r="U1639" t="str">
        <f t="shared" si="160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155"/>
        <v>1</v>
      </c>
      <c r="P1640">
        <f t="shared" si="156"/>
        <v>0</v>
      </c>
      <c r="Q1640">
        <f t="shared" si="157"/>
        <v>0</v>
      </c>
      <c r="S1640" t="str">
        <f t="shared" si="158"/>
        <v/>
      </c>
      <c r="T1640" t="str">
        <f t="shared" si="159"/>
        <v/>
      </c>
      <c r="U1640" t="str">
        <f t="shared" si="160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155"/>
        <v>9</v>
      </c>
      <c r="P1641">
        <f t="shared" si="156"/>
        <v>0</v>
      </c>
      <c r="Q1641">
        <f t="shared" si="157"/>
        <v>0</v>
      </c>
      <c r="S1641" t="str">
        <f t="shared" si="158"/>
        <v/>
      </c>
      <c r="T1641" t="str">
        <f t="shared" si="159"/>
        <v/>
      </c>
      <c r="U1641" t="str">
        <f t="shared" si="160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155"/>
        <v>25</v>
      </c>
      <c r="P1642">
        <f t="shared" si="156"/>
        <v>1</v>
      </c>
      <c r="Q1642">
        <f t="shared" si="157"/>
        <v>0</v>
      </c>
      <c r="S1642" t="str">
        <f t="shared" si="158"/>
        <v/>
      </c>
      <c r="T1642" t="str">
        <f t="shared" si="159"/>
        <v/>
      </c>
      <c r="U1642" t="str">
        <f t="shared" si="160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155"/>
        <v>0</v>
      </c>
      <c r="P1643">
        <f t="shared" si="156"/>
        <v>0</v>
      </c>
      <c r="Q1643">
        <f t="shared" si="157"/>
        <v>0</v>
      </c>
      <c r="S1643" t="str">
        <f t="shared" si="158"/>
        <v/>
      </c>
      <c r="T1643" t="str">
        <f t="shared" si="159"/>
        <v/>
      </c>
      <c r="U1643" t="str">
        <f t="shared" si="160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155"/>
        <v>0</v>
      </c>
      <c r="P1644">
        <f t="shared" si="156"/>
        <v>0</v>
      </c>
      <c r="Q1644">
        <f t="shared" si="157"/>
        <v>0</v>
      </c>
      <c r="S1644" t="str">
        <f t="shared" si="158"/>
        <v/>
      </c>
      <c r="T1644" t="str">
        <f t="shared" si="159"/>
        <v/>
      </c>
      <c r="U1644" t="str">
        <f t="shared" si="160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155"/>
        <v>0</v>
      </c>
      <c r="P1645">
        <f t="shared" si="156"/>
        <v>0</v>
      </c>
      <c r="Q1645">
        <f t="shared" si="157"/>
        <v>0</v>
      </c>
      <c r="S1645" t="str">
        <f t="shared" si="158"/>
        <v/>
      </c>
      <c r="T1645" t="str">
        <f t="shared" si="159"/>
        <v/>
      </c>
      <c r="U1645" t="str">
        <f t="shared" si="160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155"/>
        <v>6</v>
      </c>
      <c r="P1646">
        <f t="shared" si="156"/>
        <v>1</v>
      </c>
      <c r="Q1646">
        <f t="shared" si="157"/>
        <v>0</v>
      </c>
      <c r="S1646" t="str">
        <f t="shared" si="158"/>
        <v/>
      </c>
      <c r="T1646" t="str">
        <f t="shared" si="159"/>
        <v/>
      </c>
      <c r="U1646" t="str">
        <f t="shared" si="160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155"/>
        <v>0</v>
      </c>
      <c r="P1647">
        <f t="shared" si="156"/>
        <v>0</v>
      </c>
      <c r="Q1647">
        <f t="shared" si="157"/>
        <v>0</v>
      </c>
      <c r="S1647" t="str">
        <f t="shared" si="158"/>
        <v/>
      </c>
      <c r="T1647" t="str">
        <f t="shared" si="159"/>
        <v/>
      </c>
      <c r="U1647" t="str">
        <f t="shared" si="160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155"/>
        <v>0</v>
      </c>
      <c r="P1648">
        <f t="shared" si="156"/>
        <v>0</v>
      </c>
      <c r="Q1648">
        <f t="shared" si="157"/>
        <v>0</v>
      </c>
      <c r="S1648" t="str">
        <f t="shared" si="158"/>
        <v/>
      </c>
      <c r="T1648" t="str">
        <f t="shared" si="159"/>
        <v/>
      </c>
      <c r="U1648" t="str">
        <f t="shared" si="160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155"/>
        <v>0</v>
      </c>
      <c r="P1649">
        <f t="shared" si="156"/>
        <v>0</v>
      </c>
      <c r="Q1649">
        <f t="shared" si="157"/>
        <v>0</v>
      </c>
      <c r="S1649" t="str">
        <f t="shared" si="158"/>
        <v/>
      </c>
      <c r="T1649" t="str">
        <f t="shared" si="159"/>
        <v/>
      </c>
      <c r="U1649" t="str">
        <f t="shared" si="160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155"/>
        <v>0</v>
      </c>
      <c r="P1650">
        <f t="shared" si="156"/>
        <v>0</v>
      </c>
      <c r="Q1650">
        <f t="shared" si="157"/>
        <v>0</v>
      </c>
      <c r="S1650" t="str">
        <f t="shared" si="158"/>
        <v/>
      </c>
      <c r="T1650" t="str">
        <f t="shared" si="159"/>
        <v/>
      </c>
      <c r="U1650" t="str">
        <f t="shared" si="160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155"/>
        <v>0</v>
      </c>
      <c r="P1651">
        <f t="shared" si="156"/>
        <v>0</v>
      </c>
      <c r="Q1651">
        <f t="shared" si="157"/>
        <v>0</v>
      </c>
      <c r="S1651" t="str">
        <f t="shared" si="158"/>
        <v/>
      </c>
      <c r="T1651" t="str">
        <f t="shared" si="159"/>
        <v/>
      </c>
      <c r="U1651" t="str">
        <f t="shared" si="160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155"/>
        <v>0</v>
      </c>
      <c r="P1652">
        <f t="shared" si="156"/>
        <v>0</v>
      </c>
      <c r="Q1652">
        <f t="shared" si="157"/>
        <v>0</v>
      </c>
      <c r="S1652" t="str">
        <f t="shared" si="158"/>
        <v/>
      </c>
      <c r="T1652" t="str">
        <f t="shared" si="159"/>
        <v/>
      </c>
      <c r="U1652" t="str">
        <f t="shared" si="160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155"/>
        <v>0</v>
      </c>
      <c r="P1653">
        <f t="shared" si="156"/>
        <v>0</v>
      </c>
      <c r="Q1653">
        <f t="shared" si="157"/>
        <v>0</v>
      </c>
      <c r="S1653" t="str">
        <f t="shared" si="158"/>
        <v/>
      </c>
      <c r="T1653" t="str">
        <f t="shared" si="159"/>
        <v/>
      </c>
      <c r="U1653" t="str">
        <f t="shared" si="160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155"/>
        <v>0</v>
      </c>
      <c r="P1654">
        <f t="shared" si="156"/>
        <v>0</v>
      </c>
      <c r="Q1654">
        <f t="shared" si="157"/>
        <v>0</v>
      </c>
      <c r="S1654">
        <f t="shared" si="158"/>
        <v>0</v>
      </c>
      <c r="T1654">
        <f t="shared" si="159"/>
        <v>0</v>
      </c>
      <c r="U1654">
        <f t="shared" si="160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155"/>
        <v>0</v>
      </c>
      <c r="P1655">
        <f t="shared" si="156"/>
        <v>0</v>
      </c>
      <c r="Q1655">
        <f t="shared" si="157"/>
        <v>0</v>
      </c>
      <c r="S1655" t="str">
        <f t="shared" si="158"/>
        <v/>
      </c>
      <c r="T1655" t="str">
        <f t="shared" si="159"/>
        <v/>
      </c>
      <c r="U1655" t="str">
        <f t="shared" si="160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155"/>
        <v>2</v>
      </c>
      <c r="P1656">
        <f t="shared" si="156"/>
        <v>0</v>
      </c>
      <c r="Q1656">
        <f t="shared" si="157"/>
        <v>0</v>
      </c>
      <c r="S1656" t="str">
        <f t="shared" si="158"/>
        <v/>
      </c>
      <c r="T1656" t="str">
        <f t="shared" si="159"/>
        <v/>
      </c>
      <c r="U1656" t="str">
        <f t="shared" si="160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155"/>
        <v>0</v>
      </c>
      <c r="P1657">
        <f t="shared" si="156"/>
        <v>0</v>
      </c>
      <c r="Q1657">
        <f t="shared" si="157"/>
        <v>0</v>
      </c>
      <c r="S1657" t="str">
        <f t="shared" si="158"/>
        <v/>
      </c>
      <c r="T1657" t="str">
        <f t="shared" si="159"/>
        <v/>
      </c>
      <c r="U1657" t="str">
        <f t="shared" si="160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155"/>
        <v>3</v>
      </c>
      <c r="P1658">
        <f t="shared" si="156"/>
        <v>0</v>
      </c>
      <c r="Q1658">
        <f t="shared" si="157"/>
        <v>0</v>
      </c>
      <c r="S1658" t="str">
        <f t="shared" si="158"/>
        <v/>
      </c>
      <c r="T1658" t="str">
        <f t="shared" si="159"/>
        <v/>
      </c>
      <c r="U1658" t="str">
        <f t="shared" si="160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155"/>
        <v>17</v>
      </c>
      <c r="P1659">
        <f t="shared" si="156"/>
        <v>1</v>
      </c>
      <c r="Q1659">
        <f t="shared" si="157"/>
        <v>0</v>
      </c>
      <c r="S1659" t="str">
        <f t="shared" si="158"/>
        <v/>
      </c>
      <c r="T1659" t="str">
        <f t="shared" si="159"/>
        <v/>
      </c>
      <c r="U1659" t="str">
        <f t="shared" si="160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155"/>
        <v>0</v>
      </c>
      <c r="P1660">
        <f t="shared" si="156"/>
        <v>0</v>
      </c>
      <c r="Q1660">
        <f t="shared" si="157"/>
        <v>0</v>
      </c>
      <c r="S1660" t="str">
        <f t="shared" si="158"/>
        <v/>
      </c>
      <c r="T1660" t="str">
        <f t="shared" si="159"/>
        <v/>
      </c>
      <c r="U1660" t="str">
        <f t="shared" si="160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155"/>
        <v>0</v>
      </c>
      <c r="P1661">
        <f t="shared" si="156"/>
        <v>0</v>
      </c>
      <c r="Q1661">
        <f t="shared" si="157"/>
        <v>0</v>
      </c>
      <c r="S1661" t="str">
        <f t="shared" si="158"/>
        <v/>
      </c>
      <c r="T1661" t="str">
        <f t="shared" si="159"/>
        <v/>
      </c>
      <c r="U1661" t="str">
        <f t="shared" si="160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155"/>
        <v>0</v>
      </c>
      <c r="P1662">
        <f t="shared" si="156"/>
        <v>0</v>
      </c>
      <c r="Q1662">
        <f t="shared" si="157"/>
        <v>0</v>
      </c>
      <c r="S1662" t="str">
        <f t="shared" si="158"/>
        <v/>
      </c>
      <c r="T1662" t="str">
        <f t="shared" si="159"/>
        <v/>
      </c>
      <c r="U1662" t="str">
        <f t="shared" si="160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155"/>
        <v>0</v>
      </c>
      <c r="P1663">
        <f t="shared" si="156"/>
        <v>0</v>
      </c>
      <c r="Q1663">
        <f t="shared" si="157"/>
        <v>0</v>
      </c>
      <c r="S1663" t="str">
        <f t="shared" si="158"/>
        <v/>
      </c>
      <c r="T1663" t="str">
        <f t="shared" si="159"/>
        <v/>
      </c>
      <c r="U1663" t="str">
        <f t="shared" si="160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155"/>
        <v>1</v>
      </c>
      <c r="P1664">
        <f t="shared" si="156"/>
        <v>0</v>
      </c>
      <c r="Q1664">
        <f t="shared" si="157"/>
        <v>0</v>
      </c>
      <c r="S1664" t="str">
        <f t="shared" si="158"/>
        <v/>
      </c>
      <c r="T1664" t="str">
        <f t="shared" si="159"/>
        <v/>
      </c>
      <c r="U1664" t="str">
        <f t="shared" si="160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155"/>
        <v>1</v>
      </c>
      <c r="P1665">
        <f t="shared" si="156"/>
        <v>0</v>
      </c>
      <c r="Q1665">
        <f t="shared" si="157"/>
        <v>0</v>
      </c>
      <c r="S1665" t="str">
        <f t="shared" si="158"/>
        <v/>
      </c>
      <c r="T1665" t="str">
        <f t="shared" si="159"/>
        <v/>
      </c>
      <c r="U1665" t="str">
        <f t="shared" si="160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155"/>
        <v>1</v>
      </c>
      <c r="P1666">
        <f t="shared" si="156"/>
        <v>0</v>
      </c>
      <c r="Q1666">
        <f t="shared" si="157"/>
        <v>0</v>
      </c>
      <c r="S1666" t="str">
        <f t="shared" si="158"/>
        <v/>
      </c>
      <c r="T1666" t="str">
        <f t="shared" si="159"/>
        <v/>
      </c>
      <c r="U1666" t="str">
        <f t="shared" si="160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155"/>
        <v>0</v>
      </c>
      <c r="P1667">
        <f t="shared" si="156"/>
        <v>0</v>
      </c>
      <c r="Q1667">
        <f t="shared" si="157"/>
        <v>0</v>
      </c>
      <c r="S1667" t="str">
        <f t="shared" si="158"/>
        <v/>
      </c>
      <c r="T1667" t="str">
        <f t="shared" si="159"/>
        <v/>
      </c>
      <c r="U1667" t="str">
        <f t="shared" si="160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155"/>
        <v>2</v>
      </c>
      <c r="P1668">
        <f t="shared" si="156"/>
        <v>0</v>
      </c>
      <c r="Q1668">
        <f t="shared" si="157"/>
        <v>0</v>
      </c>
      <c r="S1668" t="str">
        <f t="shared" si="158"/>
        <v/>
      </c>
      <c r="T1668" t="str">
        <f t="shared" si="159"/>
        <v/>
      </c>
      <c r="U1668" t="str">
        <f t="shared" si="160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O1732" si="161">IF($D1669="US",H1669,"")</f>
        <v>0</v>
      </c>
      <c r="P1669">
        <f t="shared" ref="P1669:P1732" si="162">IF($D1669="US",I1669,"")</f>
        <v>0</v>
      </c>
      <c r="Q1669">
        <f t="shared" ref="Q1669:Q1732" si="163">IF($D1669="US",J1669,"")</f>
        <v>0</v>
      </c>
      <c r="S1669" t="str">
        <f t="shared" ref="S1669:S1732" si="164">IF($C1669="New York",H1669,"")</f>
        <v/>
      </c>
      <c r="T1669" t="str">
        <f t="shared" ref="T1669:T1732" si="165">IF($C1669="New York",I1669,"")</f>
        <v/>
      </c>
      <c r="U1669" t="str">
        <f t="shared" ref="U1669:U1732" si="166">IF($C1669="New York",J1669,"")</f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161"/>
        <v>1</v>
      </c>
      <c r="P1670">
        <f t="shared" si="162"/>
        <v>0</v>
      </c>
      <c r="Q1670">
        <f t="shared" si="163"/>
        <v>0</v>
      </c>
      <c r="S1670" t="str">
        <f t="shared" si="164"/>
        <v/>
      </c>
      <c r="T1670" t="str">
        <f t="shared" si="165"/>
        <v/>
      </c>
      <c r="U1670" t="str">
        <f t="shared" si="16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161"/>
        <v>0</v>
      </c>
      <c r="P1671">
        <f t="shared" si="162"/>
        <v>0</v>
      </c>
      <c r="Q1671">
        <f t="shared" si="163"/>
        <v>0</v>
      </c>
      <c r="S1671" t="str">
        <f t="shared" si="164"/>
        <v/>
      </c>
      <c r="T1671" t="str">
        <f t="shared" si="165"/>
        <v/>
      </c>
      <c r="U1671" t="str">
        <f t="shared" si="16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161"/>
        <v>0</v>
      </c>
      <c r="P1672">
        <f t="shared" si="162"/>
        <v>0</v>
      </c>
      <c r="Q1672">
        <f t="shared" si="163"/>
        <v>0</v>
      </c>
      <c r="S1672" t="str">
        <f t="shared" si="164"/>
        <v/>
      </c>
      <c r="T1672" t="str">
        <f t="shared" si="165"/>
        <v/>
      </c>
      <c r="U1672" t="str">
        <f t="shared" si="16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161"/>
        <v>0</v>
      </c>
      <c r="P1673">
        <f t="shared" si="162"/>
        <v>0</v>
      </c>
      <c r="Q1673">
        <f t="shared" si="163"/>
        <v>0</v>
      </c>
      <c r="S1673" t="str">
        <f t="shared" si="164"/>
        <v/>
      </c>
      <c r="T1673" t="str">
        <f t="shared" si="165"/>
        <v/>
      </c>
      <c r="U1673" t="str">
        <f t="shared" si="16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161"/>
        <v>2</v>
      </c>
      <c r="P1674">
        <f t="shared" si="162"/>
        <v>0</v>
      </c>
      <c r="Q1674">
        <f t="shared" si="163"/>
        <v>0</v>
      </c>
      <c r="S1674" t="str">
        <f t="shared" si="164"/>
        <v/>
      </c>
      <c r="T1674" t="str">
        <f t="shared" si="165"/>
        <v/>
      </c>
      <c r="U1674" t="str">
        <f t="shared" si="16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161"/>
        <v>5</v>
      </c>
      <c r="P1675">
        <f t="shared" si="162"/>
        <v>0</v>
      </c>
      <c r="Q1675">
        <f t="shared" si="163"/>
        <v>0</v>
      </c>
      <c r="S1675" t="str">
        <f t="shared" si="164"/>
        <v/>
      </c>
      <c r="T1675" t="str">
        <f t="shared" si="165"/>
        <v/>
      </c>
      <c r="U1675" t="str">
        <f t="shared" si="16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161"/>
        <v>0</v>
      </c>
      <c r="P1676">
        <f t="shared" si="162"/>
        <v>0</v>
      </c>
      <c r="Q1676">
        <f t="shared" si="163"/>
        <v>0</v>
      </c>
      <c r="S1676" t="str">
        <f t="shared" si="164"/>
        <v/>
      </c>
      <c r="T1676" t="str">
        <f t="shared" si="165"/>
        <v/>
      </c>
      <c r="U1676" t="str">
        <f t="shared" si="16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161"/>
        <v>4</v>
      </c>
      <c r="P1677">
        <f t="shared" si="162"/>
        <v>0</v>
      </c>
      <c r="Q1677">
        <f t="shared" si="163"/>
        <v>0</v>
      </c>
      <c r="S1677" t="str">
        <f t="shared" si="164"/>
        <v/>
      </c>
      <c r="T1677" t="str">
        <f t="shared" si="165"/>
        <v/>
      </c>
      <c r="U1677" t="str">
        <f t="shared" si="16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161"/>
        <v>0</v>
      </c>
      <c r="P1678">
        <f t="shared" si="162"/>
        <v>0</v>
      </c>
      <c r="Q1678">
        <f t="shared" si="163"/>
        <v>0</v>
      </c>
      <c r="S1678" t="str">
        <f t="shared" si="164"/>
        <v/>
      </c>
      <c r="T1678" t="str">
        <f t="shared" si="165"/>
        <v/>
      </c>
      <c r="U1678" t="str">
        <f t="shared" si="16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161"/>
        <v>0</v>
      </c>
      <c r="P1679">
        <f t="shared" si="162"/>
        <v>0</v>
      </c>
      <c r="Q1679">
        <f t="shared" si="163"/>
        <v>0</v>
      </c>
      <c r="S1679" t="str">
        <f t="shared" si="164"/>
        <v/>
      </c>
      <c r="T1679" t="str">
        <f t="shared" si="165"/>
        <v/>
      </c>
      <c r="U1679" t="str">
        <f t="shared" si="16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161"/>
        <v>3</v>
      </c>
      <c r="P1680">
        <f t="shared" si="162"/>
        <v>0</v>
      </c>
      <c r="Q1680">
        <f t="shared" si="163"/>
        <v>0</v>
      </c>
      <c r="S1680" t="str">
        <f t="shared" si="164"/>
        <v/>
      </c>
      <c r="T1680" t="str">
        <f t="shared" si="165"/>
        <v/>
      </c>
      <c r="U1680" t="str">
        <f t="shared" si="16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161"/>
        <v>0</v>
      </c>
      <c r="P1681">
        <f t="shared" si="162"/>
        <v>0</v>
      </c>
      <c r="Q1681">
        <f t="shared" si="163"/>
        <v>0</v>
      </c>
      <c r="S1681" t="str">
        <f t="shared" si="164"/>
        <v/>
      </c>
      <c r="T1681" t="str">
        <f t="shared" si="165"/>
        <v/>
      </c>
      <c r="U1681" t="str">
        <f t="shared" si="16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161"/>
        <v>0</v>
      </c>
      <c r="P1682">
        <f t="shared" si="162"/>
        <v>0</v>
      </c>
      <c r="Q1682">
        <f t="shared" si="163"/>
        <v>0</v>
      </c>
      <c r="S1682" t="str">
        <f t="shared" si="164"/>
        <v/>
      </c>
      <c r="T1682" t="str">
        <f t="shared" si="165"/>
        <v/>
      </c>
      <c r="U1682" t="str">
        <f t="shared" si="16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161"/>
        <v>1</v>
      </c>
      <c r="P1683">
        <f t="shared" si="162"/>
        <v>0</v>
      </c>
      <c r="Q1683">
        <f t="shared" si="163"/>
        <v>0</v>
      </c>
      <c r="S1683" t="str">
        <f t="shared" si="164"/>
        <v/>
      </c>
      <c r="T1683" t="str">
        <f t="shared" si="165"/>
        <v/>
      </c>
      <c r="U1683" t="str">
        <f t="shared" si="16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161"/>
        <v>0</v>
      </c>
      <c r="P1684">
        <f t="shared" si="162"/>
        <v>0</v>
      </c>
      <c r="Q1684">
        <f t="shared" si="163"/>
        <v>0</v>
      </c>
      <c r="S1684" t="str">
        <f t="shared" si="164"/>
        <v/>
      </c>
      <c r="T1684" t="str">
        <f t="shared" si="165"/>
        <v/>
      </c>
      <c r="U1684" t="str">
        <f t="shared" si="16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161"/>
        <v>0</v>
      </c>
      <c r="P1685">
        <f t="shared" si="162"/>
        <v>0</v>
      </c>
      <c r="Q1685">
        <f t="shared" si="163"/>
        <v>0</v>
      </c>
      <c r="S1685" t="str">
        <f t="shared" si="164"/>
        <v/>
      </c>
      <c r="T1685" t="str">
        <f t="shared" si="165"/>
        <v/>
      </c>
      <c r="U1685" t="str">
        <f t="shared" si="16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161"/>
        <v>0</v>
      </c>
      <c r="P1686">
        <f t="shared" si="162"/>
        <v>0</v>
      </c>
      <c r="Q1686">
        <f t="shared" si="163"/>
        <v>0</v>
      </c>
      <c r="S1686" t="str">
        <f t="shared" si="164"/>
        <v/>
      </c>
      <c r="T1686" t="str">
        <f t="shared" si="165"/>
        <v/>
      </c>
      <c r="U1686" t="str">
        <f t="shared" si="16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161"/>
        <v>1</v>
      </c>
      <c r="P1687">
        <f t="shared" si="162"/>
        <v>0</v>
      </c>
      <c r="Q1687">
        <f t="shared" si="163"/>
        <v>0</v>
      </c>
      <c r="S1687" t="str">
        <f t="shared" si="164"/>
        <v/>
      </c>
      <c r="T1687" t="str">
        <f t="shared" si="165"/>
        <v/>
      </c>
      <c r="U1687" t="str">
        <f t="shared" si="16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161"/>
        <v>1</v>
      </c>
      <c r="P1688">
        <f t="shared" si="162"/>
        <v>0</v>
      </c>
      <c r="Q1688">
        <f t="shared" si="163"/>
        <v>0</v>
      </c>
      <c r="S1688" t="str">
        <f t="shared" si="164"/>
        <v/>
      </c>
      <c r="T1688" t="str">
        <f t="shared" si="165"/>
        <v/>
      </c>
      <c r="U1688" t="str">
        <f t="shared" si="16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161"/>
        <v>0</v>
      </c>
      <c r="P1689">
        <f t="shared" si="162"/>
        <v>0</v>
      </c>
      <c r="Q1689">
        <f t="shared" si="163"/>
        <v>0</v>
      </c>
      <c r="S1689" t="str">
        <f t="shared" si="164"/>
        <v/>
      </c>
      <c r="T1689" t="str">
        <f t="shared" si="165"/>
        <v/>
      </c>
      <c r="U1689" t="str">
        <f t="shared" si="16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161"/>
        <v>0</v>
      </c>
      <c r="P1690">
        <f t="shared" si="162"/>
        <v>0</v>
      </c>
      <c r="Q1690">
        <f t="shared" si="163"/>
        <v>0</v>
      </c>
      <c r="S1690" t="str">
        <f t="shared" si="164"/>
        <v/>
      </c>
      <c r="T1690" t="str">
        <f t="shared" si="165"/>
        <v/>
      </c>
      <c r="U1690" t="str">
        <f t="shared" si="16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161"/>
        <v>0</v>
      </c>
      <c r="P1691">
        <f t="shared" si="162"/>
        <v>0</v>
      </c>
      <c r="Q1691">
        <f t="shared" si="163"/>
        <v>0</v>
      </c>
      <c r="S1691" t="str">
        <f t="shared" si="164"/>
        <v/>
      </c>
      <c r="T1691" t="str">
        <f t="shared" si="165"/>
        <v/>
      </c>
      <c r="U1691" t="str">
        <f t="shared" si="16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161"/>
        <v>6</v>
      </c>
      <c r="P1692">
        <f t="shared" si="162"/>
        <v>0</v>
      </c>
      <c r="Q1692">
        <f t="shared" si="163"/>
        <v>0</v>
      </c>
      <c r="S1692" t="str">
        <f t="shared" si="164"/>
        <v/>
      </c>
      <c r="T1692" t="str">
        <f t="shared" si="165"/>
        <v/>
      </c>
      <c r="U1692" t="str">
        <f t="shared" si="16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161"/>
        <v>2</v>
      </c>
      <c r="P1693">
        <f t="shared" si="162"/>
        <v>0</v>
      </c>
      <c r="Q1693">
        <f t="shared" si="163"/>
        <v>0</v>
      </c>
      <c r="S1693" t="str">
        <f t="shared" si="164"/>
        <v/>
      </c>
      <c r="T1693" t="str">
        <f t="shared" si="165"/>
        <v/>
      </c>
      <c r="U1693" t="str">
        <f t="shared" si="16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161"/>
        <v>0</v>
      </c>
      <c r="P1694">
        <f t="shared" si="162"/>
        <v>0</v>
      </c>
      <c r="Q1694">
        <f t="shared" si="163"/>
        <v>0</v>
      </c>
      <c r="S1694" t="str">
        <f t="shared" si="164"/>
        <v/>
      </c>
      <c r="T1694" t="str">
        <f t="shared" si="165"/>
        <v/>
      </c>
      <c r="U1694" t="str">
        <f t="shared" si="16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161"/>
        <v>20</v>
      </c>
      <c r="P1695">
        <f t="shared" si="162"/>
        <v>1</v>
      </c>
      <c r="Q1695">
        <f t="shared" si="163"/>
        <v>0</v>
      </c>
      <c r="S1695" t="str">
        <f t="shared" si="164"/>
        <v/>
      </c>
      <c r="T1695" t="str">
        <f t="shared" si="165"/>
        <v/>
      </c>
      <c r="U1695" t="str">
        <f t="shared" si="16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161"/>
        <v>0</v>
      </c>
      <c r="P1696">
        <f t="shared" si="162"/>
        <v>0</v>
      </c>
      <c r="Q1696">
        <f t="shared" si="163"/>
        <v>0</v>
      </c>
      <c r="S1696" t="str">
        <f t="shared" si="164"/>
        <v/>
      </c>
      <c r="T1696" t="str">
        <f t="shared" si="165"/>
        <v/>
      </c>
      <c r="U1696" t="str">
        <f t="shared" si="16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161"/>
        <v>13</v>
      </c>
      <c r="P1697">
        <f t="shared" si="162"/>
        <v>0</v>
      </c>
      <c r="Q1697">
        <f t="shared" si="163"/>
        <v>0</v>
      </c>
      <c r="S1697" t="str">
        <f t="shared" si="164"/>
        <v/>
      </c>
      <c r="T1697" t="str">
        <f t="shared" si="165"/>
        <v/>
      </c>
      <c r="U1697" t="str">
        <f t="shared" si="16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161"/>
        <v>0</v>
      </c>
      <c r="P1698">
        <f t="shared" si="162"/>
        <v>0</v>
      </c>
      <c r="Q1698">
        <f t="shared" si="163"/>
        <v>0</v>
      </c>
      <c r="S1698" t="str">
        <f t="shared" si="164"/>
        <v/>
      </c>
      <c r="T1698" t="str">
        <f t="shared" si="165"/>
        <v/>
      </c>
      <c r="U1698" t="str">
        <f t="shared" si="16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161"/>
        <v>0</v>
      </c>
      <c r="P1699">
        <f t="shared" si="162"/>
        <v>0</v>
      </c>
      <c r="Q1699">
        <f t="shared" si="163"/>
        <v>0</v>
      </c>
      <c r="S1699" t="str">
        <f t="shared" si="164"/>
        <v/>
      </c>
      <c r="T1699" t="str">
        <f t="shared" si="165"/>
        <v/>
      </c>
      <c r="U1699" t="str">
        <f t="shared" si="16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161"/>
        <v>1</v>
      </c>
      <c r="P1700">
        <f t="shared" si="162"/>
        <v>0</v>
      </c>
      <c r="Q1700">
        <f t="shared" si="163"/>
        <v>0</v>
      </c>
      <c r="S1700" t="str">
        <f t="shared" si="164"/>
        <v/>
      </c>
      <c r="T1700" t="str">
        <f t="shared" si="165"/>
        <v/>
      </c>
      <c r="U1700" t="str">
        <f t="shared" si="16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161"/>
        <v>0</v>
      </c>
      <c r="P1701">
        <f t="shared" si="162"/>
        <v>0</v>
      </c>
      <c r="Q1701">
        <f t="shared" si="163"/>
        <v>0</v>
      </c>
      <c r="S1701" t="str">
        <f t="shared" si="164"/>
        <v/>
      </c>
      <c r="T1701" t="str">
        <f t="shared" si="165"/>
        <v/>
      </c>
      <c r="U1701" t="str">
        <f t="shared" si="16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161"/>
        <v>5</v>
      </c>
      <c r="P1702">
        <f t="shared" si="162"/>
        <v>0</v>
      </c>
      <c r="Q1702">
        <f t="shared" si="163"/>
        <v>0</v>
      </c>
      <c r="S1702" t="str">
        <f t="shared" si="164"/>
        <v/>
      </c>
      <c r="T1702" t="str">
        <f t="shared" si="165"/>
        <v/>
      </c>
      <c r="U1702" t="str">
        <f t="shared" si="16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161"/>
        <v>9</v>
      </c>
      <c r="P1703">
        <f t="shared" si="162"/>
        <v>0</v>
      </c>
      <c r="Q1703">
        <f t="shared" si="163"/>
        <v>0</v>
      </c>
      <c r="S1703" t="str">
        <f t="shared" si="164"/>
        <v/>
      </c>
      <c r="T1703" t="str">
        <f t="shared" si="165"/>
        <v/>
      </c>
      <c r="U1703" t="str">
        <f t="shared" si="16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161"/>
        <v>0</v>
      </c>
      <c r="P1704">
        <f t="shared" si="162"/>
        <v>0</v>
      </c>
      <c r="Q1704">
        <f t="shared" si="163"/>
        <v>0</v>
      </c>
      <c r="S1704" t="str">
        <f t="shared" si="164"/>
        <v/>
      </c>
      <c r="T1704" t="str">
        <f t="shared" si="165"/>
        <v/>
      </c>
      <c r="U1704" t="str">
        <f t="shared" si="16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161"/>
        <v>2</v>
      </c>
      <c r="P1705">
        <f t="shared" si="162"/>
        <v>0</v>
      </c>
      <c r="Q1705">
        <f t="shared" si="163"/>
        <v>0</v>
      </c>
      <c r="S1705">
        <f t="shared" si="164"/>
        <v>2</v>
      </c>
      <c r="T1705">
        <f t="shared" si="165"/>
        <v>0</v>
      </c>
      <c r="U1705">
        <f t="shared" si="16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161"/>
        <v>0</v>
      </c>
      <c r="P1706">
        <f t="shared" si="162"/>
        <v>0</v>
      </c>
      <c r="Q1706">
        <f t="shared" si="163"/>
        <v>0</v>
      </c>
      <c r="S1706" t="str">
        <f t="shared" si="164"/>
        <v/>
      </c>
      <c r="T1706" t="str">
        <f t="shared" si="165"/>
        <v/>
      </c>
      <c r="U1706" t="str">
        <f t="shared" si="16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161"/>
        <v>0</v>
      </c>
      <c r="P1707">
        <f t="shared" si="162"/>
        <v>0</v>
      </c>
      <c r="Q1707">
        <f t="shared" si="163"/>
        <v>0</v>
      </c>
      <c r="S1707" t="str">
        <f t="shared" si="164"/>
        <v/>
      </c>
      <c r="T1707" t="str">
        <f t="shared" si="165"/>
        <v/>
      </c>
      <c r="U1707" t="str">
        <f t="shared" si="16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161"/>
        <v>2</v>
      </c>
      <c r="P1708">
        <f t="shared" si="162"/>
        <v>0</v>
      </c>
      <c r="Q1708">
        <f t="shared" si="163"/>
        <v>0</v>
      </c>
      <c r="S1708" t="str">
        <f t="shared" si="164"/>
        <v/>
      </c>
      <c r="T1708" t="str">
        <f t="shared" si="165"/>
        <v/>
      </c>
      <c r="U1708" t="str">
        <f t="shared" si="16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161"/>
        <v>0</v>
      </c>
      <c r="P1709">
        <f t="shared" si="162"/>
        <v>0</v>
      </c>
      <c r="Q1709">
        <f t="shared" si="163"/>
        <v>0</v>
      </c>
      <c r="S1709" t="str">
        <f t="shared" si="164"/>
        <v/>
      </c>
      <c r="T1709" t="str">
        <f t="shared" si="165"/>
        <v/>
      </c>
      <c r="U1709" t="str">
        <f t="shared" si="16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161"/>
        <v>0</v>
      </c>
      <c r="P1710">
        <f t="shared" si="162"/>
        <v>0</v>
      </c>
      <c r="Q1710">
        <f t="shared" si="163"/>
        <v>0</v>
      </c>
      <c r="S1710" t="str">
        <f t="shared" si="164"/>
        <v/>
      </c>
      <c r="T1710" t="str">
        <f t="shared" si="165"/>
        <v/>
      </c>
      <c r="U1710" t="str">
        <f t="shared" si="16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161"/>
        <v>0</v>
      </c>
      <c r="P1711">
        <f t="shared" si="162"/>
        <v>0</v>
      </c>
      <c r="Q1711">
        <f t="shared" si="163"/>
        <v>0</v>
      </c>
      <c r="S1711" t="str">
        <f t="shared" si="164"/>
        <v/>
      </c>
      <c r="T1711" t="str">
        <f t="shared" si="165"/>
        <v/>
      </c>
      <c r="U1711" t="str">
        <f t="shared" si="16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161"/>
        <v>0</v>
      </c>
      <c r="P1712">
        <f t="shared" si="162"/>
        <v>0</v>
      </c>
      <c r="Q1712">
        <f t="shared" si="163"/>
        <v>0</v>
      </c>
      <c r="S1712" t="str">
        <f t="shared" si="164"/>
        <v/>
      </c>
      <c r="T1712" t="str">
        <f t="shared" si="165"/>
        <v/>
      </c>
      <c r="U1712" t="str">
        <f t="shared" si="16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161"/>
        <v>0</v>
      </c>
      <c r="P1713">
        <f t="shared" si="162"/>
        <v>0</v>
      </c>
      <c r="Q1713">
        <f t="shared" si="163"/>
        <v>0</v>
      </c>
      <c r="S1713" t="str">
        <f t="shared" si="164"/>
        <v/>
      </c>
      <c r="T1713" t="str">
        <f t="shared" si="165"/>
        <v/>
      </c>
      <c r="U1713" t="str">
        <f t="shared" si="16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161"/>
        <v>1</v>
      </c>
      <c r="P1714">
        <f t="shared" si="162"/>
        <v>0</v>
      </c>
      <c r="Q1714">
        <f t="shared" si="163"/>
        <v>0</v>
      </c>
      <c r="S1714" t="str">
        <f t="shared" si="164"/>
        <v/>
      </c>
      <c r="T1714" t="str">
        <f t="shared" si="165"/>
        <v/>
      </c>
      <c r="U1714" t="str">
        <f t="shared" si="16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161"/>
        <v>1</v>
      </c>
      <c r="P1715">
        <f t="shared" si="162"/>
        <v>0</v>
      </c>
      <c r="Q1715">
        <f t="shared" si="163"/>
        <v>0</v>
      </c>
      <c r="S1715" t="str">
        <f t="shared" si="164"/>
        <v/>
      </c>
      <c r="T1715" t="str">
        <f t="shared" si="165"/>
        <v/>
      </c>
      <c r="U1715" t="str">
        <f t="shared" si="16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161"/>
        <v>0</v>
      </c>
      <c r="P1716">
        <f t="shared" si="162"/>
        <v>0</v>
      </c>
      <c r="Q1716">
        <f t="shared" si="163"/>
        <v>0</v>
      </c>
      <c r="S1716" t="str">
        <f t="shared" si="164"/>
        <v/>
      </c>
      <c r="T1716" t="str">
        <f t="shared" si="165"/>
        <v/>
      </c>
      <c r="U1716" t="str">
        <f t="shared" si="16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161"/>
        <v>0</v>
      </c>
      <c r="P1717">
        <f t="shared" si="162"/>
        <v>0</v>
      </c>
      <c r="Q1717">
        <f t="shared" si="163"/>
        <v>0</v>
      </c>
      <c r="S1717" t="str">
        <f t="shared" si="164"/>
        <v/>
      </c>
      <c r="T1717" t="str">
        <f t="shared" si="165"/>
        <v/>
      </c>
      <c r="U1717" t="str">
        <f t="shared" si="16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161"/>
        <v>0</v>
      </c>
      <c r="P1718">
        <f t="shared" si="162"/>
        <v>0</v>
      </c>
      <c r="Q1718">
        <f t="shared" si="163"/>
        <v>0</v>
      </c>
      <c r="S1718" t="str">
        <f t="shared" si="164"/>
        <v/>
      </c>
      <c r="T1718" t="str">
        <f t="shared" si="165"/>
        <v/>
      </c>
      <c r="U1718" t="str">
        <f t="shared" si="16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161"/>
        <v>24</v>
      </c>
      <c r="P1719">
        <f t="shared" si="162"/>
        <v>0</v>
      </c>
      <c r="Q1719">
        <f t="shared" si="163"/>
        <v>0</v>
      </c>
      <c r="S1719" t="str">
        <f t="shared" si="164"/>
        <v/>
      </c>
      <c r="T1719" t="str">
        <f t="shared" si="165"/>
        <v/>
      </c>
      <c r="U1719" t="str">
        <f t="shared" si="16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161"/>
        <v>0</v>
      </c>
      <c r="P1720">
        <f t="shared" si="162"/>
        <v>0</v>
      </c>
      <c r="Q1720">
        <f t="shared" si="163"/>
        <v>0</v>
      </c>
      <c r="S1720" t="str">
        <f t="shared" si="164"/>
        <v/>
      </c>
      <c r="T1720" t="str">
        <f t="shared" si="165"/>
        <v/>
      </c>
      <c r="U1720" t="str">
        <f t="shared" si="16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161"/>
        <v>536</v>
      </c>
      <c r="P1721">
        <f t="shared" si="162"/>
        <v>7</v>
      </c>
      <c r="Q1721">
        <f t="shared" si="163"/>
        <v>0</v>
      </c>
      <c r="S1721" t="str">
        <f t="shared" si="164"/>
        <v/>
      </c>
      <c r="T1721" t="str">
        <f t="shared" si="165"/>
        <v/>
      </c>
      <c r="U1721" t="str">
        <f t="shared" si="16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161"/>
        <v>1</v>
      </c>
      <c r="P1722">
        <f t="shared" si="162"/>
        <v>0</v>
      </c>
      <c r="Q1722">
        <f t="shared" si="163"/>
        <v>0</v>
      </c>
      <c r="S1722" t="str">
        <f t="shared" si="164"/>
        <v/>
      </c>
      <c r="T1722" t="str">
        <f t="shared" si="165"/>
        <v/>
      </c>
      <c r="U1722" t="str">
        <f t="shared" si="16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161"/>
        <v>15</v>
      </c>
      <c r="P1723">
        <f t="shared" si="162"/>
        <v>0</v>
      </c>
      <c r="Q1723">
        <f t="shared" si="163"/>
        <v>0</v>
      </c>
      <c r="S1723" t="str">
        <f t="shared" si="164"/>
        <v/>
      </c>
      <c r="T1723" t="str">
        <f t="shared" si="165"/>
        <v/>
      </c>
      <c r="U1723" t="str">
        <f t="shared" si="16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161"/>
        <v>0</v>
      </c>
      <c r="P1724">
        <f t="shared" si="162"/>
        <v>0</v>
      </c>
      <c r="Q1724">
        <f t="shared" si="163"/>
        <v>0</v>
      </c>
      <c r="S1724" t="str">
        <f t="shared" si="164"/>
        <v/>
      </c>
      <c r="T1724" t="str">
        <f t="shared" si="165"/>
        <v/>
      </c>
      <c r="U1724" t="str">
        <f t="shared" si="16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161"/>
        <v>2</v>
      </c>
      <c r="P1725">
        <f t="shared" si="162"/>
        <v>0</v>
      </c>
      <c r="Q1725">
        <f t="shared" si="163"/>
        <v>0</v>
      </c>
      <c r="S1725" t="str">
        <f t="shared" si="164"/>
        <v/>
      </c>
      <c r="T1725" t="str">
        <f t="shared" si="165"/>
        <v/>
      </c>
      <c r="U1725" t="str">
        <f t="shared" si="16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161"/>
        <v>0</v>
      </c>
      <c r="P1726">
        <f t="shared" si="162"/>
        <v>0</v>
      </c>
      <c r="Q1726">
        <f t="shared" si="163"/>
        <v>0</v>
      </c>
      <c r="S1726" t="str">
        <f t="shared" si="164"/>
        <v/>
      </c>
      <c r="T1726" t="str">
        <f t="shared" si="165"/>
        <v/>
      </c>
      <c r="U1726" t="str">
        <f t="shared" si="16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161"/>
        <v>0</v>
      </c>
      <c r="P1727">
        <f t="shared" si="162"/>
        <v>0</v>
      </c>
      <c r="Q1727">
        <f t="shared" si="163"/>
        <v>0</v>
      </c>
      <c r="S1727" t="str">
        <f t="shared" si="164"/>
        <v/>
      </c>
      <c r="T1727" t="str">
        <f t="shared" si="165"/>
        <v/>
      </c>
      <c r="U1727" t="str">
        <f t="shared" si="16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161"/>
        <v>0</v>
      </c>
      <c r="P1728">
        <f t="shared" si="162"/>
        <v>0</v>
      </c>
      <c r="Q1728">
        <f t="shared" si="163"/>
        <v>0</v>
      </c>
      <c r="S1728" t="str">
        <f t="shared" si="164"/>
        <v/>
      </c>
      <c r="T1728" t="str">
        <f t="shared" si="165"/>
        <v/>
      </c>
      <c r="U1728" t="str">
        <f t="shared" si="16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161"/>
        <v>0</v>
      </c>
      <c r="P1729">
        <f t="shared" si="162"/>
        <v>0</v>
      </c>
      <c r="Q1729">
        <f t="shared" si="163"/>
        <v>0</v>
      </c>
      <c r="S1729" t="str">
        <f t="shared" si="164"/>
        <v/>
      </c>
      <c r="T1729" t="str">
        <f t="shared" si="165"/>
        <v/>
      </c>
      <c r="U1729" t="str">
        <f t="shared" si="16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161"/>
        <v>8</v>
      </c>
      <c r="P1730">
        <f t="shared" si="162"/>
        <v>0</v>
      </c>
      <c r="Q1730">
        <f t="shared" si="163"/>
        <v>0</v>
      </c>
      <c r="S1730" t="str">
        <f t="shared" si="164"/>
        <v/>
      </c>
      <c r="T1730" t="str">
        <f t="shared" si="165"/>
        <v/>
      </c>
      <c r="U1730" t="str">
        <f t="shared" si="16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161"/>
        <v>6</v>
      </c>
      <c r="P1731">
        <f t="shared" si="162"/>
        <v>0</v>
      </c>
      <c r="Q1731">
        <f t="shared" si="163"/>
        <v>0</v>
      </c>
      <c r="S1731" t="str">
        <f t="shared" si="164"/>
        <v/>
      </c>
      <c r="T1731" t="str">
        <f t="shared" si="165"/>
        <v/>
      </c>
      <c r="U1731" t="str">
        <f t="shared" si="16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161"/>
        <v>9</v>
      </c>
      <c r="P1732">
        <f t="shared" si="162"/>
        <v>0</v>
      </c>
      <c r="Q1732">
        <f t="shared" si="163"/>
        <v>0</v>
      </c>
      <c r="S1732" t="str">
        <f t="shared" si="164"/>
        <v/>
      </c>
      <c r="T1732" t="str">
        <f t="shared" si="165"/>
        <v/>
      </c>
      <c r="U1732" t="str">
        <f t="shared" si="16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O1796" si="167">IF($D1733="US",H1733,"")</f>
        <v>0</v>
      </c>
      <c r="P1733">
        <f t="shared" ref="P1733:P1796" si="168">IF($D1733="US",I1733,"")</f>
        <v>0</v>
      </c>
      <c r="Q1733">
        <f t="shared" ref="Q1733:Q1796" si="169">IF($D1733="US",J1733,"")</f>
        <v>0</v>
      </c>
      <c r="S1733" t="str">
        <f t="shared" ref="S1733:S1796" si="170">IF($C1733="New York",H1733,"")</f>
        <v/>
      </c>
      <c r="T1733" t="str">
        <f t="shared" ref="T1733:T1796" si="171">IF($C1733="New York",I1733,"")</f>
        <v/>
      </c>
      <c r="U1733" t="str">
        <f t="shared" ref="U1733:U1796" si="172">IF($C1733="New York",J1733,"")</f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si="167"/>
        <v>10</v>
      </c>
      <c r="P1734">
        <f t="shared" si="168"/>
        <v>1</v>
      </c>
      <c r="Q1734">
        <f t="shared" si="169"/>
        <v>0</v>
      </c>
      <c r="S1734" t="str">
        <f t="shared" si="170"/>
        <v/>
      </c>
      <c r="T1734" t="str">
        <f t="shared" si="171"/>
        <v/>
      </c>
      <c r="U1734" t="str">
        <f t="shared" si="172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167"/>
        <v>0</v>
      </c>
      <c r="P1735">
        <f t="shared" si="168"/>
        <v>0</v>
      </c>
      <c r="Q1735">
        <f t="shared" si="169"/>
        <v>0</v>
      </c>
      <c r="S1735" t="str">
        <f t="shared" si="170"/>
        <v/>
      </c>
      <c r="T1735" t="str">
        <f t="shared" si="171"/>
        <v/>
      </c>
      <c r="U1735" t="str">
        <f t="shared" si="172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167"/>
        <v>2</v>
      </c>
      <c r="P1736">
        <f t="shared" si="168"/>
        <v>0</v>
      </c>
      <c r="Q1736">
        <f t="shared" si="169"/>
        <v>0</v>
      </c>
      <c r="S1736" t="str">
        <f t="shared" si="170"/>
        <v/>
      </c>
      <c r="T1736" t="str">
        <f t="shared" si="171"/>
        <v/>
      </c>
      <c r="U1736" t="str">
        <f t="shared" si="172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167"/>
        <v>0</v>
      </c>
      <c r="P1737">
        <f t="shared" si="168"/>
        <v>0</v>
      </c>
      <c r="Q1737">
        <f t="shared" si="169"/>
        <v>0</v>
      </c>
      <c r="S1737" t="str">
        <f t="shared" si="170"/>
        <v/>
      </c>
      <c r="T1737" t="str">
        <f t="shared" si="171"/>
        <v/>
      </c>
      <c r="U1737" t="str">
        <f t="shared" si="172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167"/>
        <v>0</v>
      </c>
      <c r="P1738">
        <f t="shared" si="168"/>
        <v>0</v>
      </c>
      <c r="Q1738">
        <f t="shared" si="169"/>
        <v>0</v>
      </c>
      <c r="S1738" t="str">
        <f t="shared" si="170"/>
        <v/>
      </c>
      <c r="T1738" t="str">
        <f t="shared" si="171"/>
        <v/>
      </c>
      <c r="U1738" t="str">
        <f t="shared" si="172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167"/>
        <v>10</v>
      </c>
      <c r="P1739">
        <f t="shared" si="168"/>
        <v>0</v>
      </c>
      <c r="Q1739">
        <f t="shared" si="169"/>
        <v>0</v>
      </c>
      <c r="S1739" t="str">
        <f t="shared" si="170"/>
        <v/>
      </c>
      <c r="T1739" t="str">
        <f t="shared" si="171"/>
        <v/>
      </c>
      <c r="U1739" t="str">
        <f t="shared" si="172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167"/>
        <v>0</v>
      </c>
      <c r="P1740">
        <f t="shared" si="168"/>
        <v>0</v>
      </c>
      <c r="Q1740">
        <f t="shared" si="169"/>
        <v>0</v>
      </c>
      <c r="S1740" t="str">
        <f t="shared" si="170"/>
        <v/>
      </c>
      <c r="T1740" t="str">
        <f t="shared" si="171"/>
        <v/>
      </c>
      <c r="U1740" t="str">
        <f t="shared" si="172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167"/>
        <v>1</v>
      </c>
      <c r="P1741">
        <f t="shared" si="168"/>
        <v>0</v>
      </c>
      <c r="Q1741">
        <f t="shared" si="169"/>
        <v>0</v>
      </c>
      <c r="S1741" t="str">
        <f t="shared" si="170"/>
        <v/>
      </c>
      <c r="T1741" t="str">
        <f t="shared" si="171"/>
        <v/>
      </c>
      <c r="U1741" t="str">
        <f t="shared" si="172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167"/>
        <v>0</v>
      </c>
      <c r="P1742">
        <f t="shared" si="168"/>
        <v>0</v>
      </c>
      <c r="Q1742">
        <f t="shared" si="169"/>
        <v>0</v>
      </c>
      <c r="S1742" t="str">
        <f t="shared" si="170"/>
        <v/>
      </c>
      <c r="T1742" t="str">
        <f t="shared" si="171"/>
        <v/>
      </c>
      <c r="U1742" t="str">
        <f t="shared" si="172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167"/>
        <v>0</v>
      </c>
      <c r="P1743">
        <f t="shared" si="168"/>
        <v>0</v>
      </c>
      <c r="Q1743">
        <f t="shared" si="169"/>
        <v>0</v>
      </c>
      <c r="S1743" t="str">
        <f t="shared" si="170"/>
        <v/>
      </c>
      <c r="T1743" t="str">
        <f t="shared" si="171"/>
        <v/>
      </c>
      <c r="U1743" t="str">
        <f t="shared" si="172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167"/>
        <v>0</v>
      </c>
      <c r="P1744">
        <f t="shared" si="168"/>
        <v>0</v>
      </c>
      <c r="Q1744">
        <f t="shared" si="169"/>
        <v>0</v>
      </c>
      <c r="S1744" t="str">
        <f t="shared" si="170"/>
        <v/>
      </c>
      <c r="T1744" t="str">
        <f t="shared" si="171"/>
        <v/>
      </c>
      <c r="U1744" t="str">
        <f t="shared" si="172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167"/>
        <v>2</v>
      </c>
      <c r="P1745">
        <f t="shared" si="168"/>
        <v>0</v>
      </c>
      <c r="Q1745">
        <f t="shared" si="169"/>
        <v>0</v>
      </c>
      <c r="S1745" t="str">
        <f t="shared" si="170"/>
        <v/>
      </c>
      <c r="T1745" t="str">
        <f t="shared" si="171"/>
        <v/>
      </c>
      <c r="U1745" t="str">
        <f t="shared" si="172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167"/>
        <v>1</v>
      </c>
      <c r="P1746">
        <f t="shared" si="168"/>
        <v>0</v>
      </c>
      <c r="Q1746">
        <f t="shared" si="169"/>
        <v>0</v>
      </c>
      <c r="S1746" t="str">
        <f t="shared" si="170"/>
        <v/>
      </c>
      <c r="T1746" t="str">
        <f t="shared" si="171"/>
        <v/>
      </c>
      <c r="U1746" t="str">
        <f t="shared" si="172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167"/>
        <v>0</v>
      </c>
      <c r="P1747">
        <f t="shared" si="168"/>
        <v>0</v>
      </c>
      <c r="Q1747">
        <f t="shared" si="169"/>
        <v>0</v>
      </c>
      <c r="S1747" t="str">
        <f t="shared" si="170"/>
        <v/>
      </c>
      <c r="T1747" t="str">
        <f t="shared" si="171"/>
        <v/>
      </c>
      <c r="U1747" t="str">
        <f t="shared" si="172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167"/>
        <v>0</v>
      </c>
      <c r="P1748">
        <f t="shared" si="168"/>
        <v>0</v>
      </c>
      <c r="Q1748">
        <f t="shared" si="169"/>
        <v>0</v>
      </c>
      <c r="S1748" t="str">
        <f t="shared" si="170"/>
        <v/>
      </c>
      <c r="T1748" t="str">
        <f t="shared" si="171"/>
        <v/>
      </c>
      <c r="U1748" t="str">
        <f t="shared" si="172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167"/>
        <v>0</v>
      </c>
      <c r="P1749">
        <f t="shared" si="168"/>
        <v>0</v>
      </c>
      <c r="Q1749">
        <f t="shared" si="169"/>
        <v>0</v>
      </c>
      <c r="S1749" t="str">
        <f t="shared" si="170"/>
        <v/>
      </c>
      <c r="T1749" t="str">
        <f t="shared" si="171"/>
        <v/>
      </c>
      <c r="U1749" t="str">
        <f t="shared" si="172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167"/>
        <v>175</v>
      </c>
      <c r="P1750">
        <f t="shared" si="168"/>
        <v>2</v>
      </c>
      <c r="Q1750">
        <f t="shared" si="169"/>
        <v>0</v>
      </c>
      <c r="S1750" t="str">
        <f t="shared" si="170"/>
        <v/>
      </c>
      <c r="T1750" t="str">
        <f t="shared" si="171"/>
        <v/>
      </c>
      <c r="U1750" t="str">
        <f t="shared" si="172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167"/>
        <v>0</v>
      </c>
      <c r="P1751">
        <f t="shared" si="168"/>
        <v>0</v>
      </c>
      <c r="Q1751">
        <f t="shared" si="169"/>
        <v>0</v>
      </c>
      <c r="S1751" t="str">
        <f t="shared" si="170"/>
        <v/>
      </c>
      <c r="T1751" t="str">
        <f t="shared" si="171"/>
        <v/>
      </c>
      <c r="U1751" t="str">
        <f t="shared" si="172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167"/>
        <v>0</v>
      </c>
      <c r="P1752">
        <f t="shared" si="168"/>
        <v>0</v>
      </c>
      <c r="Q1752">
        <f t="shared" si="169"/>
        <v>0</v>
      </c>
      <c r="S1752" t="str">
        <f t="shared" si="170"/>
        <v/>
      </c>
      <c r="T1752" t="str">
        <f t="shared" si="171"/>
        <v/>
      </c>
      <c r="U1752" t="str">
        <f t="shared" si="172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167"/>
        <v>0</v>
      </c>
      <c r="P1753">
        <f t="shared" si="168"/>
        <v>0</v>
      </c>
      <c r="Q1753">
        <f t="shared" si="169"/>
        <v>0</v>
      </c>
      <c r="S1753" t="str">
        <f t="shared" si="170"/>
        <v/>
      </c>
      <c r="T1753" t="str">
        <f t="shared" si="171"/>
        <v/>
      </c>
      <c r="U1753" t="str">
        <f t="shared" si="172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167"/>
        <v>0</v>
      </c>
      <c r="P1754">
        <f t="shared" si="168"/>
        <v>0</v>
      </c>
      <c r="Q1754">
        <f t="shared" si="169"/>
        <v>0</v>
      </c>
      <c r="S1754" t="str">
        <f t="shared" si="170"/>
        <v/>
      </c>
      <c r="T1754" t="str">
        <f t="shared" si="171"/>
        <v/>
      </c>
      <c r="U1754" t="str">
        <f t="shared" si="172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167"/>
        <v>0</v>
      </c>
      <c r="P1755">
        <f t="shared" si="168"/>
        <v>0</v>
      </c>
      <c r="Q1755">
        <f t="shared" si="169"/>
        <v>0</v>
      </c>
      <c r="S1755" t="str">
        <f t="shared" si="170"/>
        <v/>
      </c>
      <c r="T1755" t="str">
        <f t="shared" si="171"/>
        <v/>
      </c>
      <c r="U1755" t="str">
        <f t="shared" si="172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167"/>
        <v>0</v>
      </c>
      <c r="P1756">
        <f t="shared" si="168"/>
        <v>0</v>
      </c>
      <c r="Q1756">
        <f t="shared" si="169"/>
        <v>0</v>
      </c>
      <c r="S1756" t="str">
        <f t="shared" si="170"/>
        <v/>
      </c>
      <c r="T1756" t="str">
        <f t="shared" si="171"/>
        <v/>
      </c>
      <c r="U1756" t="str">
        <f t="shared" si="172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167"/>
        <v>0</v>
      </c>
      <c r="P1757">
        <f t="shared" si="168"/>
        <v>0</v>
      </c>
      <c r="Q1757">
        <f t="shared" si="169"/>
        <v>0</v>
      </c>
      <c r="S1757" t="str">
        <f t="shared" si="170"/>
        <v/>
      </c>
      <c r="T1757" t="str">
        <f t="shared" si="171"/>
        <v/>
      </c>
      <c r="U1757" t="str">
        <f t="shared" si="172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167"/>
        <v>3</v>
      </c>
      <c r="P1758">
        <f t="shared" si="168"/>
        <v>0</v>
      </c>
      <c r="Q1758">
        <f t="shared" si="169"/>
        <v>0</v>
      </c>
      <c r="S1758" t="str">
        <f t="shared" si="170"/>
        <v/>
      </c>
      <c r="T1758" t="str">
        <f t="shared" si="171"/>
        <v/>
      </c>
      <c r="U1758" t="str">
        <f t="shared" si="172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167"/>
        <v>21</v>
      </c>
      <c r="P1759">
        <f t="shared" si="168"/>
        <v>0</v>
      </c>
      <c r="Q1759">
        <f t="shared" si="169"/>
        <v>0</v>
      </c>
      <c r="S1759" t="str">
        <f t="shared" si="170"/>
        <v/>
      </c>
      <c r="T1759" t="str">
        <f t="shared" si="171"/>
        <v/>
      </c>
      <c r="U1759" t="str">
        <f t="shared" si="172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167"/>
        <v>0</v>
      </c>
      <c r="P1760">
        <f t="shared" si="168"/>
        <v>0</v>
      </c>
      <c r="Q1760">
        <f t="shared" si="169"/>
        <v>0</v>
      </c>
      <c r="S1760" t="str">
        <f t="shared" si="170"/>
        <v/>
      </c>
      <c r="T1760" t="str">
        <f t="shared" si="171"/>
        <v/>
      </c>
      <c r="U1760" t="str">
        <f t="shared" si="172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167"/>
        <v>0</v>
      </c>
      <c r="P1761">
        <f t="shared" si="168"/>
        <v>0</v>
      </c>
      <c r="Q1761">
        <f t="shared" si="169"/>
        <v>0</v>
      </c>
      <c r="S1761" t="str">
        <f t="shared" si="170"/>
        <v/>
      </c>
      <c r="T1761" t="str">
        <f t="shared" si="171"/>
        <v/>
      </c>
      <c r="U1761" t="str">
        <f t="shared" si="172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167"/>
        <v>1</v>
      </c>
      <c r="P1762">
        <f t="shared" si="168"/>
        <v>0</v>
      </c>
      <c r="Q1762">
        <f t="shared" si="169"/>
        <v>0</v>
      </c>
      <c r="S1762" t="str">
        <f t="shared" si="170"/>
        <v/>
      </c>
      <c r="T1762" t="str">
        <f t="shared" si="171"/>
        <v/>
      </c>
      <c r="U1762" t="str">
        <f t="shared" si="172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167"/>
        <v>2</v>
      </c>
      <c r="P1763">
        <f t="shared" si="168"/>
        <v>0</v>
      </c>
      <c r="Q1763">
        <f t="shared" si="169"/>
        <v>0</v>
      </c>
      <c r="S1763" t="str">
        <f t="shared" si="170"/>
        <v/>
      </c>
      <c r="T1763" t="str">
        <f t="shared" si="171"/>
        <v/>
      </c>
      <c r="U1763" t="str">
        <f t="shared" si="172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167"/>
        <v>2</v>
      </c>
      <c r="P1764">
        <f t="shared" si="168"/>
        <v>0</v>
      </c>
      <c r="Q1764">
        <f t="shared" si="169"/>
        <v>0</v>
      </c>
      <c r="S1764" t="str">
        <f t="shared" si="170"/>
        <v/>
      </c>
      <c r="T1764" t="str">
        <f t="shared" si="171"/>
        <v/>
      </c>
      <c r="U1764" t="str">
        <f t="shared" si="172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167"/>
        <v>2</v>
      </c>
      <c r="P1765">
        <f t="shared" si="168"/>
        <v>0</v>
      </c>
      <c r="Q1765">
        <f t="shared" si="169"/>
        <v>0</v>
      </c>
      <c r="S1765" t="str">
        <f t="shared" si="170"/>
        <v/>
      </c>
      <c r="T1765" t="str">
        <f t="shared" si="171"/>
        <v/>
      </c>
      <c r="U1765" t="str">
        <f t="shared" si="172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167"/>
        <v>0</v>
      </c>
      <c r="P1766">
        <f t="shared" si="168"/>
        <v>0</v>
      </c>
      <c r="Q1766">
        <f t="shared" si="169"/>
        <v>0</v>
      </c>
      <c r="S1766" t="str">
        <f t="shared" si="170"/>
        <v/>
      </c>
      <c r="T1766" t="str">
        <f t="shared" si="171"/>
        <v/>
      </c>
      <c r="U1766" t="str">
        <f t="shared" si="172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167"/>
        <v>2</v>
      </c>
      <c r="P1767">
        <f t="shared" si="168"/>
        <v>0</v>
      </c>
      <c r="Q1767">
        <f t="shared" si="169"/>
        <v>0</v>
      </c>
      <c r="S1767" t="str">
        <f t="shared" si="170"/>
        <v/>
      </c>
      <c r="T1767" t="str">
        <f t="shared" si="171"/>
        <v/>
      </c>
      <c r="U1767" t="str">
        <f t="shared" si="172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167"/>
        <v>0</v>
      </c>
      <c r="P1768">
        <f t="shared" si="168"/>
        <v>0</v>
      </c>
      <c r="Q1768">
        <f t="shared" si="169"/>
        <v>0</v>
      </c>
      <c r="S1768" t="str">
        <f t="shared" si="170"/>
        <v/>
      </c>
      <c r="T1768" t="str">
        <f t="shared" si="171"/>
        <v/>
      </c>
      <c r="U1768" t="str">
        <f t="shared" si="172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167"/>
        <v>11</v>
      </c>
      <c r="P1769">
        <f t="shared" si="168"/>
        <v>0</v>
      </c>
      <c r="Q1769">
        <f t="shared" si="169"/>
        <v>0</v>
      </c>
      <c r="S1769" t="str">
        <f t="shared" si="170"/>
        <v/>
      </c>
      <c r="T1769" t="str">
        <f t="shared" si="171"/>
        <v/>
      </c>
      <c r="U1769" t="str">
        <f t="shared" si="172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167"/>
        <v>0</v>
      </c>
      <c r="P1770">
        <f t="shared" si="168"/>
        <v>0</v>
      </c>
      <c r="Q1770">
        <f t="shared" si="169"/>
        <v>0</v>
      </c>
      <c r="S1770" t="str">
        <f t="shared" si="170"/>
        <v/>
      </c>
      <c r="T1770" t="str">
        <f t="shared" si="171"/>
        <v/>
      </c>
      <c r="U1770" t="str">
        <f t="shared" si="172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167"/>
        <v>1</v>
      </c>
      <c r="P1771">
        <f t="shared" si="168"/>
        <v>0</v>
      </c>
      <c r="Q1771">
        <f t="shared" si="169"/>
        <v>0</v>
      </c>
      <c r="S1771" t="str">
        <f t="shared" si="170"/>
        <v/>
      </c>
      <c r="T1771" t="str">
        <f t="shared" si="171"/>
        <v/>
      </c>
      <c r="U1771" t="str">
        <f t="shared" si="172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167"/>
        <v>0</v>
      </c>
      <c r="P1772">
        <f t="shared" si="168"/>
        <v>0</v>
      </c>
      <c r="Q1772">
        <f t="shared" si="169"/>
        <v>0</v>
      </c>
      <c r="S1772" t="str">
        <f t="shared" si="170"/>
        <v/>
      </c>
      <c r="T1772" t="str">
        <f t="shared" si="171"/>
        <v/>
      </c>
      <c r="U1772" t="str">
        <f t="shared" si="172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167"/>
        <v>1</v>
      </c>
      <c r="P1773">
        <f t="shared" si="168"/>
        <v>0</v>
      </c>
      <c r="Q1773">
        <f t="shared" si="169"/>
        <v>0</v>
      </c>
      <c r="S1773">
        <f t="shared" si="170"/>
        <v>1</v>
      </c>
      <c r="T1773">
        <f t="shared" si="171"/>
        <v>0</v>
      </c>
      <c r="U1773">
        <f t="shared" si="172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167"/>
        <v>0</v>
      </c>
      <c r="P1774">
        <f t="shared" si="168"/>
        <v>0</v>
      </c>
      <c r="Q1774">
        <f t="shared" si="169"/>
        <v>0</v>
      </c>
      <c r="S1774" t="str">
        <f t="shared" si="170"/>
        <v/>
      </c>
      <c r="T1774" t="str">
        <f t="shared" si="171"/>
        <v/>
      </c>
      <c r="U1774" t="str">
        <f t="shared" si="172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167"/>
        <v>1</v>
      </c>
      <c r="P1775">
        <f t="shared" si="168"/>
        <v>0</v>
      </c>
      <c r="Q1775">
        <f t="shared" si="169"/>
        <v>0</v>
      </c>
      <c r="S1775" t="str">
        <f t="shared" si="170"/>
        <v/>
      </c>
      <c r="T1775" t="str">
        <f t="shared" si="171"/>
        <v/>
      </c>
      <c r="U1775" t="str">
        <f t="shared" si="172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167"/>
        <v>0</v>
      </c>
      <c r="P1776">
        <f t="shared" si="168"/>
        <v>0</v>
      </c>
      <c r="Q1776">
        <f t="shared" si="169"/>
        <v>0</v>
      </c>
      <c r="S1776" t="str">
        <f t="shared" si="170"/>
        <v/>
      </c>
      <c r="T1776" t="str">
        <f t="shared" si="171"/>
        <v/>
      </c>
      <c r="U1776" t="str">
        <f t="shared" si="172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167"/>
        <v>0</v>
      </c>
      <c r="P1777">
        <f t="shared" si="168"/>
        <v>0</v>
      </c>
      <c r="Q1777">
        <f t="shared" si="169"/>
        <v>0</v>
      </c>
      <c r="S1777" t="str">
        <f t="shared" si="170"/>
        <v/>
      </c>
      <c r="T1777" t="str">
        <f t="shared" si="171"/>
        <v/>
      </c>
      <c r="U1777" t="str">
        <f t="shared" si="172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167"/>
        <v>0</v>
      </c>
      <c r="P1778">
        <f t="shared" si="168"/>
        <v>0</v>
      </c>
      <c r="Q1778">
        <f t="shared" si="169"/>
        <v>0</v>
      </c>
      <c r="S1778" t="str">
        <f t="shared" si="170"/>
        <v/>
      </c>
      <c r="T1778" t="str">
        <f t="shared" si="171"/>
        <v/>
      </c>
      <c r="U1778" t="str">
        <f t="shared" si="172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167"/>
        <v>0</v>
      </c>
      <c r="P1779">
        <f t="shared" si="168"/>
        <v>0</v>
      </c>
      <c r="Q1779">
        <f t="shared" si="169"/>
        <v>0</v>
      </c>
      <c r="S1779" t="str">
        <f t="shared" si="170"/>
        <v/>
      </c>
      <c r="T1779" t="str">
        <f t="shared" si="171"/>
        <v/>
      </c>
      <c r="U1779" t="str">
        <f t="shared" si="172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167"/>
        <v>0</v>
      </c>
      <c r="P1780">
        <f t="shared" si="168"/>
        <v>0</v>
      </c>
      <c r="Q1780">
        <f t="shared" si="169"/>
        <v>0</v>
      </c>
      <c r="S1780" t="str">
        <f t="shared" si="170"/>
        <v/>
      </c>
      <c r="T1780" t="str">
        <f t="shared" si="171"/>
        <v/>
      </c>
      <c r="U1780" t="str">
        <f t="shared" si="172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167"/>
        <v>0</v>
      </c>
      <c r="P1781">
        <f t="shared" si="168"/>
        <v>0</v>
      </c>
      <c r="Q1781">
        <f t="shared" si="169"/>
        <v>0</v>
      </c>
      <c r="S1781" t="str">
        <f t="shared" si="170"/>
        <v/>
      </c>
      <c r="T1781" t="str">
        <f t="shared" si="171"/>
        <v/>
      </c>
      <c r="U1781" t="str">
        <f t="shared" si="172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167"/>
        <v>23</v>
      </c>
      <c r="P1782">
        <f t="shared" si="168"/>
        <v>0</v>
      </c>
      <c r="Q1782">
        <f t="shared" si="169"/>
        <v>0</v>
      </c>
      <c r="S1782" t="str">
        <f t="shared" si="170"/>
        <v/>
      </c>
      <c r="T1782" t="str">
        <f t="shared" si="171"/>
        <v/>
      </c>
      <c r="U1782" t="str">
        <f t="shared" si="172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167"/>
        <v>0</v>
      </c>
      <c r="P1783">
        <f t="shared" si="168"/>
        <v>0</v>
      </c>
      <c r="Q1783">
        <f t="shared" si="169"/>
        <v>0</v>
      </c>
      <c r="S1783" t="str">
        <f t="shared" si="170"/>
        <v/>
      </c>
      <c r="T1783" t="str">
        <f t="shared" si="171"/>
        <v/>
      </c>
      <c r="U1783" t="str">
        <f t="shared" si="172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167"/>
        <v>0</v>
      </c>
      <c r="P1784">
        <f t="shared" si="168"/>
        <v>0</v>
      </c>
      <c r="Q1784">
        <f t="shared" si="169"/>
        <v>0</v>
      </c>
      <c r="S1784" t="str">
        <f t="shared" si="170"/>
        <v/>
      </c>
      <c r="T1784" t="str">
        <f t="shared" si="171"/>
        <v/>
      </c>
      <c r="U1784" t="str">
        <f t="shared" si="172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167"/>
        <v>0</v>
      </c>
      <c r="P1785">
        <f t="shared" si="168"/>
        <v>0</v>
      </c>
      <c r="Q1785">
        <f t="shared" si="169"/>
        <v>0</v>
      </c>
      <c r="S1785" t="str">
        <f t="shared" si="170"/>
        <v/>
      </c>
      <c r="T1785" t="str">
        <f t="shared" si="171"/>
        <v/>
      </c>
      <c r="U1785" t="str">
        <f t="shared" si="172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167"/>
        <v>0</v>
      </c>
      <c r="P1786">
        <f t="shared" si="168"/>
        <v>0</v>
      </c>
      <c r="Q1786">
        <f t="shared" si="169"/>
        <v>0</v>
      </c>
      <c r="S1786" t="str">
        <f t="shared" si="170"/>
        <v/>
      </c>
      <c r="T1786" t="str">
        <f t="shared" si="171"/>
        <v/>
      </c>
      <c r="U1786" t="str">
        <f t="shared" si="172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167"/>
        <v>15</v>
      </c>
      <c r="P1787">
        <f t="shared" si="168"/>
        <v>1</v>
      </c>
      <c r="Q1787">
        <f t="shared" si="169"/>
        <v>0</v>
      </c>
      <c r="S1787" t="str">
        <f t="shared" si="170"/>
        <v/>
      </c>
      <c r="T1787" t="str">
        <f t="shared" si="171"/>
        <v/>
      </c>
      <c r="U1787" t="str">
        <f t="shared" si="172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167"/>
        <v>0</v>
      </c>
      <c r="P1788">
        <f t="shared" si="168"/>
        <v>0</v>
      </c>
      <c r="Q1788">
        <f t="shared" si="169"/>
        <v>0</v>
      </c>
      <c r="S1788" t="str">
        <f t="shared" si="170"/>
        <v/>
      </c>
      <c r="T1788" t="str">
        <f t="shared" si="171"/>
        <v/>
      </c>
      <c r="U1788" t="str">
        <f t="shared" si="172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167"/>
        <v>0</v>
      </c>
      <c r="P1789">
        <f t="shared" si="168"/>
        <v>0</v>
      </c>
      <c r="Q1789">
        <f t="shared" si="169"/>
        <v>0</v>
      </c>
      <c r="S1789" t="str">
        <f t="shared" si="170"/>
        <v/>
      </c>
      <c r="T1789" t="str">
        <f t="shared" si="171"/>
        <v/>
      </c>
      <c r="U1789" t="str">
        <f t="shared" si="172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167"/>
        <v>1</v>
      </c>
      <c r="P1790">
        <f t="shared" si="168"/>
        <v>0</v>
      </c>
      <c r="Q1790">
        <f t="shared" si="169"/>
        <v>0</v>
      </c>
      <c r="S1790" t="str">
        <f t="shared" si="170"/>
        <v/>
      </c>
      <c r="T1790" t="str">
        <f t="shared" si="171"/>
        <v/>
      </c>
      <c r="U1790" t="str">
        <f t="shared" si="172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167"/>
        <v>0</v>
      </c>
      <c r="P1791">
        <f t="shared" si="168"/>
        <v>0</v>
      </c>
      <c r="Q1791">
        <f t="shared" si="169"/>
        <v>0</v>
      </c>
      <c r="S1791" t="str">
        <f t="shared" si="170"/>
        <v/>
      </c>
      <c r="T1791" t="str">
        <f t="shared" si="171"/>
        <v/>
      </c>
      <c r="U1791" t="str">
        <f t="shared" si="172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167"/>
        <v>139</v>
      </c>
      <c r="P1792">
        <f t="shared" si="168"/>
        <v>2</v>
      </c>
      <c r="Q1792">
        <f t="shared" si="169"/>
        <v>0</v>
      </c>
      <c r="S1792" t="str">
        <f t="shared" si="170"/>
        <v/>
      </c>
      <c r="T1792" t="str">
        <f t="shared" si="171"/>
        <v/>
      </c>
      <c r="U1792" t="str">
        <f t="shared" si="172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167"/>
        <v>0</v>
      </c>
      <c r="P1793">
        <f t="shared" si="168"/>
        <v>0</v>
      </c>
      <c r="Q1793">
        <f t="shared" si="169"/>
        <v>0</v>
      </c>
      <c r="S1793" t="str">
        <f t="shared" si="170"/>
        <v/>
      </c>
      <c r="T1793" t="str">
        <f t="shared" si="171"/>
        <v/>
      </c>
      <c r="U1793" t="str">
        <f t="shared" si="172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167"/>
        <v>38</v>
      </c>
      <c r="P1794">
        <f t="shared" si="168"/>
        <v>0</v>
      </c>
      <c r="Q1794">
        <f t="shared" si="169"/>
        <v>0</v>
      </c>
      <c r="S1794" t="str">
        <f t="shared" si="170"/>
        <v/>
      </c>
      <c r="T1794" t="str">
        <f t="shared" si="171"/>
        <v/>
      </c>
      <c r="U1794" t="str">
        <f t="shared" si="172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167"/>
        <v>0</v>
      </c>
      <c r="P1795">
        <f t="shared" si="168"/>
        <v>0</v>
      </c>
      <c r="Q1795">
        <f t="shared" si="169"/>
        <v>0</v>
      </c>
      <c r="S1795" t="str">
        <f t="shared" si="170"/>
        <v/>
      </c>
      <c r="T1795" t="str">
        <f t="shared" si="171"/>
        <v/>
      </c>
      <c r="U1795" t="str">
        <f t="shared" si="172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167"/>
        <v>1</v>
      </c>
      <c r="P1796">
        <f t="shared" si="168"/>
        <v>0</v>
      </c>
      <c r="Q1796">
        <f t="shared" si="169"/>
        <v>0</v>
      </c>
      <c r="S1796" t="str">
        <f t="shared" si="170"/>
        <v/>
      </c>
      <c r="T1796" t="str">
        <f t="shared" si="171"/>
        <v/>
      </c>
      <c r="U1796" t="str">
        <f t="shared" si="172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O1860" si="173">IF($D1797="US",H1797,"")</f>
        <v>0</v>
      </c>
      <c r="P1797">
        <f t="shared" ref="P1797:P1860" si="174">IF($D1797="US",I1797,"")</f>
        <v>0</v>
      </c>
      <c r="Q1797">
        <f t="shared" ref="Q1797:Q1860" si="175">IF($D1797="US",J1797,"")</f>
        <v>0</v>
      </c>
      <c r="S1797" t="str">
        <f t="shared" ref="S1797:S1860" si="176">IF($C1797="New York",H1797,"")</f>
        <v/>
      </c>
      <c r="T1797" t="str">
        <f t="shared" ref="T1797:T1860" si="177">IF($C1797="New York",I1797,"")</f>
        <v/>
      </c>
      <c r="U1797" t="str">
        <f t="shared" ref="U1797:U1860" si="178">IF($C1797="New York",J1797,"")</f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173"/>
        <v>4</v>
      </c>
      <c r="P1798">
        <f t="shared" si="174"/>
        <v>0</v>
      </c>
      <c r="Q1798">
        <f t="shared" si="175"/>
        <v>0</v>
      </c>
      <c r="S1798" t="str">
        <f t="shared" si="176"/>
        <v/>
      </c>
      <c r="T1798" t="str">
        <f t="shared" si="177"/>
        <v/>
      </c>
      <c r="U1798" t="str">
        <f t="shared" si="178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173"/>
        <v>0</v>
      </c>
      <c r="P1799">
        <f t="shared" si="174"/>
        <v>0</v>
      </c>
      <c r="Q1799">
        <f t="shared" si="175"/>
        <v>0</v>
      </c>
      <c r="S1799" t="str">
        <f t="shared" si="176"/>
        <v/>
      </c>
      <c r="T1799" t="str">
        <f t="shared" si="177"/>
        <v/>
      </c>
      <c r="U1799" t="str">
        <f t="shared" si="178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173"/>
        <v>0</v>
      </c>
      <c r="P1800">
        <f t="shared" si="174"/>
        <v>0</v>
      </c>
      <c r="Q1800">
        <f t="shared" si="175"/>
        <v>0</v>
      </c>
      <c r="S1800" t="str">
        <f t="shared" si="176"/>
        <v/>
      </c>
      <c r="T1800" t="str">
        <f t="shared" si="177"/>
        <v/>
      </c>
      <c r="U1800" t="str">
        <f t="shared" si="178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173"/>
        <v>82</v>
      </c>
      <c r="P1801">
        <f t="shared" si="174"/>
        <v>3</v>
      </c>
      <c r="Q1801">
        <f t="shared" si="175"/>
        <v>0</v>
      </c>
      <c r="S1801" t="str">
        <f t="shared" si="176"/>
        <v/>
      </c>
      <c r="T1801" t="str">
        <f t="shared" si="177"/>
        <v/>
      </c>
      <c r="U1801" t="str">
        <f t="shared" si="178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173"/>
        <v>0</v>
      </c>
      <c r="P1802">
        <f t="shared" si="174"/>
        <v>0</v>
      </c>
      <c r="Q1802">
        <f t="shared" si="175"/>
        <v>0</v>
      </c>
      <c r="S1802" t="str">
        <f t="shared" si="176"/>
        <v/>
      </c>
      <c r="T1802" t="str">
        <f t="shared" si="177"/>
        <v/>
      </c>
      <c r="U1802" t="str">
        <f t="shared" si="178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173"/>
        <v>0</v>
      </c>
      <c r="P1803">
        <f t="shared" si="174"/>
        <v>0</v>
      </c>
      <c r="Q1803">
        <f t="shared" si="175"/>
        <v>0</v>
      </c>
      <c r="S1803" t="str">
        <f t="shared" si="176"/>
        <v/>
      </c>
      <c r="T1803" t="str">
        <f t="shared" si="177"/>
        <v/>
      </c>
      <c r="U1803" t="str">
        <f t="shared" si="178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173"/>
        <v>0</v>
      </c>
      <c r="P1804">
        <f t="shared" si="174"/>
        <v>0</v>
      </c>
      <c r="Q1804">
        <f t="shared" si="175"/>
        <v>0</v>
      </c>
      <c r="S1804" t="str">
        <f t="shared" si="176"/>
        <v/>
      </c>
      <c r="T1804" t="str">
        <f t="shared" si="177"/>
        <v/>
      </c>
      <c r="U1804" t="str">
        <f t="shared" si="178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173"/>
        <v>1</v>
      </c>
      <c r="P1805">
        <f t="shared" si="174"/>
        <v>0</v>
      </c>
      <c r="Q1805">
        <f t="shared" si="175"/>
        <v>0</v>
      </c>
      <c r="S1805" t="str">
        <f t="shared" si="176"/>
        <v/>
      </c>
      <c r="T1805" t="str">
        <f t="shared" si="177"/>
        <v/>
      </c>
      <c r="U1805" t="str">
        <f t="shared" si="178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173"/>
        <v>0</v>
      </c>
      <c r="P1806">
        <f t="shared" si="174"/>
        <v>0</v>
      </c>
      <c r="Q1806">
        <f t="shared" si="175"/>
        <v>0</v>
      </c>
      <c r="S1806" t="str">
        <f t="shared" si="176"/>
        <v/>
      </c>
      <c r="T1806" t="str">
        <f t="shared" si="177"/>
        <v/>
      </c>
      <c r="U1806" t="str">
        <f t="shared" si="178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173"/>
        <v>3</v>
      </c>
      <c r="P1807">
        <f t="shared" si="174"/>
        <v>0</v>
      </c>
      <c r="Q1807">
        <f t="shared" si="175"/>
        <v>0</v>
      </c>
      <c r="S1807" t="str">
        <f t="shared" si="176"/>
        <v/>
      </c>
      <c r="T1807" t="str">
        <f t="shared" si="177"/>
        <v/>
      </c>
      <c r="U1807" t="str">
        <f t="shared" si="178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173"/>
        <v>30</v>
      </c>
      <c r="P1808">
        <f t="shared" si="174"/>
        <v>1</v>
      </c>
      <c r="Q1808">
        <f t="shared" si="175"/>
        <v>0</v>
      </c>
      <c r="S1808" t="str">
        <f t="shared" si="176"/>
        <v/>
      </c>
      <c r="T1808" t="str">
        <f t="shared" si="177"/>
        <v/>
      </c>
      <c r="U1808" t="str">
        <f t="shared" si="178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173"/>
        <v>0</v>
      </c>
      <c r="P1809">
        <f t="shared" si="174"/>
        <v>0</v>
      </c>
      <c r="Q1809">
        <f t="shared" si="175"/>
        <v>0</v>
      </c>
      <c r="S1809" t="str">
        <f t="shared" si="176"/>
        <v/>
      </c>
      <c r="T1809" t="str">
        <f t="shared" si="177"/>
        <v/>
      </c>
      <c r="U1809" t="str">
        <f t="shared" si="178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173"/>
        <v>1</v>
      </c>
      <c r="P1810">
        <f t="shared" si="174"/>
        <v>0</v>
      </c>
      <c r="Q1810">
        <f t="shared" si="175"/>
        <v>0</v>
      </c>
      <c r="S1810" t="str">
        <f t="shared" si="176"/>
        <v/>
      </c>
      <c r="T1810" t="str">
        <f t="shared" si="177"/>
        <v/>
      </c>
      <c r="U1810" t="str">
        <f t="shared" si="178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173"/>
        <v>0</v>
      </c>
      <c r="P1811">
        <f t="shared" si="174"/>
        <v>0</v>
      </c>
      <c r="Q1811">
        <f t="shared" si="175"/>
        <v>0</v>
      </c>
      <c r="S1811" t="str">
        <f t="shared" si="176"/>
        <v/>
      </c>
      <c r="T1811" t="str">
        <f t="shared" si="177"/>
        <v/>
      </c>
      <c r="U1811" t="str">
        <f t="shared" si="178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173"/>
        <v>0</v>
      </c>
      <c r="P1812">
        <f t="shared" si="174"/>
        <v>0</v>
      </c>
      <c r="Q1812">
        <f t="shared" si="175"/>
        <v>0</v>
      </c>
      <c r="S1812" t="str">
        <f t="shared" si="176"/>
        <v/>
      </c>
      <c r="T1812" t="str">
        <f t="shared" si="177"/>
        <v/>
      </c>
      <c r="U1812" t="str">
        <f t="shared" si="178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173"/>
        <v>0</v>
      </c>
      <c r="P1813">
        <f t="shared" si="174"/>
        <v>0</v>
      </c>
      <c r="Q1813">
        <f t="shared" si="175"/>
        <v>0</v>
      </c>
      <c r="S1813" t="str">
        <f t="shared" si="176"/>
        <v/>
      </c>
      <c r="T1813" t="str">
        <f t="shared" si="177"/>
        <v/>
      </c>
      <c r="U1813" t="str">
        <f t="shared" si="178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173"/>
        <v>0</v>
      </c>
      <c r="P1814">
        <f t="shared" si="174"/>
        <v>0</v>
      </c>
      <c r="Q1814">
        <f t="shared" si="175"/>
        <v>0</v>
      </c>
      <c r="S1814" t="str">
        <f t="shared" si="176"/>
        <v/>
      </c>
      <c r="T1814" t="str">
        <f t="shared" si="177"/>
        <v/>
      </c>
      <c r="U1814" t="str">
        <f t="shared" si="178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173"/>
        <v>0</v>
      </c>
      <c r="P1815">
        <f t="shared" si="174"/>
        <v>0</v>
      </c>
      <c r="Q1815">
        <f t="shared" si="175"/>
        <v>0</v>
      </c>
      <c r="S1815" t="str">
        <f t="shared" si="176"/>
        <v/>
      </c>
      <c r="T1815" t="str">
        <f t="shared" si="177"/>
        <v/>
      </c>
      <c r="U1815" t="str">
        <f t="shared" si="178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173"/>
        <v>0</v>
      </c>
      <c r="P1816">
        <f t="shared" si="174"/>
        <v>0</v>
      </c>
      <c r="Q1816">
        <f t="shared" si="175"/>
        <v>0</v>
      </c>
      <c r="S1816" t="str">
        <f t="shared" si="176"/>
        <v/>
      </c>
      <c r="T1816" t="str">
        <f t="shared" si="177"/>
        <v/>
      </c>
      <c r="U1816" t="str">
        <f t="shared" si="178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173"/>
        <v>0</v>
      </c>
      <c r="P1817">
        <f t="shared" si="174"/>
        <v>0</v>
      </c>
      <c r="Q1817">
        <f t="shared" si="175"/>
        <v>0</v>
      </c>
      <c r="S1817" t="str">
        <f t="shared" si="176"/>
        <v/>
      </c>
      <c r="T1817" t="str">
        <f t="shared" si="177"/>
        <v/>
      </c>
      <c r="U1817" t="str">
        <f t="shared" si="178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173"/>
        <v>0</v>
      </c>
      <c r="P1818">
        <f t="shared" si="174"/>
        <v>0</v>
      </c>
      <c r="Q1818">
        <f t="shared" si="175"/>
        <v>0</v>
      </c>
      <c r="S1818" t="str">
        <f t="shared" si="176"/>
        <v/>
      </c>
      <c r="T1818" t="str">
        <f t="shared" si="177"/>
        <v/>
      </c>
      <c r="U1818" t="str">
        <f t="shared" si="178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173"/>
        <v>0</v>
      </c>
      <c r="P1819">
        <f t="shared" si="174"/>
        <v>0</v>
      </c>
      <c r="Q1819">
        <f t="shared" si="175"/>
        <v>0</v>
      </c>
      <c r="S1819" t="str">
        <f t="shared" si="176"/>
        <v/>
      </c>
      <c r="T1819" t="str">
        <f t="shared" si="177"/>
        <v/>
      </c>
      <c r="U1819" t="str">
        <f t="shared" si="178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173"/>
        <v>0</v>
      </c>
      <c r="P1820">
        <f t="shared" si="174"/>
        <v>0</v>
      </c>
      <c r="Q1820">
        <f t="shared" si="175"/>
        <v>0</v>
      </c>
      <c r="S1820" t="str">
        <f t="shared" si="176"/>
        <v/>
      </c>
      <c r="T1820" t="str">
        <f t="shared" si="177"/>
        <v/>
      </c>
      <c r="U1820" t="str">
        <f t="shared" si="178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173"/>
        <v>0</v>
      </c>
      <c r="P1821">
        <f t="shared" si="174"/>
        <v>0</v>
      </c>
      <c r="Q1821">
        <f t="shared" si="175"/>
        <v>0</v>
      </c>
      <c r="S1821" t="str">
        <f t="shared" si="176"/>
        <v/>
      </c>
      <c r="T1821" t="str">
        <f t="shared" si="177"/>
        <v/>
      </c>
      <c r="U1821" t="str">
        <f t="shared" si="178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173"/>
        <v>0</v>
      </c>
      <c r="P1822">
        <f t="shared" si="174"/>
        <v>0</v>
      </c>
      <c r="Q1822">
        <f t="shared" si="175"/>
        <v>0</v>
      </c>
      <c r="S1822" t="str">
        <f t="shared" si="176"/>
        <v/>
      </c>
      <c r="T1822" t="str">
        <f t="shared" si="177"/>
        <v/>
      </c>
      <c r="U1822" t="str">
        <f t="shared" si="178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173"/>
        <v>0</v>
      </c>
      <c r="P1823">
        <f t="shared" si="174"/>
        <v>0</v>
      </c>
      <c r="Q1823">
        <f t="shared" si="175"/>
        <v>0</v>
      </c>
      <c r="S1823" t="str">
        <f t="shared" si="176"/>
        <v/>
      </c>
      <c r="T1823" t="str">
        <f t="shared" si="177"/>
        <v/>
      </c>
      <c r="U1823" t="str">
        <f t="shared" si="178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173"/>
        <v>3</v>
      </c>
      <c r="P1824">
        <f t="shared" si="174"/>
        <v>0</v>
      </c>
      <c r="Q1824">
        <f t="shared" si="175"/>
        <v>0</v>
      </c>
      <c r="S1824" t="str">
        <f t="shared" si="176"/>
        <v/>
      </c>
      <c r="T1824" t="str">
        <f t="shared" si="177"/>
        <v/>
      </c>
      <c r="U1824" t="str">
        <f t="shared" si="178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173"/>
        <v>0</v>
      </c>
      <c r="P1825">
        <f t="shared" si="174"/>
        <v>0</v>
      </c>
      <c r="Q1825">
        <f t="shared" si="175"/>
        <v>0</v>
      </c>
      <c r="S1825" t="str">
        <f t="shared" si="176"/>
        <v/>
      </c>
      <c r="T1825" t="str">
        <f t="shared" si="177"/>
        <v/>
      </c>
      <c r="U1825" t="str">
        <f t="shared" si="178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173"/>
        <v>0</v>
      </c>
      <c r="P1826">
        <f t="shared" si="174"/>
        <v>0</v>
      </c>
      <c r="Q1826">
        <f t="shared" si="175"/>
        <v>0</v>
      </c>
      <c r="S1826" t="str">
        <f t="shared" si="176"/>
        <v/>
      </c>
      <c r="T1826" t="str">
        <f t="shared" si="177"/>
        <v/>
      </c>
      <c r="U1826" t="str">
        <f t="shared" si="178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173"/>
        <v>0</v>
      </c>
      <c r="P1827">
        <f t="shared" si="174"/>
        <v>0</v>
      </c>
      <c r="Q1827">
        <f t="shared" si="175"/>
        <v>0</v>
      </c>
      <c r="S1827" t="str">
        <f t="shared" si="176"/>
        <v/>
      </c>
      <c r="T1827" t="str">
        <f t="shared" si="177"/>
        <v/>
      </c>
      <c r="U1827" t="str">
        <f t="shared" si="178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173"/>
        <v>2</v>
      </c>
      <c r="P1828">
        <f t="shared" si="174"/>
        <v>0</v>
      </c>
      <c r="Q1828">
        <f t="shared" si="175"/>
        <v>0</v>
      </c>
      <c r="S1828" t="str">
        <f t="shared" si="176"/>
        <v/>
      </c>
      <c r="T1828" t="str">
        <f t="shared" si="177"/>
        <v/>
      </c>
      <c r="U1828" t="str">
        <f t="shared" si="178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173"/>
        <v>4</v>
      </c>
      <c r="P1829">
        <f t="shared" si="174"/>
        <v>0</v>
      </c>
      <c r="Q1829">
        <f t="shared" si="175"/>
        <v>0</v>
      </c>
      <c r="S1829" t="str">
        <f t="shared" si="176"/>
        <v/>
      </c>
      <c r="T1829" t="str">
        <f t="shared" si="177"/>
        <v/>
      </c>
      <c r="U1829" t="str">
        <f t="shared" si="178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173"/>
        <v>0</v>
      </c>
      <c r="P1830">
        <f t="shared" si="174"/>
        <v>0</v>
      </c>
      <c r="Q1830">
        <f t="shared" si="175"/>
        <v>0</v>
      </c>
      <c r="S1830" t="str">
        <f t="shared" si="176"/>
        <v/>
      </c>
      <c r="T1830" t="str">
        <f t="shared" si="177"/>
        <v/>
      </c>
      <c r="U1830" t="str">
        <f t="shared" si="178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173"/>
        <v>1</v>
      </c>
      <c r="P1831">
        <f t="shared" si="174"/>
        <v>0</v>
      </c>
      <c r="Q1831">
        <f t="shared" si="175"/>
        <v>0</v>
      </c>
      <c r="S1831" t="str">
        <f t="shared" si="176"/>
        <v/>
      </c>
      <c r="T1831" t="str">
        <f t="shared" si="177"/>
        <v/>
      </c>
      <c r="U1831" t="str">
        <f t="shared" si="178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173"/>
        <v>8</v>
      </c>
      <c r="P1832">
        <f t="shared" si="174"/>
        <v>0</v>
      </c>
      <c r="Q1832">
        <f t="shared" si="175"/>
        <v>0</v>
      </c>
      <c r="S1832" t="str">
        <f t="shared" si="176"/>
        <v/>
      </c>
      <c r="T1832" t="str">
        <f t="shared" si="177"/>
        <v/>
      </c>
      <c r="U1832" t="str">
        <f t="shared" si="178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173"/>
        <v>0</v>
      </c>
      <c r="P1833">
        <f t="shared" si="174"/>
        <v>0</v>
      </c>
      <c r="Q1833">
        <f t="shared" si="175"/>
        <v>0</v>
      </c>
      <c r="S1833" t="str">
        <f t="shared" si="176"/>
        <v/>
      </c>
      <c r="T1833" t="str">
        <f t="shared" si="177"/>
        <v/>
      </c>
      <c r="U1833" t="str">
        <f t="shared" si="178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173"/>
        <v>0</v>
      </c>
      <c r="P1834">
        <f t="shared" si="174"/>
        <v>0</v>
      </c>
      <c r="Q1834">
        <f t="shared" si="175"/>
        <v>0</v>
      </c>
      <c r="S1834" t="str">
        <f t="shared" si="176"/>
        <v/>
      </c>
      <c r="T1834" t="str">
        <f t="shared" si="177"/>
        <v/>
      </c>
      <c r="U1834" t="str">
        <f t="shared" si="178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173"/>
        <v>0</v>
      </c>
      <c r="P1835">
        <f t="shared" si="174"/>
        <v>0</v>
      </c>
      <c r="Q1835">
        <f t="shared" si="175"/>
        <v>0</v>
      </c>
      <c r="S1835" t="str">
        <f t="shared" si="176"/>
        <v/>
      </c>
      <c r="T1835" t="str">
        <f t="shared" si="177"/>
        <v/>
      </c>
      <c r="U1835" t="str">
        <f t="shared" si="178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173"/>
        <v>0</v>
      </c>
      <c r="P1836">
        <f t="shared" si="174"/>
        <v>0</v>
      </c>
      <c r="Q1836">
        <f t="shared" si="175"/>
        <v>0</v>
      </c>
      <c r="S1836" t="str">
        <f t="shared" si="176"/>
        <v/>
      </c>
      <c r="T1836" t="str">
        <f t="shared" si="177"/>
        <v/>
      </c>
      <c r="U1836" t="str">
        <f t="shared" si="178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173"/>
        <v>0</v>
      </c>
      <c r="P1837">
        <f t="shared" si="174"/>
        <v>0</v>
      </c>
      <c r="Q1837">
        <f t="shared" si="175"/>
        <v>0</v>
      </c>
      <c r="S1837" t="str">
        <f t="shared" si="176"/>
        <v/>
      </c>
      <c r="T1837" t="str">
        <f t="shared" si="177"/>
        <v/>
      </c>
      <c r="U1837" t="str">
        <f t="shared" si="178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173"/>
        <v>0</v>
      </c>
      <c r="P1838">
        <f t="shared" si="174"/>
        <v>0</v>
      </c>
      <c r="Q1838">
        <f t="shared" si="175"/>
        <v>0</v>
      </c>
      <c r="S1838" t="str">
        <f t="shared" si="176"/>
        <v/>
      </c>
      <c r="T1838" t="str">
        <f t="shared" si="177"/>
        <v/>
      </c>
      <c r="U1838" t="str">
        <f t="shared" si="178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173"/>
        <v>0</v>
      </c>
      <c r="P1839">
        <f t="shared" si="174"/>
        <v>0</v>
      </c>
      <c r="Q1839">
        <f t="shared" si="175"/>
        <v>0</v>
      </c>
      <c r="S1839" t="str">
        <f t="shared" si="176"/>
        <v/>
      </c>
      <c r="T1839" t="str">
        <f t="shared" si="177"/>
        <v/>
      </c>
      <c r="U1839" t="str">
        <f t="shared" si="178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173"/>
        <v>1</v>
      </c>
      <c r="P1840">
        <f t="shared" si="174"/>
        <v>0</v>
      </c>
      <c r="Q1840">
        <f t="shared" si="175"/>
        <v>0</v>
      </c>
      <c r="S1840" t="str">
        <f t="shared" si="176"/>
        <v/>
      </c>
      <c r="T1840" t="str">
        <f t="shared" si="177"/>
        <v/>
      </c>
      <c r="U1840" t="str">
        <f t="shared" si="178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173"/>
        <v>0</v>
      </c>
      <c r="P1841">
        <f t="shared" si="174"/>
        <v>0</v>
      </c>
      <c r="Q1841">
        <f t="shared" si="175"/>
        <v>0</v>
      </c>
      <c r="S1841" t="str">
        <f t="shared" si="176"/>
        <v/>
      </c>
      <c r="T1841" t="str">
        <f t="shared" si="177"/>
        <v/>
      </c>
      <c r="U1841" t="str">
        <f t="shared" si="178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173"/>
        <v>0</v>
      </c>
      <c r="P1842">
        <f t="shared" si="174"/>
        <v>0</v>
      </c>
      <c r="Q1842">
        <f t="shared" si="175"/>
        <v>0</v>
      </c>
      <c r="S1842" t="str">
        <f t="shared" si="176"/>
        <v/>
      </c>
      <c r="T1842" t="str">
        <f t="shared" si="177"/>
        <v/>
      </c>
      <c r="U1842" t="str">
        <f t="shared" si="178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173"/>
        <v>4</v>
      </c>
      <c r="P1843">
        <f t="shared" si="174"/>
        <v>1</v>
      </c>
      <c r="Q1843">
        <f t="shared" si="175"/>
        <v>0</v>
      </c>
      <c r="S1843" t="str">
        <f t="shared" si="176"/>
        <v/>
      </c>
      <c r="T1843" t="str">
        <f t="shared" si="177"/>
        <v/>
      </c>
      <c r="U1843" t="str">
        <f t="shared" si="178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173"/>
        <v>0</v>
      </c>
      <c r="P1844">
        <f t="shared" si="174"/>
        <v>0</v>
      </c>
      <c r="Q1844">
        <f t="shared" si="175"/>
        <v>0</v>
      </c>
      <c r="S1844" t="str">
        <f t="shared" si="176"/>
        <v/>
      </c>
      <c r="T1844" t="str">
        <f t="shared" si="177"/>
        <v/>
      </c>
      <c r="U1844" t="str">
        <f t="shared" si="178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173"/>
        <v>0</v>
      </c>
      <c r="P1845">
        <f t="shared" si="174"/>
        <v>0</v>
      </c>
      <c r="Q1845">
        <f t="shared" si="175"/>
        <v>0</v>
      </c>
      <c r="S1845" t="str">
        <f t="shared" si="176"/>
        <v/>
      </c>
      <c r="T1845" t="str">
        <f t="shared" si="177"/>
        <v/>
      </c>
      <c r="U1845" t="str">
        <f t="shared" si="178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173"/>
        <v>9</v>
      </c>
      <c r="P1846">
        <f t="shared" si="174"/>
        <v>0</v>
      </c>
      <c r="Q1846">
        <f t="shared" si="175"/>
        <v>0</v>
      </c>
      <c r="S1846" t="str">
        <f t="shared" si="176"/>
        <v/>
      </c>
      <c r="T1846" t="str">
        <f t="shared" si="177"/>
        <v/>
      </c>
      <c r="U1846" t="str">
        <f t="shared" si="178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173"/>
        <v>6</v>
      </c>
      <c r="P1847">
        <f t="shared" si="174"/>
        <v>0</v>
      </c>
      <c r="Q1847">
        <f t="shared" si="175"/>
        <v>0</v>
      </c>
      <c r="S1847" t="str">
        <f t="shared" si="176"/>
        <v/>
      </c>
      <c r="T1847" t="str">
        <f t="shared" si="177"/>
        <v/>
      </c>
      <c r="U1847" t="str">
        <f t="shared" si="178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173"/>
        <v>1</v>
      </c>
      <c r="P1848">
        <f t="shared" si="174"/>
        <v>0</v>
      </c>
      <c r="Q1848">
        <f t="shared" si="175"/>
        <v>0</v>
      </c>
      <c r="S1848" t="str">
        <f t="shared" si="176"/>
        <v/>
      </c>
      <c r="T1848" t="str">
        <f t="shared" si="177"/>
        <v/>
      </c>
      <c r="U1848" t="str">
        <f t="shared" si="178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173"/>
        <v>0</v>
      </c>
      <c r="P1849">
        <f t="shared" si="174"/>
        <v>0</v>
      </c>
      <c r="Q1849">
        <f t="shared" si="175"/>
        <v>0</v>
      </c>
      <c r="S1849" t="str">
        <f t="shared" si="176"/>
        <v/>
      </c>
      <c r="T1849" t="str">
        <f t="shared" si="177"/>
        <v/>
      </c>
      <c r="U1849" t="str">
        <f t="shared" si="178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173"/>
        <v>1</v>
      </c>
      <c r="P1850">
        <f t="shared" si="174"/>
        <v>0</v>
      </c>
      <c r="Q1850">
        <f t="shared" si="175"/>
        <v>0</v>
      </c>
      <c r="S1850" t="str">
        <f t="shared" si="176"/>
        <v/>
      </c>
      <c r="T1850" t="str">
        <f t="shared" si="177"/>
        <v/>
      </c>
      <c r="U1850" t="str">
        <f t="shared" si="178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173"/>
        <v>0</v>
      </c>
      <c r="P1851">
        <f t="shared" si="174"/>
        <v>0</v>
      </c>
      <c r="Q1851">
        <f t="shared" si="175"/>
        <v>0</v>
      </c>
      <c r="S1851" t="str">
        <f t="shared" si="176"/>
        <v/>
      </c>
      <c r="T1851" t="str">
        <f t="shared" si="177"/>
        <v/>
      </c>
      <c r="U1851" t="str">
        <f t="shared" si="178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173"/>
        <v>2</v>
      </c>
      <c r="P1852">
        <f t="shared" si="174"/>
        <v>0</v>
      </c>
      <c r="Q1852">
        <f t="shared" si="175"/>
        <v>0</v>
      </c>
      <c r="S1852" t="str">
        <f t="shared" si="176"/>
        <v/>
      </c>
      <c r="T1852" t="str">
        <f t="shared" si="177"/>
        <v/>
      </c>
      <c r="U1852" t="str">
        <f t="shared" si="178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173"/>
        <v>0</v>
      </c>
      <c r="P1853">
        <f t="shared" si="174"/>
        <v>0</v>
      </c>
      <c r="Q1853">
        <f t="shared" si="175"/>
        <v>0</v>
      </c>
      <c r="S1853" t="str">
        <f t="shared" si="176"/>
        <v/>
      </c>
      <c r="T1853" t="str">
        <f t="shared" si="177"/>
        <v/>
      </c>
      <c r="U1853" t="str">
        <f t="shared" si="178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173"/>
        <v>0</v>
      </c>
      <c r="P1854">
        <f t="shared" si="174"/>
        <v>0</v>
      </c>
      <c r="Q1854">
        <f t="shared" si="175"/>
        <v>0</v>
      </c>
      <c r="S1854" t="str">
        <f t="shared" si="176"/>
        <v/>
      </c>
      <c r="T1854" t="str">
        <f t="shared" si="177"/>
        <v/>
      </c>
      <c r="U1854" t="str">
        <f t="shared" si="178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173"/>
        <v>0</v>
      </c>
      <c r="P1855">
        <f t="shared" si="174"/>
        <v>0</v>
      </c>
      <c r="Q1855">
        <f t="shared" si="175"/>
        <v>0</v>
      </c>
      <c r="S1855" t="str">
        <f t="shared" si="176"/>
        <v/>
      </c>
      <c r="T1855" t="str">
        <f t="shared" si="177"/>
        <v/>
      </c>
      <c r="U1855" t="str">
        <f t="shared" si="178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173"/>
        <v>0</v>
      </c>
      <c r="P1856">
        <f t="shared" si="174"/>
        <v>0</v>
      </c>
      <c r="Q1856">
        <f t="shared" si="175"/>
        <v>0</v>
      </c>
      <c r="S1856" t="str">
        <f t="shared" si="176"/>
        <v/>
      </c>
      <c r="T1856" t="str">
        <f t="shared" si="177"/>
        <v/>
      </c>
      <c r="U1856" t="str">
        <f t="shared" si="178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173"/>
        <v>0</v>
      </c>
      <c r="P1857">
        <f t="shared" si="174"/>
        <v>0</v>
      </c>
      <c r="Q1857">
        <f t="shared" si="175"/>
        <v>0</v>
      </c>
      <c r="S1857" t="str">
        <f t="shared" si="176"/>
        <v/>
      </c>
      <c r="T1857" t="str">
        <f t="shared" si="177"/>
        <v/>
      </c>
      <c r="U1857" t="str">
        <f t="shared" si="178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173"/>
        <v>0</v>
      </c>
      <c r="P1858">
        <f t="shared" si="174"/>
        <v>0</v>
      </c>
      <c r="Q1858">
        <f t="shared" si="175"/>
        <v>0</v>
      </c>
      <c r="S1858" t="str">
        <f t="shared" si="176"/>
        <v/>
      </c>
      <c r="T1858" t="str">
        <f t="shared" si="177"/>
        <v/>
      </c>
      <c r="U1858" t="str">
        <f t="shared" si="178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173"/>
        <v>0</v>
      </c>
      <c r="P1859">
        <f t="shared" si="174"/>
        <v>0</v>
      </c>
      <c r="Q1859">
        <f t="shared" si="175"/>
        <v>0</v>
      </c>
      <c r="S1859" t="str">
        <f t="shared" si="176"/>
        <v/>
      </c>
      <c r="T1859" t="str">
        <f t="shared" si="177"/>
        <v/>
      </c>
      <c r="U1859" t="str">
        <f t="shared" si="178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173"/>
        <v>0</v>
      </c>
      <c r="P1860">
        <f t="shared" si="174"/>
        <v>0</v>
      </c>
      <c r="Q1860">
        <f t="shared" si="175"/>
        <v>0</v>
      </c>
      <c r="S1860" t="str">
        <f t="shared" si="176"/>
        <v/>
      </c>
      <c r="T1860" t="str">
        <f t="shared" si="177"/>
        <v/>
      </c>
      <c r="U1860" t="str">
        <f t="shared" si="178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O1924" si="179">IF($D1861="US",H1861,"")</f>
        <v>0</v>
      </c>
      <c r="P1861">
        <f t="shared" ref="P1861:P1924" si="180">IF($D1861="US",I1861,"")</f>
        <v>0</v>
      </c>
      <c r="Q1861">
        <f t="shared" ref="Q1861:Q1924" si="181">IF($D1861="US",J1861,"")</f>
        <v>0</v>
      </c>
      <c r="S1861" t="str">
        <f t="shared" ref="S1861:S1924" si="182">IF($C1861="New York",H1861,"")</f>
        <v/>
      </c>
      <c r="T1861" t="str">
        <f t="shared" ref="T1861:T1924" si="183">IF($C1861="New York",I1861,"")</f>
        <v/>
      </c>
      <c r="U1861" t="str">
        <f t="shared" ref="U1861:U1924" si="184">IF($C1861="New York",J1861,"")</f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179"/>
        <v>0</v>
      </c>
      <c r="P1862">
        <f t="shared" si="180"/>
        <v>0</v>
      </c>
      <c r="Q1862">
        <f t="shared" si="181"/>
        <v>0</v>
      </c>
      <c r="S1862" t="str">
        <f t="shared" si="182"/>
        <v/>
      </c>
      <c r="T1862" t="str">
        <f t="shared" si="183"/>
        <v/>
      </c>
      <c r="U1862" t="str">
        <f t="shared" si="184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179"/>
        <v>12</v>
      </c>
      <c r="P1863">
        <f t="shared" si="180"/>
        <v>0</v>
      </c>
      <c r="Q1863">
        <f t="shared" si="181"/>
        <v>0</v>
      </c>
      <c r="S1863" t="str">
        <f t="shared" si="182"/>
        <v/>
      </c>
      <c r="T1863" t="str">
        <f t="shared" si="183"/>
        <v/>
      </c>
      <c r="U1863" t="str">
        <f t="shared" si="184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179"/>
        <v>0</v>
      </c>
      <c r="P1864">
        <f t="shared" si="180"/>
        <v>0</v>
      </c>
      <c r="Q1864">
        <f t="shared" si="181"/>
        <v>0</v>
      </c>
      <c r="S1864" t="str">
        <f t="shared" si="182"/>
        <v/>
      </c>
      <c r="T1864" t="str">
        <f t="shared" si="183"/>
        <v/>
      </c>
      <c r="U1864" t="str">
        <f t="shared" si="184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179"/>
        <v>0</v>
      </c>
      <c r="P1865">
        <f t="shared" si="180"/>
        <v>0</v>
      </c>
      <c r="Q1865">
        <f t="shared" si="181"/>
        <v>0</v>
      </c>
      <c r="S1865" t="str">
        <f t="shared" si="182"/>
        <v/>
      </c>
      <c r="T1865" t="str">
        <f t="shared" si="183"/>
        <v/>
      </c>
      <c r="U1865" t="str">
        <f t="shared" si="184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179"/>
        <v>0</v>
      </c>
      <c r="P1866">
        <f t="shared" si="180"/>
        <v>0</v>
      </c>
      <c r="Q1866">
        <f t="shared" si="181"/>
        <v>0</v>
      </c>
      <c r="S1866" t="str">
        <f t="shared" si="182"/>
        <v/>
      </c>
      <c r="T1866" t="str">
        <f t="shared" si="183"/>
        <v/>
      </c>
      <c r="U1866" t="str">
        <f t="shared" si="184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179"/>
        <v>0</v>
      </c>
      <c r="P1867">
        <f t="shared" si="180"/>
        <v>0</v>
      </c>
      <c r="Q1867">
        <f t="shared" si="181"/>
        <v>0</v>
      </c>
      <c r="S1867" t="str">
        <f t="shared" si="182"/>
        <v/>
      </c>
      <c r="T1867" t="str">
        <f t="shared" si="183"/>
        <v/>
      </c>
      <c r="U1867" t="str">
        <f t="shared" si="184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179"/>
        <v>0</v>
      </c>
      <c r="P1868">
        <f t="shared" si="180"/>
        <v>0</v>
      </c>
      <c r="Q1868">
        <f t="shared" si="181"/>
        <v>0</v>
      </c>
      <c r="S1868" t="str">
        <f t="shared" si="182"/>
        <v/>
      </c>
      <c r="T1868" t="str">
        <f t="shared" si="183"/>
        <v/>
      </c>
      <c r="U1868" t="str">
        <f t="shared" si="184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179"/>
        <v>0</v>
      </c>
      <c r="P1869">
        <f t="shared" si="180"/>
        <v>0</v>
      </c>
      <c r="Q1869">
        <f t="shared" si="181"/>
        <v>0</v>
      </c>
      <c r="S1869" t="str">
        <f t="shared" si="182"/>
        <v/>
      </c>
      <c r="T1869" t="str">
        <f t="shared" si="183"/>
        <v/>
      </c>
      <c r="U1869" t="str">
        <f t="shared" si="184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179"/>
        <v>2</v>
      </c>
      <c r="P1870">
        <f t="shared" si="180"/>
        <v>0</v>
      </c>
      <c r="Q1870">
        <f t="shared" si="181"/>
        <v>0</v>
      </c>
      <c r="S1870" t="str">
        <f t="shared" si="182"/>
        <v/>
      </c>
      <c r="T1870" t="str">
        <f t="shared" si="183"/>
        <v/>
      </c>
      <c r="U1870" t="str">
        <f t="shared" si="184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179"/>
        <v>7</v>
      </c>
      <c r="P1871">
        <f t="shared" si="180"/>
        <v>1</v>
      </c>
      <c r="Q1871">
        <f t="shared" si="181"/>
        <v>0</v>
      </c>
      <c r="S1871" t="str">
        <f t="shared" si="182"/>
        <v/>
      </c>
      <c r="T1871" t="str">
        <f t="shared" si="183"/>
        <v/>
      </c>
      <c r="U1871" t="str">
        <f t="shared" si="184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179"/>
        <v>0</v>
      </c>
      <c r="P1872">
        <f t="shared" si="180"/>
        <v>0</v>
      </c>
      <c r="Q1872">
        <f t="shared" si="181"/>
        <v>0</v>
      </c>
      <c r="S1872" t="str">
        <f t="shared" si="182"/>
        <v/>
      </c>
      <c r="T1872" t="str">
        <f t="shared" si="183"/>
        <v/>
      </c>
      <c r="U1872" t="str">
        <f t="shared" si="184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179"/>
        <v>0</v>
      </c>
      <c r="P1873">
        <f t="shared" si="180"/>
        <v>0</v>
      </c>
      <c r="Q1873">
        <f t="shared" si="181"/>
        <v>0</v>
      </c>
      <c r="S1873" t="str">
        <f t="shared" si="182"/>
        <v/>
      </c>
      <c r="T1873" t="str">
        <f t="shared" si="183"/>
        <v/>
      </c>
      <c r="U1873" t="str">
        <f t="shared" si="184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179"/>
        <v>16</v>
      </c>
      <c r="P1874">
        <f t="shared" si="180"/>
        <v>0</v>
      </c>
      <c r="Q1874">
        <f t="shared" si="181"/>
        <v>0</v>
      </c>
      <c r="S1874" t="str">
        <f t="shared" si="182"/>
        <v/>
      </c>
      <c r="T1874" t="str">
        <f t="shared" si="183"/>
        <v/>
      </c>
      <c r="U1874" t="str">
        <f t="shared" si="184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179"/>
        <v>0</v>
      </c>
      <c r="P1875">
        <f t="shared" si="180"/>
        <v>0</v>
      </c>
      <c r="Q1875">
        <f t="shared" si="181"/>
        <v>0</v>
      </c>
      <c r="S1875" t="str">
        <f t="shared" si="182"/>
        <v/>
      </c>
      <c r="T1875" t="str">
        <f t="shared" si="183"/>
        <v/>
      </c>
      <c r="U1875" t="str">
        <f t="shared" si="184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179"/>
        <v>2</v>
      </c>
      <c r="P1876">
        <f t="shared" si="180"/>
        <v>0</v>
      </c>
      <c r="Q1876">
        <f t="shared" si="181"/>
        <v>0</v>
      </c>
      <c r="S1876" t="str">
        <f t="shared" si="182"/>
        <v/>
      </c>
      <c r="T1876" t="str">
        <f t="shared" si="183"/>
        <v/>
      </c>
      <c r="U1876" t="str">
        <f t="shared" si="184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179"/>
        <v>0</v>
      </c>
      <c r="P1877">
        <f t="shared" si="180"/>
        <v>0</v>
      </c>
      <c r="Q1877">
        <f t="shared" si="181"/>
        <v>0</v>
      </c>
      <c r="S1877" t="str">
        <f t="shared" si="182"/>
        <v/>
      </c>
      <c r="T1877" t="str">
        <f t="shared" si="183"/>
        <v/>
      </c>
      <c r="U1877" t="str">
        <f t="shared" si="184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179"/>
        <v>0</v>
      </c>
      <c r="P1878">
        <f t="shared" si="180"/>
        <v>0</v>
      </c>
      <c r="Q1878">
        <f t="shared" si="181"/>
        <v>0</v>
      </c>
      <c r="S1878" t="str">
        <f t="shared" si="182"/>
        <v/>
      </c>
      <c r="T1878" t="str">
        <f t="shared" si="183"/>
        <v/>
      </c>
      <c r="U1878" t="str">
        <f t="shared" si="184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179"/>
        <v>0</v>
      </c>
      <c r="P1879">
        <f t="shared" si="180"/>
        <v>0</v>
      </c>
      <c r="Q1879">
        <f t="shared" si="181"/>
        <v>0</v>
      </c>
      <c r="S1879" t="str">
        <f t="shared" si="182"/>
        <v/>
      </c>
      <c r="T1879" t="str">
        <f t="shared" si="183"/>
        <v/>
      </c>
      <c r="U1879" t="str">
        <f t="shared" si="184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179"/>
        <v>0</v>
      </c>
      <c r="P1880">
        <f t="shared" si="180"/>
        <v>0</v>
      </c>
      <c r="Q1880">
        <f t="shared" si="181"/>
        <v>0</v>
      </c>
      <c r="S1880" t="str">
        <f t="shared" si="182"/>
        <v/>
      </c>
      <c r="T1880" t="str">
        <f t="shared" si="183"/>
        <v/>
      </c>
      <c r="U1880" t="str">
        <f t="shared" si="184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179"/>
        <v>0</v>
      </c>
      <c r="P1881">
        <f t="shared" si="180"/>
        <v>0</v>
      </c>
      <c r="Q1881">
        <f t="shared" si="181"/>
        <v>0</v>
      </c>
      <c r="S1881" t="str">
        <f t="shared" si="182"/>
        <v/>
      </c>
      <c r="T1881" t="str">
        <f t="shared" si="183"/>
        <v/>
      </c>
      <c r="U1881" t="str">
        <f t="shared" si="184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179"/>
        <v>0</v>
      </c>
      <c r="P1882">
        <f t="shared" si="180"/>
        <v>0</v>
      </c>
      <c r="Q1882">
        <f t="shared" si="181"/>
        <v>0</v>
      </c>
      <c r="S1882" t="str">
        <f t="shared" si="182"/>
        <v/>
      </c>
      <c r="T1882" t="str">
        <f t="shared" si="183"/>
        <v/>
      </c>
      <c r="U1882" t="str">
        <f t="shared" si="184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179"/>
        <v>0</v>
      </c>
      <c r="P1883">
        <f t="shared" si="180"/>
        <v>0</v>
      </c>
      <c r="Q1883">
        <f t="shared" si="181"/>
        <v>0</v>
      </c>
      <c r="S1883" t="str">
        <f t="shared" si="182"/>
        <v/>
      </c>
      <c r="T1883" t="str">
        <f t="shared" si="183"/>
        <v/>
      </c>
      <c r="U1883" t="str">
        <f t="shared" si="184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179"/>
        <v>0</v>
      </c>
      <c r="P1884">
        <f t="shared" si="180"/>
        <v>0</v>
      </c>
      <c r="Q1884">
        <f t="shared" si="181"/>
        <v>0</v>
      </c>
      <c r="S1884" t="str">
        <f t="shared" si="182"/>
        <v/>
      </c>
      <c r="T1884" t="str">
        <f t="shared" si="183"/>
        <v/>
      </c>
      <c r="U1884" t="str">
        <f t="shared" si="184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179"/>
        <v>0</v>
      </c>
      <c r="P1885">
        <f t="shared" si="180"/>
        <v>0</v>
      </c>
      <c r="Q1885">
        <f t="shared" si="181"/>
        <v>0</v>
      </c>
      <c r="S1885" t="str">
        <f t="shared" si="182"/>
        <v/>
      </c>
      <c r="T1885" t="str">
        <f t="shared" si="183"/>
        <v/>
      </c>
      <c r="U1885" t="str">
        <f t="shared" si="184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179"/>
        <v>97</v>
      </c>
      <c r="P1886">
        <f t="shared" si="180"/>
        <v>0</v>
      </c>
      <c r="Q1886">
        <f t="shared" si="181"/>
        <v>0</v>
      </c>
      <c r="S1886" t="str">
        <f t="shared" si="182"/>
        <v/>
      </c>
      <c r="T1886" t="str">
        <f t="shared" si="183"/>
        <v/>
      </c>
      <c r="U1886" t="str">
        <f t="shared" si="184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179"/>
        <v>1</v>
      </c>
      <c r="P1887">
        <f t="shared" si="180"/>
        <v>0</v>
      </c>
      <c r="Q1887">
        <f t="shared" si="181"/>
        <v>0</v>
      </c>
      <c r="S1887" t="str">
        <f t="shared" si="182"/>
        <v/>
      </c>
      <c r="T1887" t="str">
        <f t="shared" si="183"/>
        <v/>
      </c>
      <c r="U1887" t="str">
        <f t="shared" si="184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179"/>
        <v>0</v>
      </c>
      <c r="P1888">
        <f t="shared" si="180"/>
        <v>0</v>
      </c>
      <c r="Q1888">
        <f t="shared" si="181"/>
        <v>0</v>
      </c>
      <c r="S1888" t="str">
        <f t="shared" si="182"/>
        <v/>
      </c>
      <c r="T1888" t="str">
        <f t="shared" si="183"/>
        <v/>
      </c>
      <c r="U1888" t="str">
        <f t="shared" si="184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179"/>
        <v>15</v>
      </c>
      <c r="P1889">
        <f t="shared" si="180"/>
        <v>0</v>
      </c>
      <c r="Q1889">
        <f t="shared" si="181"/>
        <v>0</v>
      </c>
      <c r="S1889" t="str">
        <f t="shared" si="182"/>
        <v/>
      </c>
      <c r="T1889" t="str">
        <f t="shared" si="183"/>
        <v/>
      </c>
      <c r="U1889" t="str">
        <f t="shared" si="184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179"/>
        <v>1</v>
      </c>
      <c r="P1890">
        <f t="shared" si="180"/>
        <v>0</v>
      </c>
      <c r="Q1890">
        <f t="shared" si="181"/>
        <v>0</v>
      </c>
      <c r="S1890" t="str">
        <f t="shared" si="182"/>
        <v/>
      </c>
      <c r="T1890" t="str">
        <f t="shared" si="183"/>
        <v/>
      </c>
      <c r="U1890" t="str">
        <f t="shared" si="184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179"/>
        <v>0</v>
      </c>
      <c r="P1891">
        <f t="shared" si="180"/>
        <v>0</v>
      </c>
      <c r="Q1891">
        <f t="shared" si="181"/>
        <v>0</v>
      </c>
      <c r="S1891" t="str">
        <f t="shared" si="182"/>
        <v/>
      </c>
      <c r="T1891" t="str">
        <f t="shared" si="183"/>
        <v/>
      </c>
      <c r="U1891" t="str">
        <f t="shared" si="184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179"/>
        <v>0</v>
      </c>
      <c r="P1892">
        <f t="shared" si="180"/>
        <v>0</v>
      </c>
      <c r="Q1892">
        <f t="shared" si="181"/>
        <v>0</v>
      </c>
      <c r="S1892" t="str">
        <f t="shared" si="182"/>
        <v/>
      </c>
      <c r="T1892" t="str">
        <f t="shared" si="183"/>
        <v/>
      </c>
      <c r="U1892" t="str">
        <f t="shared" si="184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179"/>
        <v>0</v>
      </c>
      <c r="P1893">
        <f t="shared" si="180"/>
        <v>0</v>
      </c>
      <c r="Q1893">
        <f t="shared" si="181"/>
        <v>0</v>
      </c>
      <c r="S1893" t="str">
        <f t="shared" si="182"/>
        <v/>
      </c>
      <c r="T1893" t="str">
        <f t="shared" si="183"/>
        <v/>
      </c>
      <c r="U1893" t="str">
        <f t="shared" si="184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179"/>
        <v>0</v>
      </c>
      <c r="P1894">
        <f t="shared" si="180"/>
        <v>0</v>
      </c>
      <c r="Q1894">
        <f t="shared" si="181"/>
        <v>0</v>
      </c>
      <c r="S1894" t="str">
        <f t="shared" si="182"/>
        <v/>
      </c>
      <c r="T1894" t="str">
        <f t="shared" si="183"/>
        <v/>
      </c>
      <c r="U1894" t="str">
        <f t="shared" si="184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179"/>
        <v>0</v>
      </c>
      <c r="P1895">
        <f t="shared" si="180"/>
        <v>0</v>
      </c>
      <c r="Q1895">
        <f t="shared" si="181"/>
        <v>0</v>
      </c>
      <c r="S1895" t="str">
        <f t="shared" si="182"/>
        <v/>
      </c>
      <c r="T1895" t="str">
        <f t="shared" si="183"/>
        <v/>
      </c>
      <c r="U1895" t="str">
        <f t="shared" si="184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179"/>
        <v>0</v>
      </c>
      <c r="P1896">
        <f t="shared" si="180"/>
        <v>0</v>
      </c>
      <c r="Q1896">
        <f t="shared" si="181"/>
        <v>0</v>
      </c>
      <c r="S1896" t="str">
        <f t="shared" si="182"/>
        <v/>
      </c>
      <c r="T1896" t="str">
        <f t="shared" si="183"/>
        <v/>
      </c>
      <c r="U1896" t="str">
        <f t="shared" si="184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179"/>
        <v>1</v>
      </c>
      <c r="P1897">
        <f t="shared" si="180"/>
        <v>0</v>
      </c>
      <c r="Q1897">
        <f t="shared" si="181"/>
        <v>0</v>
      </c>
      <c r="S1897" t="str">
        <f t="shared" si="182"/>
        <v/>
      </c>
      <c r="T1897" t="str">
        <f t="shared" si="183"/>
        <v/>
      </c>
      <c r="U1897" t="str">
        <f t="shared" si="184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179"/>
        <v>1</v>
      </c>
      <c r="P1898">
        <f t="shared" si="180"/>
        <v>0</v>
      </c>
      <c r="Q1898">
        <f t="shared" si="181"/>
        <v>0</v>
      </c>
      <c r="S1898" t="str">
        <f t="shared" si="182"/>
        <v/>
      </c>
      <c r="T1898" t="str">
        <f t="shared" si="183"/>
        <v/>
      </c>
      <c r="U1898" t="str">
        <f t="shared" si="184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179"/>
        <v>0</v>
      </c>
      <c r="P1899">
        <f t="shared" si="180"/>
        <v>0</v>
      </c>
      <c r="Q1899">
        <f t="shared" si="181"/>
        <v>0</v>
      </c>
      <c r="S1899" t="str">
        <f t="shared" si="182"/>
        <v/>
      </c>
      <c r="T1899" t="str">
        <f t="shared" si="183"/>
        <v/>
      </c>
      <c r="U1899" t="str">
        <f t="shared" si="184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179"/>
        <v>0</v>
      </c>
      <c r="P1900">
        <f t="shared" si="180"/>
        <v>0</v>
      </c>
      <c r="Q1900">
        <f t="shared" si="181"/>
        <v>0</v>
      </c>
      <c r="S1900" t="str">
        <f t="shared" si="182"/>
        <v/>
      </c>
      <c r="T1900" t="str">
        <f t="shared" si="183"/>
        <v/>
      </c>
      <c r="U1900" t="str">
        <f t="shared" si="184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179"/>
        <v>1</v>
      </c>
      <c r="P1901">
        <f t="shared" si="180"/>
        <v>0</v>
      </c>
      <c r="Q1901">
        <f t="shared" si="181"/>
        <v>0</v>
      </c>
      <c r="S1901" t="str">
        <f t="shared" si="182"/>
        <v/>
      </c>
      <c r="T1901" t="str">
        <f t="shared" si="183"/>
        <v/>
      </c>
      <c r="U1901" t="str">
        <f t="shared" si="184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179"/>
        <v>0</v>
      </c>
      <c r="P1902">
        <f t="shared" si="180"/>
        <v>0</v>
      </c>
      <c r="Q1902">
        <f t="shared" si="181"/>
        <v>0</v>
      </c>
      <c r="S1902" t="str">
        <f t="shared" si="182"/>
        <v/>
      </c>
      <c r="T1902" t="str">
        <f t="shared" si="183"/>
        <v/>
      </c>
      <c r="U1902" t="str">
        <f t="shared" si="184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179"/>
        <v>0</v>
      </c>
      <c r="P1903">
        <f t="shared" si="180"/>
        <v>0</v>
      </c>
      <c r="Q1903">
        <f t="shared" si="181"/>
        <v>0</v>
      </c>
      <c r="S1903" t="str">
        <f t="shared" si="182"/>
        <v/>
      </c>
      <c r="T1903" t="str">
        <f t="shared" si="183"/>
        <v/>
      </c>
      <c r="U1903" t="str">
        <f t="shared" si="184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179"/>
        <v>0</v>
      </c>
      <c r="P1904">
        <f t="shared" si="180"/>
        <v>0</v>
      </c>
      <c r="Q1904">
        <f t="shared" si="181"/>
        <v>0</v>
      </c>
      <c r="S1904" t="str">
        <f t="shared" si="182"/>
        <v/>
      </c>
      <c r="T1904" t="str">
        <f t="shared" si="183"/>
        <v/>
      </c>
      <c r="U1904" t="str">
        <f t="shared" si="184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179"/>
        <v>50</v>
      </c>
      <c r="P1905">
        <f t="shared" si="180"/>
        <v>0</v>
      </c>
      <c r="Q1905">
        <f t="shared" si="181"/>
        <v>0</v>
      </c>
      <c r="S1905" t="str">
        <f t="shared" si="182"/>
        <v/>
      </c>
      <c r="T1905" t="str">
        <f t="shared" si="183"/>
        <v/>
      </c>
      <c r="U1905" t="str">
        <f t="shared" si="184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179"/>
        <v>0</v>
      </c>
      <c r="P1906">
        <f t="shared" si="180"/>
        <v>0</v>
      </c>
      <c r="Q1906">
        <f t="shared" si="181"/>
        <v>0</v>
      </c>
      <c r="S1906" t="str">
        <f t="shared" si="182"/>
        <v/>
      </c>
      <c r="T1906" t="str">
        <f t="shared" si="183"/>
        <v/>
      </c>
      <c r="U1906" t="str">
        <f t="shared" si="184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179"/>
        <v>0</v>
      </c>
      <c r="P1907">
        <f t="shared" si="180"/>
        <v>0</v>
      </c>
      <c r="Q1907">
        <f t="shared" si="181"/>
        <v>0</v>
      </c>
      <c r="S1907" t="str">
        <f t="shared" si="182"/>
        <v/>
      </c>
      <c r="T1907" t="str">
        <f t="shared" si="183"/>
        <v/>
      </c>
      <c r="U1907" t="str">
        <f t="shared" si="184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179"/>
        <v>1</v>
      </c>
      <c r="P1908">
        <f t="shared" si="180"/>
        <v>0</v>
      </c>
      <c r="Q1908">
        <f t="shared" si="181"/>
        <v>0</v>
      </c>
      <c r="S1908" t="str">
        <f t="shared" si="182"/>
        <v/>
      </c>
      <c r="T1908" t="str">
        <f t="shared" si="183"/>
        <v/>
      </c>
      <c r="U1908" t="str">
        <f t="shared" si="184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179"/>
        <v>2</v>
      </c>
      <c r="P1909">
        <f t="shared" si="180"/>
        <v>0</v>
      </c>
      <c r="Q1909">
        <f t="shared" si="181"/>
        <v>0</v>
      </c>
      <c r="S1909" t="str">
        <f t="shared" si="182"/>
        <v/>
      </c>
      <c r="T1909" t="str">
        <f t="shared" si="183"/>
        <v/>
      </c>
      <c r="U1909" t="str">
        <f t="shared" si="184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179"/>
        <v>0</v>
      </c>
      <c r="P1910">
        <f t="shared" si="180"/>
        <v>0</v>
      </c>
      <c r="Q1910">
        <f t="shared" si="181"/>
        <v>0</v>
      </c>
      <c r="S1910" t="str">
        <f t="shared" si="182"/>
        <v/>
      </c>
      <c r="T1910" t="str">
        <f t="shared" si="183"/>
        <v/>
      </c>
      <c r="U1910" t="str">
        <f t="shared" si="184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179"/>
        <v>0</v>
      </c>
      <c r="P1911">
        <f t="shared" si="180"/>
        <v>0</v>
      </c>
      <c r="Q1911">
        <f t="shared" si="181"/>
        <v>0</v>
      </c>
      <c r="S1911" t="str">
        <f t="shared" si="182"/>
        <v/>
      </c>
      <c r="T1911" t="str">
        <f t="shared" si="183"/>
        <v/>
      </c>
      <c r="U1911" t="str">
        <f t="shared" si="184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179"/>
        <v>4</v>
      </c>
      <c r="P1912">
        <f t="shared" si="180"/>
        <v>0</v>
      </c>
      <c r="Q1912">
        <f t="shared" si="181"/>
        <v>0</v>
      </c>
      <c r="S1912" t="str">
        <f t="shared" si="182"/>
        <v/>
      </c>
      <c r="T1912" t="str">
        <f t="shared" si="183"/>
        <v/>
      </c>
      <c r="U1912" t="str">
        <f t="shared" si="184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179"/>
        <v>5</v>
      </c>
      <c r="P1913">
        <f t="shared" si="180"/>
        <v>0</v>
      </c>
      <c r="Q1913">
        <f t="shared" si="181"/>
        <v>0</v>
      </c>
      <c r="S1913" t="str">
        <f t="shared" si="182"/>
        <v/>
      </c>
      <c r="T1913" t="str">
        <f t="shared" si="183"/>
        <v/>
      </c>
      <c r="U1913" t="str">
        <f t="shared" si="184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179"/>
        <v>0</v>
      </c>
      <c r="P1914">
        <f t="shared" si="180"/>
        <v>0</v>
      </c>
      <c r="Q1914">
        <f t="shared" si="181"/>
        <v>0</v>
      </c>
      <c r="S1914" t="str">
        <f t="shared" si="182"/>
        <v/>
      </c>
      <c r="T1914" t="str">
        <f t="shared" si="183"/>
        <v/>
      </c>
      <c r="U1914" t="str">
        <f t="shared" si="184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179"/>
        <v>1</v>
      </c>
      <c r="P1915">
        <f t="shared" si="180"/>
        <v>0</v>
      </c>
      <c r="Q1915">
        <f t="shared" si="181"/>
        <v>0</v>
      </c>
      <c r="S1915" t="str">
        <f t="shared" si="182"/>
        <v/>
      </c>
      <c r="T1915" t="str">
        <f t="shared" si="183"/>
        <v/>
      </c>
      <c r="U1915" t="str">
        <f t="shared" si="184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179"/>
        <v>0</v>
      </c>
      <c r="P1916">
        <f t="shared" si="180"/>
        <v>0</v>
      </c>
      <c r="Q1916">
        <f t="shared" si="181"/>
        <v>0</v>
      </c>
      <c r="S1916" t="str">
        <f t="shared" si="182"/>
        <v/>
      </c>
      <c r="T1916" t="str">
        <f t="shared" si="183"/>
        <v/>
      </c>
      <c r="U1916" t="str">
        <f t="shared" si="184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179"/>
        <v>17</v>
      </c>
      <c r="P1917">
        <f t="shared" si="180"/>
        <v>0</v>
      </c>
      <c r="Q1917">
        <f t="shared" si="181"/>
        <v>0</v>
      </c>
      <c r="S1917" t="str">
        <f t="shared" si="182"/>
        <v/>
      </c>
      <c r="T1917" t="str">
        <f t="shared" si="183"/>
        <v/>
      </c>
      <c r="U1917" t="str">
        <f t="shared" si="184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179"/>
        <v>278</v>
      </c>
      <c r="P1918">
        <f t="shared" si="180"/>
        <v>0</v>
      </c>
      <c r="Q1918">
        <f t="shared" si="181"/>
        <v>0</v>
      </c>
      <c r="S1918" t="str">
        <f t="shared" si="182"/>
        <v/>
      </c>
      <c r="T1918" t="str">
        <f t="shared" si="183"/>
        <v/>
      </c>
      <c r="U1918" t="str">
        <f t="shared" si="184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179"/>
        <v>8</v>
      </c>
      <c r="P1919">
        <f t="shared" si="180"/>
        <v>0</v>
      </c>
      <c r="Q1919">
        <f t="shared" si="181"/>
        <v>0</v>
      </c>
      <c r="S1919" t="str">
        <f t="shared" si="182"/>
        <v/>
      </c>
      <c r="T1919" t="str">
        <f t="shared" si="183"/>
        <v/>
      </c>
      <c r="U1919" t="str">
        <f t="shared" si="184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179"/>
        <v>232</v>
      </c>
      <c r="P1920">
        <f t="shared" si="180"/>
        <v>1</v>
      </c>
      <c r="Q1920">
        <f t="shared" si="181"/>
        <v>0</v>
      </c>
      <c r="S1920" t="str">
        <f t="shared" si="182"/>
        <v/>
      </c>
      <c r="T1920" t="str">
        <f t="shared" si="183"/>
        <v/>
      </c>
      <c r="U1920" t="str">
        <f t="shared" si="184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179"/>
        <v>210</v>
      </c>
      <c r="P1921">
        <f t="shared" si="180"/>
        <v>0</v>
      </c>
      <c r="Q1921">
        <f t="shared" si="181"/>
        <v>0</v>
      </c>
      <c r="S1921" t="str">
        <f t="shared" si="182"/>
        <v/>
      </c>
      <c r="T1921" t="str">
        <f t="shared" si="183"/>
        <v/>
      </c>
      <c r="U1921" t="str">
        <f t="shared" si="184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179"/>
        <v>0</v>
      </c>
      <c r="P1922">
        <f t="shared" si="180"/>
        <v>0</v>
      </c>
      <c r="Q1922">
        <f t="shared" si="181"/>
        <v>0</v>
      </c>
      <c r="S1922" t="str">
        <f t="shared" si="182"/>
        <v/>
      </c>
      <c r="T1922" t="str">
        <f t="shared" si="183"/>
        <v/>
      </c>
      <c r="U1922" t="str">
        <f t="shared" si="184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179"/>
        <v>5</v>
      </c>
      <c r="P1923">
        <f t="shared" si="180"/>
        <v>0</v>
      </c>
      <c r="Q1923">
        <f t="shared" si="181"/>
        <v>0</v>
      </c>
      <c r="S1923" t="str">
        <f t="shared" si="182"/>
        <v/>
      </c>
      <c r="T1923" t="str">
        <f t="shared" si="183"/>
        <v/>
      </c>
      <c r="U1923" t="str">
        <f t="shared" si="184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179"/>
        <v>1</v>
      </c>
      <c r="P1924">
        <f t="shared" si="180"/>
        <v>0</v>
      </c>
      <c r="Q1924">
        <f t="shared" si="181"/>
        <v>0</v>
      </c>
      <c r="S1924" t="str">
        <f t="shared" si="182"/>
        <v/>
      </c>
      <c r="T1924" t="str">
        <f t="shared" si="183"/>
        <v/>
      </c>
      <c r="U1924" t="str">
        <f t="shared" si="184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O1988" si="185">IF($D1925="US",H1925,"")</f>
        <v>0</v>
      </c>
      <c r="P1925">
        <f t="shared" ref="P1925:P1988" si="186">IF($D1925="US",I1925,"")</f>
        <v>0</v>
      </c>
      <c r="Q1925">
        <f t="shared" ref="Q1925:Q1988" si="187">IF($D1925="US",J1925,"")</f>
        <v>0</v>
      </c>
      <c r="S1925" t="str">
        <f t="shared" ref="S1925:S1988" si="188">IF($C1925="New York",H1925,"")</f>
        <v/>
      </c>
      <c r="T1925" t="str">
        <f t="shared" ref="T1925:T1988" si="189">IF($C1925="New York",I1925,"")</f>
        <v/>
      </c>
      <c r="U1925" t="str">
        <f t="shared" ref="U1925:U1988" si="190">IF($C1925="New York",J1925,"")</f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185"/>
        <v>2</v>
      </c>
      <c r="P1926">
        <f t="shared" si="186"/>
        <v>0</v>
      </c>
      <c r="Q1926">
        <f t="shared" si="187"/>
        <v>0</v>
      </c>
      <c r="S1926" t="str">
        <f t="shared" si="188"/>
        <v/>
      </c>
      <c r="T1926" t="str">
        <f t="shared" si="189"/>
        <v/>
      </c>
      <c r="U1926" t="str">
        <f t="shared" si="190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185"/>
        <v>0</v>
      </c>
      <c r="P1927">
        <f t="shared" si="186"/>
        <v>0</v>
      </c>
      <c r="Q1927">
        <f t="shared" si="187"/>
        <v>0</v>
      </c>
      <c r="S1927" t="str">
        <f t="shared" si="188"/>
        <v/>
      </c>
      <c r="T1927" t="str">
        <f t="shared" si="189"/>
        <v/>
      </c>
      <c r="U1927" t="str">
        <f t="shared" si="190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185"/>
        <v>0</v>
      </c>
      <c r="P1928">
        <f t="shared" si="186"/>
        <v>0</v>
      </c>
      <c r="Q1928">
        <f t="shared" si="187"/>
        <v>0</v>
      </c>
      <c r="S1928" t="str">
        <f t="shared" si="188"/>
        <v/>
      </c>
      <c r="T1928" t="str">
        <f t="shared" si="189"/>
        <v/>
      </c>
      <c r="U1928" t="str">
        <f t="shared" si="190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185"/>
        <v>0</v>
      </c>
      <c r="P1929">
        <f t="shared" si="186"/>
        <v>0</v>
      </c>
      <c r="Q1929">
        <f t="shared" si="187"/>
        <v>0</v>
      </c>
      <c r="S1929" t="str">
        <f t="shared" si="188"/>
        <v/>
      </c>
      <c r="T1929" t="str">
        <f t="shared" si="189"/>
        <v/>
      </c>
      <c r="U1929" t="str">
        <f t="shared" si="190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185"/>
        <v>1</v>
      </c>
      <c r="P1930">
        <f t="shared" si="186"/>
        <v>0</v>
      </c>
      <c r="Q1930">
        <f t="shared" si="187"/>
        <v>0</v>
      </c>
      <c r="S1930" t="str">
        <f t="shared" si="188"/>
        <v/>
      </c>
      <c r="T1930" t="str">
        <f t="shared" si="189"/>
        <v/>
      </c>
      <c r="U1930" t="str">
        <f t="shared" si="190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185"/>
        <v>0</v>
      </c>
      <c r="P1931">
        <f t="shared" si="186"/>
        <v>0</v>
      </c>
      <c r="Q1931">
        <f t="shared" si="187"/>
        <v>0</v>
      </c>
      <c r="S1931" t="str">
        <f t="shared" si="188"/>
        <v/>
      </c>
      <c r="T1931" t="str">
        <f t="shared" si="189"/>
        <v/>
      </c>
      <c r="U1931" t="str">
        <f t="shared" si="190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185"/>
        <v>0</v>
      </c>
      <c r="P1932">
        <f t="shared" si="186"/>
        <v>0</v>
      </c>
      <c r="Q1932">
        <f t="shared" si="187"/>
        <v>0</v>
      </c>
      <c r="S1932" t="str">
        <f t="shared" si="188"/>
        <v/>
      </c>
      <c r="T1932" t="str">
        <f t="shared" si="189"/>
        <v/>
      </c>
      <c r="U1932" t="str">
        <f t="shared" si="190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185"/>
        <v>0</v>
      </c>
      <c r="P1933">
        <f t="shared" si="186"/>
        <v>0</v>
      </c>
      <c r="Q1933">
        <f t="shared" si="187"/>
        <v>0</v>
      </c>
      <c r="S1933" t="str">
        <f t="shared" si="188"/>
        <v/>
      </c>
      <c r="T1933" t="str">
        <f t="shared" si="189"/>
        <v/>
      </c>
      <c r="U1933" t="str">
        <f t="shared" si="190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185"/>
        <v>204</v>
      </c>
      <c r="P1934">
        <f t="shared" si="186"/>
        <v>3</v>
      </c>
      <c r="Q1934">
        <f t="shared" si="187"/>
        <v>0</v>
      </c>
      <c r="S1934" t="str">
        <f t="shared" si="188"/>
        <v/>
      </c>
      <c r="T1934" t="str">
        <f t="shared" si="189"/>
        <v/>
      </c>
      <c r="U1934" t="str">
        <f t="shared" si="190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185"/>
        <v>0</v>
      </c>
      <c r="P1935">
        <f t="shared" si="186"/>
        <v>0</v>
      </c>
      <c r="Q1935">
        <f t="shared" si="187"/>
        <v>0</v>
      </c>
      <c r="S1935" t="str">
        <f t="shared" si="188"/>
        <v/>
      </c>
      <c r="T1935" t="str">
        <f t="shared" si="189"/>
        <v/>
      </c>
      <c r="U1935" t="str">
        <f t="shared" si="190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185"/>
        <v>0</v>
      </c>
      <c r="P1936">
        <f t="shared" si="186"/>
        <v>0</v>
      </c>
      <c r="Q1936">
        <f t="shared" si="187"/>
        <v>0</v>
      </c>
      <c r="S1936" t="str">
        <f t="shared" si="188"/>
        <v/>
      </c>
      <c r="T1936" t="str">
        <f t="shared" si="189"/>
        <v/>
      </c>
      <c r="U1936" t="str">
        <f t="shared" si="190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185"/>
        <v>0</v>
      </c>
      <c r="P1937">
        <f t="shared" si="186"/>
        <v>0</v>
      </c>
      <c r="Q1937">
        <f t="shared" si="187"/>
        <v>0</v>
      </c>
      <c r="S1937" t="str">
        <f t="shared" si="188"/>
        <v/>
      </c>
      <c r="T1937" t="str">
        <f t="shared" si="189"/>
        <v/>
      </c>
      <c r="U1937" t="str">
        <f t="shared" si="190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185"/>
        <v>0</v>
      </c>
      <c r="P1938">
        <f t="shared" si="186"/>
        <v>0</v>
      </c>
      <c r="Q1938">
        <f t="shared" si="187"/>
        <v>0</v>
      </c>
      <c r="S1938" t="str">
        <f t="shared" si="188"/>
        <v/>
      </c>
      <c r="T1938" t="str">
        <f t="shared" si="189"/>
        <v/>
      </c>
      <c r="U1938" t="str">
        <f t="shared" si="190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185"/>
        <v>0</v>
      </c>
      <c r="P1939">
        <f t="shared" si="186"/>
        <v>0</v>
      </c>
      <c r="Q1939">
        <f t="shared" si="187"/>
        <v>0</v>
      </c>
      <c r="S1939" t="str">
        <f t="shared" si="188"/>
        <v/>
      </c>
      <c r="T1939" t="str">
        <f t="shared" si="189"/>
        <v/>
      </c>
      <c r="U1939" t="str">
        <f t="shared" si="190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185"/>
        <v>0</v>
      </c>
      <c r="P1940">
        <f t="shared" si="186"/>
        <v>0</v>
      </c>
      <c r="Q1940">
        <f t="shared" si="187"/>
        <v>0</v>
      </c>
      <c r="S1940" t="str">
        <f t="shared" si="188"/>
        <v/>
      </c>
      <c r="T1940" t="str">
        <f t="shared" si="189"/>
        <v/>
      </c>
      <c r="U1940" t="str">
        <f t="shared" si="190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185"/>
        <v>0</v>
      </c>
      <c r="P1941">
        <f t="shared" si="186"/>
        <v>0</v>
      </c>
      <c r="Q1941">
        <f t="shared" si="187"/>
        <v>0</v>
      </c>
      <c r="S1941" t="str">
        <f t="shared" si="188"/>
        <v/>
      </c>
      <c r="T1941" t="str">
        <f t="shared" si="189"/>
        <v/>
      </c>
      <c r="U1941" t="str">
        <f t="shared" si="190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185"/>
        <v>5</v>
      </c>
      <c r="P1942">
        <f t="shared" si="186"/>
        <v>0</v>
      </c>
      <c r="Q1942">
        <f t="shared" si="187"/>
        <v>0</v>
      </c>
      <c r="S1942" t="str">
        <f t="shared" si="188"/>
        <v/>
      </c>
      <c r="T1942" t="str">
        <f t="shared" si="189"/>
        <v/>
      </c>
      <c r="U1942" t="str">
        <f t="shared" si="190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185"/>
        <v>0</v>
      </c>
      <c r="P1943">
        <f t="shared" si="186"/>
        <v>0</v>
      </c>
      <c r="Q1943">
        <f t="shared" si="187"/>
        <v>0</v>
      </c>
      <c r="S1943" t="str">
        <f t="shared" si="188"/>
        <v/>
      </c>
      <c r="T1943" t="str">
        <f t="shared" si="189"/>
        <v/>
      </c>
      <c r="U1943" t="str">
        <f t="shared" si="190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185"/>
        <v>0</v>
      </c>
      <c r="P1944">
        <f t="shared" si="186"/>
        <v>0</v>
      </c>
      <c r="Q1944">
        <f t="shared" si="187"/>
        <v>0</v>
      </c>
      <c r="S1944" t="str">
        <f t="shared" si="188"/>
        <v/>
      </c>
      <c r="T1944" t="str">
        <f t="shared" si="189"/>
        <v/>
      </c>
      <c r="U1944" t="str">
        <f t="shared" si="190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185"/>
        <v>0</v>
      </c>
      <c r="P1945">
        <f t="shared" si="186"/>
        <v>0</v>
      </c>
      <c r="Q1945">
        <f t="shared" si="187"/>
        <v>0</v>
      </c>
      <c r="S1945" t="str">
        <f t="shared" si="188"/>
        <v/>
      </c>
      <c r="T1945" t="str">
        <f t="shared" si="189"/>
        <v/>
      </c>
      <c r="U1945" t="str">
        <f t="shared" si="190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185"/>
        <v>3</v>
      </c>
      <c r="P1946">
        <f t="shared" si="186"/>
        <v>0</v>
      </c>
      <c r="Q1946">
        <f t="shared" si="187"/>
        <v>0</v>
      </c>
      <c r="S1946" t="str">
        <f t="shared" si="188"/>
        <v/>
      </c>
      <c r="T1946" t="str">
        <f t="shared" si="189"/>
        <v/>
      </c>
      <c r="U1946" t="str">
        <f t="shared" si="190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185"/>
        <v>0</v>
      </c>
      <c r="P1947">
        <f t="shared" si="186"/>
        <v>0</v>
      </c>
      <c r="Q1947">
        <f t="shared" si="187"/>
        <v>0</v>
      </c>
      <c r="S1947" t="str">
        <f t="shared" si="188"/>
        <v/>
      </c>
      <c r="T1947" t="str">
        <f t="shared" si="189"/>
        <v/>
      </c>
      <c r="U1947" t="str">
        <f t="shared" si="190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185"/>
        <v>0</v>
      </c>
      <c r="P1948">
        <f t="shared" si="186"/>
        <v>0</v>
      </c>
      <c r="Q1948">
        <f t="shared" si="187"/>
        <v>0</v>
      </c>
      <c r="S1948" t="str">
        <f t="shared" si="188"/>
        <v/>
      </c>
      <c r="T1948" t="str">
        <f t="shared" si="189"/>
        <v/>
      </c>
      <c r="U1948" t="str">
        <f t="shared" si="190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185"/>
        <v>2</v>
      </c>
      <c r="P1949">
        <f t="shared" si="186"/>
        <v>0</v>
      </c>
      <c r="Q1949">
        <f t="shared" si="187"/>
        <v>0</v>
      </c>
      <c r="S1949" t="str">
        <f t="shared" si="188"/>
        <v/>
      </c>
      <c r="T1949" t="str">
        <f t="shared" si="189"/>
        <v/>
      </c>
      <c r="U1949" t="str">
        <f t="shared" si="190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185"/>
        <v>0</v>
      </c>
      <c r="P1950">
        <f t="shared" si="186"/>
        <v>0</v>
      </c>
      <c r="Q1950">
        <f t="shared" si="187"/>
        <v>0</v>
      </c>
      <c r="S1950" t="str">
        <f t="shared" si="188"/>
        <v/>
      </c>
      <c r="T1950" t="str">
        <f t="shared" si="189"/>
        <v/>
      </c>
      <c r="U1950" t="str">
        <f t="shared" si="190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185"/>
        <v>0</v>
      </c>
      <c r="P1951">
        <f t="shared" si="186"/>
        <v>0</v>
      </c>
      <c r="Q1951">
        <f t="shared" si="187"/>
        <v>0</v>
      </c>
      <c r="S1951" t="str">
        <f t="shared" si="188"/>
        <v/>
      </c>
      <c r="T1951" t="str">
        <f t="shared" si="189"/>
        <v/>
      </c>
      <c r="U1951" t="str">
        <f t="shared" si="190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185"/>
        <v>2</v>
      </c>
      <c r="P1952">
        <f t="shared" si="186"/>
        <v>0</v>
      </c>
      <c r="Q1952">
        <f t="shared" si="187"/>
        <v>0</v>
      </c>
      <c r="S1952" t="str">
        <f t="shared" si="188"/>
        <v/>
      </c>
      <c r="T1952" t="str">
        <f t="shared" si="189"/>
        <v/>
      </c>
      <c r="U1952" t="str">
        <f t="shared" si="190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185"/>
        <v>0</v>
      </c>
      <c r="P1953">
        <f t="shared" si="186"/>
        <v>0</v>
      </c>
      <c r="Q1953">
        <f t="shared" si="187"/>
        <v>0</v>
      </c>
      <c r="S1953" t="str">
        <f t="shared" si="188"/>
        <v/>
      </c>
      <c r="T1953" t="str">
        <f t="shared" si="189"/>
        <v/>
      </c>
      <c r="U1953" t="str">
        <f t="shared" si="190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185"/>
        <v>0</v>
      </c>
      <c r="P1954">
        <f t="shared" si="186"/>
        <v>0</v>
      </c>
      <c r="Q1954">
        <f t="shared" si="187"/>
        <v>0</v>
      </c>
      <c r="S1954" t="str">
        <f t="shared" si="188"/>
        <v/>
      </c>
      <c r="T1954" t="str">
        <f t="shared" si="189"/>
        <v/>
      </c>
      <c r="U1954" t="str">
        <f t="shared" si="190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185"/>
        <v>0</v>
      </c>
      <c r="P1955">
        <f t="shared" si="186"/>
        <v>0</v>
      </c>
      <c r="Q1955">
        <f t="shared" si="187"/>
        <v>0</v>
      </c>
      <c r="S1955" t="str">
        <f t="shared" si="188"/>
        <v/>
      </c>
      <c r="T1955" t="str">
        <f t="shared" si="189"/>
        <v/>
      </c>
      <c r="U1955" t="str">
        <f t="shared" si="190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185"/>
        <v>1</v>
      </c>
      <c r="P1956">
        <f t="shared" si="186"/>
        <v>0</v>
      </c>
      <c r="Q1956">
        <f t="shared" si="187"/>
        <v>0</v>
      </c>
      <c r="S1956" t="str">
        <f t="shared" si="188"/>
        <v/>
      </c>
      <c r="T1956" t="str">
        <f t="shared" si="189"/>
        <v/>
      </c>
      <c r="U1956" t="str">
        <f t="shared" si="190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185"/>
        <v>238</v>
      </c>
      <c r="P1957">
        <f t="shared" si="186"/>
        <v>3</v>
      </c>
      <c r="Q1957">
        <f t="shared" si="187"/>
        <v>0</v>
      </c>
      <c r="S1957" t="str">
        <f t="shared" si="188"/>
        <v/>
      </c>
      <c r="T1957" t="str">
        <f t="shared" si="189"/>
        <v/>
      </c>
      <c r="U1957" t="str">
        <f t="shared" si="190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185"/>
        <v>1</v>
      </c>
      <c r="P1958">
        <f t="shared" si="186"/>
        <v>0</v>
      </c>
      <c r="Q1958">
        <f t="shared" si="187"/>
        <v>0</v>
      </c>
      <c r="S1958" t="str">
        <f t="shared" si="188"/>
        <v/>
      </c>
      <c r="T1958" t="str">
        <f t="shared" si="189"/>
        <v/>
      </c>
      <c r="U1958" t="str">
        <f t="shared" si="190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185"/>
        <v>0</v>
      </c>
      <c r="P1959">
        <f t="shared" si="186"/>
        <v>0</v>
      </c>
      <c r="Q1959">
        <f t="shared" si="187"/>
        <v>0</v>
      </c>
      <c r="S1959" t="str">
        <f t="shared" si="188"/>
        <v/>
      </c>
      <c r="T1959" t="str">
        <f t="shared" si="189"/>
        <v/>
      </c>
      <c r="U1959" t="str">
        <f t="shared" si="190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185"/>
        <v>2</v>
      </c>
      <c r="P1960">
        <f t="shared" si="186"/>
        <v>0</v>
      </c>
      <c r="Q1960">
        <f t="shared" si="187"/>
        <v>0</v>
      </c>
      <c r="S1960" t="str">
        <f t="shared" si="188"/>
        <v/>
      </c>
      <c r="T1960" t="str">
        <f t="shared" si="189"/>
        <v/>
      </c>
      <c r="U1960" t="str">
        <f t="shared" si="190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185"/>
        <v>0</v>
      </c>
      <c r="P1961">
        <f t="shared" si="186"/>
        <v>0</v>
      </c>
      <c r="Q1961">
        <f t="shared" si="187"/>
        <v>0</v>
      </c>
      <c r="S1961" t="str">
        <f t="shared" si="188"/>
        <v/>
      </c>
      <c r="T1961" t="str">
        <f t="shared" si="189"/>
        <v/>
      </c>
      <c r="U1961" t="str">
        <f t="shared" si="190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185"/>
        <v>0</v>
      </c>
      <c r="P1962">
        <f t="shared" si="186"/>
        <v>0</v>
      </c>
      <c r="Q1962">
        <f t="shared" si="187"/>
        <v>0</v>
      </c>
      <c r="S1962" t="str">
        <f t="shared" si="188"/>
        <v/>
      </c>
      <c r="T1962" t="str">
        <f t="shared" si="189"/>
        <v/>
      </c>
      <c r="U1962" t="str">
        <f t="shared" si="190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185"/>
        <v>2</v>
      </c>
      <c r="P1963">
        <f t="shared" si="186"/>
        <v>0</v>
      </c>
      <c r="Q1963">
        <f t="shared" si="187"/>
        <v>0</v>
      </c>
      <c r="S1963" t="str">
        <f t="shared" si="188"/>
        <v/>
      </c>
      <c r="T1963" t="str">
        <f t="shared" si="189"/>
        <v/>
      </c>
      <c r="U1963" t="str">
        <f t="shared" si="190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185"/>
        <v>1</v>
      </c>
      <c r="P1964">
        <f t="shared" si="186"/>
        <v>0</v>
      </c>
      <c r="Q1964">
        <f t="shared" si="187"/>
        <v>0</v>
      </c>
      <c r="S1964" t="str">
        <f t="shared" si="188"/>
        <v/>
      </c>
      <c r="T1964" t="str">
        <f t="shared" si="189"/>
        <v/>
      </c>
      <c r="U1964" t="str">
        <f t="shared" si="190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185"/>
        <v>1</v>
      </c>
      <c r="P1965">
        <f t="shared" si="186"/>
        <v>0</v>
      </c>
      <c r="Q1965">
        <f t="shared" si="187"/>
        <v>0</v>
      </c>
      <c r="S1965" t="str">
        <f t="shared" si="188"/>
        <v/>
      </c>
      <c r="T1965" t="str">
        <f t="shared" si="189"/>
        <v/>
      </c>
      <c r="U1965" t="str">
        <f t="shared" si="190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185"/>
        <v>1</v>
      </c>
      <c r="P1966">
        <f t="shared" si="186"/>
        <v>0</v>
      </c>
      <c r="Q1966">
        <f t="shared" si="187"/>
        <v>0</v>
      </c>
      <c r="S1966" t="str">
        <f t="shared" si="188"/>
        <v/>
      </c>
      <c r="T1966" t="str">
        <f t="shared" si="189"/>
        <v/>
      </c>
      <c r="U1966" t="str">
        <f t="shared" si="190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185"/>
        <v>0</v>
      </c>
      <c r="P1967">
        <f t="shared" si="186"/>
        <v>0</v>
      </c>
      <c r="Q1967">
        <f t="shared" si="187"/>
        <v>0</v>
      </c>
      <c r="S1967" t="str">
        <f t="shared" si="188"/>
        <v/>
      </c>
      <c r="T1967" t="str">
        <f t="shared" si="189"/>
        <v/>
      </c>
      <c r="U1967" t="str">
        <f t="shared" si="190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185"/>
        <v>0</v>
      </c>
      <c r="P1968">
        <f t="shared" si="186"/>
        <v>0</v>
      </c>
      <c r="Q1968">
        <f t="shared" si="187"/>
        <v>0</v>
      </c>
      <c r="S1968" t="str">
        <f t="shared" si="188"/>
        <v/>
      </c>
      <c r="T1968" t="str">
        <f t="shared" si="189"/>
        <v/>
      </c>
      <c r="U1968" t="str">
        <f t="shared" si="190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185"/>
        <v>7</v>
      </c>
      <c r="P1969">
        <f t="shared" si="186"/>
        <v>0</v>
      </c>
      <c r="Q1969">
        <f t="shared" si="187"/>
        <v>0</v>
      </c>
      <c r="S1969" t="str">
        <f t="shared" si="188"/>
        <v/>
      </c>
      <c r="T1969" t="str">
        <f t="shared" si="189"/>
        <v/>
      </c>
      <c r="U1969" t="str">
        <f t="shared" si="190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185"/>
        <v>2</v>
      </c>
      <c r="P1970">
        <f t="shared" si="186"/>
        <v>0</v>
      </c>
      <c r="Q1970">
        <f t="shared" si="187"/>
        <v>0</v>
      </c>
      <c r="S1970" t="str">
        <f t="shared" si="188"/>
        <v/>
      </c>
      <c r="T1970" t="str">
        <f t="shared" si="189"/>
        <v/>
      </c>
      <c r="U1970" t="str">
        <f t="shared" si="190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185"/>
        <v>0</v>
      </c>
      <c r="P1971">
        <f t="shared" si="186"/>
        <v>0</v>
      </c>
      <c r="Q1971">
        <f t="shared" si="187"/>
        <v>0</v>
      </c>
      <c r="S1971" t="str">
        <f t="shared" si="188"/>
        <v/>
      </c>
      <c r="T1971" t="str">
        <f t="shared" si="189"/>
        <v/>
      </c>
      <c r="U1971" t="str">
        <f t="shared" si="190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185"/>
        <v>81</v>
      </c>
      <c r="P1972">
        <f t="shared" si="186"/>
        <v>2</v>
      </c>
      <c r="Q1972">
        <f t="shared" si="187"/>
        <v>0</v>
      </c>
      <c r="S1972">
        <f t="shared" si="188"/>
        <v>81</v>
      </c>
      <c r="T1972">
        <f t="shared" si="189"/>
        <v>2</v>
      </c>
      <c r="U1972">
        <f t="shared" si="190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185"/>
        <v>0</v>
      </c>
      <c r="P1973">
        <f t="shared" si="186"/>
        <v>0</v>
      </c>
      <c r="Q1973">
        <f t="shared" si="187"/>
        <v>0</v>
      </c>
      <c r="S1973" t="str">
        <f t="shared" si="188"/>
        <v/>
      </c>
      <c r="T1973" t="str">
        <f t="shared" si="189"/>
        <v/>
      </c>
      <c r="U1973" t="str">
        <f t="shared" si="190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185"/>
        <v>43</v>
      </c>
      <c r="P1974">
        <f t="shared" si="186"/>
        <v>1</v>
      </c>
      <c r="Q1974">
        <f t="shared" si="187"/>
        <v>0</v>
      </c>
      <c r="S1974" t="str">
        <f t="shared" si="188"/>
        <v/>
      </c>
      <c r="T1974" t="str">
        <f t="shared" si="189"/>
        <v/>
      </c>
      <c r="U1974" t="str">
        <f t="shared" si="190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185"/>
        <v>2</v>
      </c>
      <c r="P1975">
        <f t="shared" si="186"/>
        <v>0</v>
      </c>
      <c r="Q1975">
        <f t="shared" si="187"/>
        <v>0</v>
      </c>
      <c r="S1975" t="str">
        <f t="shared" si="188"/>
        <v/>
      </c>
      <c r="T1975" t="str">
        <f t="shared" si="189"/>
        <v/>
      </c>
      <c r="U1975" t="str">
        <f t="shared" si="190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185"/>
        <v>0</v>
      </c>
      <c r="P1976">
        <f t="shared" si="186"/>
        <v>0</v>
      </c>
      <c r="Q1976">
        <f t="shared" si="187"/>
        <v>0</v>
      </c>
      <c r="S1976" t="str">
        <f t="shared" si="188"/>
        <v/>
      </c>
      <c r="T1976" t="str">
        <f t="shared" si="189"/>
        <v/>
      </c>
      <c r="U1976" t="str">
        <f t="shared" si="190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185"/>
        <v>0</v>
      </c>
      <c r="P1977">
        <f t="shared" si="186"/>
        <v>0</v>
      </c>
      <c r="Q1977">
        <f t="shared" si="187"/>
        <v>0</v>
      </c>
      <c r="S1977" t="str">
        <f t="shared" si="188"/>
        <v/>
      </c>
      <c r="T1977" t="str">
        <f t="shared" si="189"/>
        <v/>
      </c>
      <c r="U1977" t="str">
        <f t="shared" si="190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185"/>
        <v>0</v>
      </c>
      <c r="P1978">
        <f t="shared" si="186"/>
        <v>0</v>
      </c>
      <c r="Q1978">
        <f t="shared" si="187"/>
        <v>0</v>
      </c>
      <c r="S1978" t="str">
        <f t="shared" si="188"/>
        <v/>
      </c>
      <c r="T1978" t="str">
        <f t="shared" si="189"/>
        <v/>
      </c>
      <c r="U1978" t="str">
        <f t="shared" si="190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185"/>
        <v>1</v>
      </c>
      <c r="P1979">
        <f t="shared" si="186"/>
        <v>0</v>
      </c>
      <c r="Q1979">
        <f t="shared" si="187"/>
        <v>0</v>
      </c>
      <c r="S1979" t="str">
        <f t="shared" si="188"/>
        <v/>
      </c>
      <c r="T1979" t="str">
        <f t="shared" si="189"/>
        <v/>
      </c>
      <c r="U1979" t="str">
        <f t="shared" si="190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185"/>
        <v>14</v>
      </c>
      <c r="P1980">
        <f t="shared" si="186"/>
        <v>1</v>
      </c>
      <c r="Q1980">
        <f t="shared" si="187"/>
        <v>0</v>
      </c>
      <c r="S1980" t="str">
        <f t="shared" si="188"/>
        <v/>
      </c>
      <c r="T1980" t="str">
        <f t="shared" si="189"/>
        <v/>
      </c>
      <c r="U1980" t="str">
        <f t="shared" si="190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185"/>
        <v>0</v>
      </c>
      <c r="P1981">
        <f t="shared" si="186"/>
        <v>0</v>
      </c>
      <c r="Q1981">
        <f t="shared" si="187"/>
        <v>0</v>
      </c>
      <c r="S1981" t="str">
        <f t="shared" si="188"/>
        <v/>
      </c>
      <c r="T1981" t="str">
        <f t="shared" si="189"/>
        <v/>
      </c>
      <c r="U1981" t="str">
        <f t="shared" si="190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185"/>
        <v>4</v>
      </c>
      <c r="P1982">
        <f t="shared" si="186"/>
        <v>0</v>
      </c>
      <c r="Q1982">
        <f t="shared" si="187"/>
        <v>0</v>
      </c>
      <c r="S1982" t="str">
        <f t="shared" si="188"/>
        <v/>
      </c>
      <c r="T1982" t="str">
        <f t="shared" si="189"/>
        <v/>
      </c>
      <c r="U1982" t="str">
        <f t="shared" si="190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185"/>
        <v>0</v>
      </c>
      <c r="P1983">
        <f t="shared" si="186"/>
        <v>0</v>
      </c>
      <c r="Q1983">
        <f t="shared" si="187"/>
        <v>0</v>
      </c>
      <c r="S1983" t="str">
        <f t="shared" si="188"/>
        <v/>
      </c>
      <c r="T1983" t="str">
        <f t="shared" si="189"/>
        <v/>
      </c>
      <c r="U1983" t="str">
        <f t="shared" si="190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185"/>
        <v>0</v>
      </c>
      <c r="P1984">
        <f t="shared" si="186"/>
        <v>0</v>
      </c>
      <c r="Q1984">
        <f t="shared" si="187"/>
        <v>0</v>
      </c>
      <c r="S1984" t="str">
        <f t="shared" si="188"/>
        <v/>
      </c>
      <c r="T1984" t="str">
        <f t="shared" si="189"/>
        <v/>
      </c>
      <c r="U1984" t="str">
        <f t="shared" si="190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185"/>
        <v>0</v>
      </c>
      <c r="P1985">
        <f t="shared" si="186"/>
        <v>0</v>
      </c>
      <c r="Q1985">
        <f t="shared" si="187"/>
        <v>0</v>
      </c>
      <c r="S1985" t="str">
        <f t="shared" si="188"/>
        <v/>
      </c>
      <c r="T1985" t="str">
        <f t="shared" si="189"/>
        <v/>
      </c>
      <c r="U1985" t="str">
        <f t="shared" si="190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185"/>
        <v>0</v>
      </c>
      <c r="P1986">
        <f t="shared" si="186"/>
        <v>0</v>
      </c>
      <c r="Q1986">
        <f t="shared" si="187"/>
        <v>0</v>
      </c>
      <c r="S1986" t="str">
        <f t="shared" si="188"/>
        <v/>
      </c>
      <c r="T1986" t="str">
        <f t="shared" si="189"/>
        <v/>
      </c>
      <c r="U1986" t="str">
        <f t="shared" si="190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185"/>
        <v>0</v>
      </c>
      <c r="P1987">
        <f t="shared" si="186"/>
        <v>0</v>
      </c>
      <c r="Q1987">
        <f t="shared" si="187"/>
        <v>0</v>
      </c>
      <c r="S1987" t="str">
        <f t="shared" si="188"/>
        <v/>
      </c>
      <c r="T1987" t="str">
        <f t="shared" si="189"/>
        <v/>
      </c>
      <c r="U1987" t="str">
        <f t="shared" si="190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185"/>
        <v>0</v>
      </c>
      <c r="P1988">
        <f t="shared" si="186"/>
        <v>0</v>
      </c>
      <c r="Q1988">
        <f t="shared" si="187"/>
        <v>0</v>
      </c>
      <c r="S1988" t="str">
        <f t="shared" si="188"/>
        <v/>
      </c>
      <c r="T1988" t="str">
        <f t="shared" si="189"/>
        <v/>
      </c>
      <c r="U1988" t="str">
        <f t="shared" si="190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O2052" si="191">IF($D1989="US",H1989,"")</f>
        <v>2</v>
      </c>
      <c r="P1989">
        <f t="shared" ref="P1989:P2052" si="192">IF($D1989="US",I1989,"")</f>
        <v>0</v>
      </c>
      <c r="Q1989">
        <f t="shared" ref="Q1989:Q2052" si="193">IF($D1989="US",J1989,"")</f>
        <v>0</v>
      </c>
      <c r="S1989" t="str">
        <f t="shared" ref="S1989:S2052" si="194">IF($C1989="New York",H1989,"")</f>
        <v/>
      </c>
      <c r="T1989" t="str">
        <f t="shared" ref="T1989:T2052" si="195">IF($C1989="New York",I1989,"")</f>
        <v/>
      </c>
      <c r="U1989" t="str">
        <f t="shared" ref="U1989:U2052" si="196">IF($C1989="New York",J1989,"")</f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si="191"/>
        <v>94</v>
      </c>
      <c r="P1990">
        <f t="shared" si="192"/>
        <v>1</v>
      </c>
      <c r="Q1990">
        <f t="shared" si="193"/>
        <v>0</v>
      </c>
      <c r="S1990" t="str">
        <f t="shared" si="194"/>
        <v/>
      </c>
      <c r="T1990" t="str">
        <f t="shared" si="195"/>
        <v/>
      </c>
      <c r="U1990" t="str">
        <f t="shared" si="19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191"/>
        <v>1</v>
      </c>
      <c r="P1991">
        <f t="shared" si="192"/>
        <v>0</v>
      </c>
      <c r="Q1991">
        <f t="shared" si="193"/>
        <v>0</v>
      </c>
      <c r="S1991" t="str">
        <f t="shared" si="194"/>
        <v/>
      </c>
      <c r="T1991" t="str">
        <f t="shared" si="195"/>
        <v/>
      </c>
      <c r="U1991" t="str">
        <f t="shared" si="19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191"/>
        <v>0</v>
      </c>
      <c r="P1992">
        <f t="shared" si="192"/>
        <v>0</v>
      </c>
      <c r="Q1992">
        <f t="shared" si="193"/>
        <v>0</v>
      </c>
      <c r="S1992" t="str">
        <f t="shared" si="194"/>
        <v/>
      </c>
      <c r="T1992" t="str">
        <f t="shared" si="195"/>
        <v/>
      </c>
      <c r="U1992" t="str">
        <f t="shared" si="19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191"/>
        <v>3</v>
      </c>
      <c r="P1993">
        <f t="shared" si="192"/>
        <v>0</v>
      </c>
      <c r="Q1993">
        <f t="shared" si="193"/>
        <v>0</v>
      </c>
      <c r="S1993">
        <f t="shared" si="194"/>
        <v>3</v>
      </c>
      <c r="T1993">
        <f t="shared" si="195"/>
        <v>0</v>
      </c>
      <c r="U1993">
        <f t="shared" si="19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191"/>
        <v>1</v>
      </c>
      <c r="P1994">
        <f t="shared" si="192"/>
        <v>0</v>
      </c>
      <c r="Q1994">
        <f t="shared" si="193"/>
        <v>0</v>
      </c>
      <c r="S1994" t="str">
        <f t="shared" si="194"/>
        <v/>
      </c>
      <c r="T1994" t="str">
        <f t="shared" si="195"/>
        <v/>
      </c>
      <c r="U1994" t="str">
        <f t="shared" si="19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191"/>
        <v>7</v>
      </c>
      <c r="P1995">
        <f t="shared" si="192"/>
        <v>0</v>
      </c>
      <c r="Q1995">
        <f t="shared" si="193"/>
        <v>0</v>
      </c>
      <c r="S1995" t="str">
        <f t="shared" si="194"/>
        <v/>
      </c>
      <c r="T1995" t="str">
        <f t="shared" si="195"/>
        <v/>
      </c>
      <c r="U1995" t="str">
        <f t="shared" si="19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191"/>
        <v>136</v>
      </c>
      <c r="P1996">
        <f t="shared" si="192"/>
        <v>1</v>
      </c>
      <c r="Q1996">
        <f t="shared" si="193"/>
        <v>0</v>
      </c>
      <c r="S1996" t="str">
        <f t="shared" si="194"/>
        <v/>
      </c>
      <c r="T1996" t="str">
        <f t="shared" si="195"/>
        <v/>
      </c>
      <c r="U1996" t="str">
        <f t="shared" si="19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191"/>
        <v>3</v>
      </c>
      <c r="P1997">
        <f t="shared" si="192"/>
        <v>0</v>
      </c>
      <c r="Q1997">
        <f t="shared" si="193"/>
        <v>0</v>
      </c>
      <c r="S1997" t="str">
        <f t="shared" si="194"/>
        <v/>
      </c>
      <c r="T1997" t="str">
        <f t="shared" si="195"/>
        <v/>
      </c>
      <c r="U1997" t="str">
        <f t="shared" si="19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191"/>
        <v>19</v>
      </c>
      <c r="P1998">
        <f t="shared" si="192"/>
        <v>0</v>
      </c>
      <c r="Q1998">
        <f t="shared" si="193"/>
        <v>0</v>
      </c>
      <c r="S1998" t="str">
        <f t="shared" si="194"/>
        <v/>
      </c>
      <c r="T1998" t="str">
        <f t="shared" si="195"/>
        <v/>
      </c>
      <c r="U1998" t="str">
        <f t="shared" si="19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191"/>
        <v>0</v>
      </c>
      <c r="P1999">
        <f t="shared" si="192"/>
        <v>0</v>
      </c>
      <c r="Q1999">
        <f t="shared" si="193"/>
        <v>0</v>
      </c>
      <c r="S1999" t="str">
        <f t="shared" si="194"/>
        <v/>
      </c>
      <c r="T1999" t="str">
        <f t="shared" si="195"/>
        <v/>
      </c>
      <c r="U1999" t="str">
        <f t="shared" si="19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191"/>
        <v>0</v>
      </c>
      <c r="P2000">
        <f t="shared" si="192"/>
        <v>0</v>
      </c>
      <c r="Q2000">
        <f t="shared" si="193"/>
        <v>0</v>
      </c>
      <c r="S2000" t="str">
        <f t="shared" si="194"/>
        <v/>
      </c>
      <c r="T2000" t="str">
        <f t="shared" si="195"/>
        <v/>
      </c>
      <c r="U2000" t="str">
        <f t="shared" si="19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191"/>
        <v>1</v>
      </c>
      <c r="P2001">
        <f t="shared" si="192"/>
        <v>0</v>
      </c>
      <c r="Q2001">
        <f t="shared" si="193"/>
        <v>0</v>
      </c>
      <c r="S2001" t="str">
        <f t="shared" si="194"/>
        <v/>
      </c>
      <c r="T2001" t="str">
        <f t="shared" si="195"/>
        <v/>
      </c>
      <c r="U2001" t="str">
        <f t="shared" si="19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191"/>
        <v>1</v>
      </c>
      <c r="P2002">
        <f t="shared" si="192"/>
        <v>0</v>
      </c>
      <c r="Q2002">
        <f t="shared" si="193"/>
        <v>0</v>
      </c>
      <c r="S2002" t="str">
        <f t="shared" si="194"/>
        <v/>
      </c>
      <c r="T2002" t="str">
        <f t="shared" si="195"/>
        <v/>
      </c>
      <c r="U2002" t="str">
        <f t="shared" si="19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191"/>
        <v>0</v>
      </c>
      <c r="P2003">
        <f t="shared" si="192"/>
        <v>0</v>
      </c>
      <c r="Q2003">
        <f t="shared" si="193"/>
        <v>0</v>
      </c>
      <c r="S2003" t="str">
        <f t="shared" si="194"/>
        <v/>
      </c>
      <c r="T2003" t="str">
        <f t="shared" si="195"/>
        <v/>
      </c>
      <c r="U2003" t="str">
        <f t="shared" si="19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191"/>
        <v>2</v>
      </c>
      <c r="P2004">
        <f t="shared" si="192"/>
        <v>0</v>
      </c>
      <c r="Q2004">
        <f t="shared" si="193"/>
        <v>0</v>
      </c>
      <c r="S2004" t="str">
        <f t="shared" si="194"/>
        <v/>
      </c>
      <c r="T2004" t="str">
        <f t="shared" si="195"/>
        <v/>
      </c>
      <c r="U2004" t="str">
        <f t="shared" si="19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191"/>
        <v>0</v>
      </c>
      <c r="P2005">
        <f t="shared" si="192"/>
        <v>0</v>
      </c>
      <c r="Q2005">
        <f t="shared" si="193"/>
        <v>0</v>
      </c>
      <c r="S2005" t="str">
        <f t="shared" si="194"/>
        <v/>
      </c>
      <c r="T2005" t="str">
        <f t="shared" si="195"/>
        <v/>
      </c>
      <c r="U2005" t="str">
        <f t="shared" si="19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191"/>
        <v>0</v>
      </c>
      <c r="P2006">
        <f t="shared" si="192"/>
        <v>0</v>
      </c>
      <c r="Q2006">
        <f t="shared" si="193"/>
        <v>0</v>
      </c>
      <c r="S2006" t="str">
        <f t="shared" si="194"/>
        <v/>
      </c>
      <c r="T2006" t="str">
        <f t="shared" si="195"/>
        <v/>
      </c>
      <c r="U2006" t="str">
        <f t="shared" si="19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191"/>
        <v>0</v>
      </c>
      <c r="P2007">
        <f t="shared" si="192"/>
        <v>0</v>
      </c>
      <c r="Q2007">
        <f t="shared" si="193"/>
        <v>0</v>
      </c>
      <c r="S2007" t="str">
        <f t="shared" si="194"/>
        <v/>
      </c>
      <c r="T2007" t="str">
        <f t="shared" si="195"/>
        <v/>
      </c>
      <c r="U2007" t="str">
        <f t="shared" si="19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191"/>
        <v>0</v>
      </c>
      <c r="P2008">
        <f t="shared" si="192"/>
        <v>0</v>
      </c>
      <c r="Q2008">
        <f t="shared" si="193"/>
        <v>0</v>
      </c>
      <c r="S2008" t="str">
        <f t="shared" si="194"/>
        <v/>
      </c>
      <c r="T2008" t="str">
        <f t="shared" si="195"/>
        <v/>
      </c>
      <c r="U2008" t="str">
        <f t="shared" si="19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191"/>
        <v>0</v>
      </c>
      <c r="P2009">
        <f t="shared" si="192"/>
        <v>0</v>
      </c>
      <c r="Q2009">
        <f t="shared" si="193"/>
        <v>0</v>
      </c>
      <c r="S2009" t="str">
        <f t="shared" si="194"/>
        <v/>
      </c>
      <c r="T2009" t="str">
        <f t="shared" si="195"/>
        <v/>
      </c>
      <c r="U2009" t="str">
        <f t="shared" si="19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191"/>
        <v>2</v>
      </c>
      <c r="P2010">
        <f t="shared" si="192"/>
        <v>0</v>
      </c>
      <c r="Q2010">
        <f t="shared" si="193"/>
        <v>0</v>
      </c>
      <c r="S2010" t="str">
        <f t="shared" si="194"/>
        <v/>
      </c>
      <c r="T2010" t="str">
        <f t="shared" si="195"/>
        <v/>
      </c>
      <c r="U2010" t="str">
        <f t="shared" si="19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191"/>
        <v>1</v>
      </c>
      <c r="P2011">
        <f t="shared" si="192"/>
        <v>0</v>
      </c>
      <c r="Q2011">
        <f t="shared" si="193"/>
        <v>0</v>
      </c>
      <c r="S2011" t="str">
        <f t="shared" si="194"/>
        <v/>
      </c>
      <c r="T2011" t="str">
        <f t="shared" si="195"/>
        <v/>
      </c>
      <c r="U2011" t="str">
        <f t="shared" si="19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191"/>
        <v>0</v>
      </c>
      <c r="P2012">
        <f t="shared" si="192"/>
        <v>0</v>
      </c>
      <c r="Q2012">
        <f t="shared" si="193"/>
        <v>0</v>
      </c>
      <c r="S2012" t="str">
        <f t="shared" si="194"/>
        <v/>
      </c>
      <c r="T2012" t="str">
        <f t="shared" si="195"/>
        <v/>
      </c>
      <c r="U2012" t="str">
        <f t="shared" si="19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191"/>
        <v>1</v>
      </c>
      <c r="P2013">
        <f t="shared" si="192"/>
        <v>0</v>
      </c>
      <c r="Q2013">
        <f t="shared" si="193"/>
        <v>0</v>
      </c>
      <c r="S2013" t="str">
        <f t="shared" si="194"/>
        <v/>
      </c>
      <c r="T2013" t="str">
        <f t="shared" si="195"/>
        <v/>
      </c>
      <c r="U2013" t="str">
        <f t="shared" si="19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191"/>
        <v>0</v>
      </c>
      <c r="P2014">
        <f t="shared" si="192"/>
        <v>0</v>
      </c>
      <c r="Q2014">
        <f t="shared" si="193"/>
        <v>0</v>
      </c>
      <c r="S2014" t="str">
        <f t="shared" si="194"/>
        <v/>
      </c>
      <c r="T2014" t="str">
        <f t="shared" si="195"/>
        <v/>
      </c>
      <c r="U2014" t="str">
        <f t="shared" si="19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191"/>
        <v>0</v>
      </c>
      <c r="P2015">
        <f t="shared" si="192"/>
        <v>0</v>
      </c>
      <c r="Q2015">
        <f t="shared" si="193"/>
        <v>0</v>
      </c>
      <c r="S2015" t="str">
        <f t="shared" si="194"/>
        <v/>
      </c>
      <c r="T2015" t="str">
        <f t="shared" si="195"/>
        <v/>
      </c>
      <c r="U2015" t="str">
        <f t="shared" si="19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191"/>
        <v>0</v>
      </c>
      <c r="P2016">
        <f t="shared" si="192"/>
        <v>0</v>
      </c>
      <c r="Q2016">
        <f t="shared" si="193"/>
        <v>0</v>
      </c>
      <c r="S2016" t="str">
        <f t="shared" si="194"/>
        <v/>
      </c>
      <c r="T2016" t="str">
        <f t="shared" si="195"/>
        <v/>
      </c>
      <c r="U2016" t="str">
        <f t="shared" si="19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191"/>
        <v>0</v>
      </c>
      <c r="P2017">
        <f t="shared" si="192"/>
        <v>0</v>
      </c>
      <c r="Q2017">
        <f t="shared" si="193"/>
        <v>0</v>
      </c>
      <c r="S2017" t="str">
        <f t="shared" si="194"/>
        <v/>
      </c>
      <c r="T2017" t="str">
        <f t="shared" si="195"/>
        <v/>
      </c>
      <c r="U2017" t="str">
        <f t="shared" si="19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191"/>
        <v>0</v>
      </c>
      <c r="P2018">
        <f t="shared" si="192"/>
        <v>0</v>
      </c>
      <c r="Q2018">
        <f t="shared" si="193"/>
        <v>0</v>
      </c>
      <c r="S2018" t="str">
        <f t="shared" si="194"/>
        <v/>
      </c>
      <c r="T2018" t="str">
        <f t="shared" si="195"/>
        <v/>
      </c>
      <c r="U2018" t="str">
        <f t="shared" si="19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191"/>
        <v>0</v>
      </c>
      <c r="P2019">
        <f t="shared" si="192"/>
        <v>0</v>
      </c>
      <c r="Q2019">
        <f t="shared" si="193"/>
        <v>0</v>
      </c>
      <c r="S2019" t="str">
        <f t="shared" si="194"/>
        <v/>
      </c>
      <c r="T2019" t="str">
        <f t="shared" si="195"/>
        <v/>
      </c>
      <c r="U2019" t="str">
        <f t="shared" si="19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191"/>
        <v>0</v>
      </c>
      <c r="P2020">
        <f t="shared" si="192"/>
        <v>0</v>
      </c>
      <c r="Q2020">
        <f t="shared" si="193"/>
        <v>0</v>
      </c>
      <c r="S2020" t="str">
        <f t="shared" si="194"/>
        <v/>
      </c>
      <c r="T2020" t="str">
        <f t="shared" si="195"/>
        <v/>
      </c>
      <c r="U2020" t="str">
        <f t="shared" si="19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191"/>
        <v>2</v>
      </c>
      <c r="P2021">
        <f t="shared" si="192"/>
        <v>0</v>
      </c>
      <c r="Q2021">
        <f t="shared" si="193"/>
        <v>0</v>
      </c>
      <c r="S2021" t="str">
        <f t="shared" si="194"/>
        <v/>
      </c>
      <c r="T2021" t="str">
        <f t="shared" si="195"/>
        <v/>
      </c>
      <c r="U2021" t="str">
        <f t="shared" si="19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191"/>
        <v>177</v>
      </c>
      <c r="P2022">
        <f t="shared" si="192"/>
        <v>1</v>
      </c>
      <c r="Q2022">
        <f t="shared" si="193"/>
        <v>0</v>
      </c>
      <c r="S2022" t="str">
        <f t="shared" si="194"/>
        <v/>
      </c>
      <c r="T2022" t="str">
        <f t="shared" si="195"/>
        <v/>
      </c>
      <c r="U2022" t="str">
        <f t="shared" si="19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191"/>
        <v>0</v>
      </c>
      <c r="P2023">
        <f t="shared" si="192"/>
        <v>0</v>
      </c>
      <c r="Q2023">
        <f t="shared" si="193"/>
        <v>0</v>
      </c>
      <c r="S2023" t="str">
        <f t="shared" si="194"/>
        <v/>
      </c>
      <c r="T2023" t="str">
        <f t="shared" si="195"/>
        <v/>
      </c>
      <c r="U2023" t="str">
        <f t="shared" si="19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191"/>
        <v>0</v>
      </c>
      <c r="P2024">
        <f t="shared" si="192"/>
        <v>0</v>
      </c>
      <c r="Q2024">
        <f t="shared" si="193"/>
        <v>0</v>
      </c>
      <c r="S2024" t="str">
        <f t="shared" si="194"/>
        <v/>
      </c>
      <c r="T2024" t="str">
        <f t="shared" si="195"/>
        <v/>
      </c>
      <c r="U2024" t="str">
        <f t="shared" si="19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191"/>
        <v>0</v>
      </c>
      <c r="P2025">
        <f t="shared" si="192"/>
        <v>0</v>
      </c>
      <c r="Q2025">
        <f t="shared" si="193"/>
        <v>0</v>
      </c>
      <c r="S2025" t="str">
        <f t="shared" si="194"/>
        <v/>
      </c>
      <c r="T2025" t="str">
        <f t="shared" si="195"/>
        <v/>
      </c>
      <c r="U2025" t="str">
        <f t="shared" si="19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191"/>
        <v>0</v>
      </c>
      <c r="P2026">
        <f t="shared" si="192"/>
        <v>0</v>
      </c>
      <c r="Q2026">
        <f t="shared" si="193"/>
        <v>0</v>
      </c>
      <c r="S2026" t="str">
        <f t="shared" si="194"/>
        <v/>
      </c>
      <c r="T2026" t="str">
        <f t="shared" si="195"/>
        <v/>
      </c>
      <c r="U2026" t="str">
        <f t="shared" si="19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191"/>
        <v>0</v>
      </c>
      <c r="P2027">
        <f t="shared" si="192"/>
        <v>0</v>
      </c>
      <c r="Q2027">
        <f t="shared" si="193"/>
        <v>0</v>
      </c>
      <c r="S2027" t="str">
        <f t="shared" si="194"/>
        <v/>
      </c>
      <c r="T2027" t="str">
        <f t="shared" si="195"/>
        <v/>
      </c>
      <c r="U2027" t="str">
        <f t="shared" si="19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191"/>
        <v>7</v>
      </c>
      <c r="P2028">
        <f t="shared" si="192"/>
        <v>0</v>
      </c>
      <c r="Q2028">
        <f t="shared" si="193"/>
        <v>0</v>
      </c>
      <c r="S2028" t="str">
        <f t="shared" si="194"/>
        <v/>
      </c>
      <c r="T2028" t="str">
        <f t="shared" si="195"/>
        <v/>
      </c>
      <c r="U2028" t="str">
        <f t="shared" si="19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191"/>
        <v>0</v>
      </c>
      <c r="P2029">
        <f t="shared" si="192"/>
        <v>0</v>
      </c>
      <c r="Q2029">
        <f t="shared" si="193"/>
        <v>0</v>
      </c>
      <c r="S2029" t="str">
        <f t="shared" si="194"/>
        <v/>
      </c>
      <c r="T2029" t="str">
        <f t="shared" si="195"/>
        <v/>
      </c>
      <c r="U2029" t="str">
        <f t="shared" si="19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191"/>
        <v>0</v>
      </c>
      <c r="P2030">
        <f t="shared" si="192"/>
        <v>0</v>
      </c>
      <c r="Q2030">
        <f t="shared" si="193"/>
        <v>0</v>
      </c>
      <c r="S2030" t="str">
        <f t="shared" si="194"/>
        <v/>
      </c>
      <c r="T2030" t="str">
        <f t="shared" si="195"/>
        <v/>
      </c>
      <c r="U2030" t="str">
        <f t="shared" si="19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191"/>
        <v>0</v>
      </c>
      <c r="P2031">
        <f t="shared" si="192"/>
        <v>0</v>
      </c>
      <c r="Q2031">
        <f t="shared" si="193"/>
        <v>0</v>
      </c>
      <c r="S2031" t="str">
        <f t="shared" si="194"/>
        <v/>
      </c>
      <c r="T2031" t="str">
        <f t="shared" si="195"/>
        <v/>
      </c>
      <c r="U2031" t="str">
        <f t="shared" si="19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191"/>
        <v>6</v>
      </c>
      <c r="P2032">
        <f t="shared" si="192"/>
        <v>0</v>
      </c>
      <c r="Q2032">
        <f t="shared" si="193"/>
        <v>0</v>
      </c>
      <c r="S2032" t="str">
        <f t="shared" si="194"/>
        <v/>
      </c>
      <c r="T2032" t="str">
        <f t="shared" si="195"/>
        <v/>
      </c>
      <c r="U2032" t="str">
        <f t="shared" si="19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191"/>
        <v>2</v>
      </c>
      <c r="P2033">
        <f t="shared" si="192"/>
        <v>0</v>
      </c>
      <c r="Q2033">
        <f t="shared" si="193"/>
        <v>0</v>
      </c>
      <c r="S2033" t="str">
        <f t="shared" si="194"/>
        <v/>
      </c>
      <c r="T2033" t="str">
        <f t="shared" si="195"/>
        <v/>
      </c>
      <c r="U2033" t="str">
        <f t="shared" si="19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191"/>
        <v>21</v>
      </c>
      <c r="P2034">
        <f t="shared" si="192"/>
        <v>1</v>
      </c>
      <c r="Q2034">
        <f t="shared" si="193"/>
        <v>0</v>
      </c>
      <c r="S2034" t="str">
        <f t="shared" si="194"/>
        <v/>
      </c>
      <c r="T2034" t="str">
        <f t="shared" si="195"/>
        <v/>
      </c>
      <c r="U2034" t="str">
        <f t="shared" si="19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191"/>
        <v>0</v>
      </c>
      <c r="P2035">
        <f t="shared" si="192"/>
        <v>0</v>
      </c>
      <c r="Q2035">
        <f t="shared" si="193"/>
        <v>0</v>
      </c>
      <c r="S2035" t="str">
        <f t="shared" si="194"/>
        <v/>
      </c>
      <c r="T2035" t="str">
        <f t="shared" si="195"/>
        <v/>
      </c>
      <c r="U2035" t="str">
        <f t="shared" si="19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191"/>
        <v>0</v>
      </c>
      <c r="P2036">
        <f t="shared" si="192"/>
        <v>0</v>
      </c>
      <c r="Q2036">
        <f t="shared" si="193"/>
        <v>0</v>
      </c>
      <c r="S2036" t="str">
        <f t="shared" si="194"/>
        <v/>
      </c>
      <c r="T2036" t="str">
        <f t="shared" si="195"/>
        <v/>
      </c>
      <c r="U2036" t="str">
        <f t="shared" si="19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191"/>
        <v>0</v>
      </c>
      <c r="P2037">
        <f t="shared" si="192"/>
        <v>0</v>
      </c>
      <c r="Q2037">
        <f t="shared" si="193"/>
        <v>0</v>
      </c>
      <c r="S2037" t="str">
        <f t="shared" si="194"/>
        <v/>
      </c>
      <c r="T2037" t="str">
        <f t="shared" si="195"/>
        <v/>
      </c>
      <c r="U2037" t="str">
        <f t="shared" si="19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191"/>
        <v>3</v>
      </c>
      <c r="P2038">
        <f t="shared" si="192"/>
        <v>0</v>
      </c>
      <c r="Q2038">
        <f t="shared" si="193"/>
        <v>0</v>
      </c>
      <c r="S2038" t="str">
        <f t="shared" si="194"/>
        <v/>
      </c>
      <c r="T2038" t="str">
        <f t="shared" si="195"/>
        <v/>
      </c>
      <c r="U2038" t="str">
        <f t="shared" si="19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191"/>
        <v>2</v>
      </c>
      <c r="P2039">
        <f t="shared" si="192"/>
        <v>0</v>
      </c>
      <c r="Q2039">
        <f t="shared" si="193"/>
        <v>0</v>
      </c>
      <c r="S2039" t="str">
        <f t="shared" si="194"/>
        <v/>
      </c>
      <c r="T2039" t="str">
        <f t="shared" si="195"/>
        <v/>
      </c>
      <c r="U2039" t="str">
        <f t="shared" si="19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191"/>
        <v>1</v>
      </c>
      <c r="P2040">
        <f t="shared" si="192"/>
        <v>0</v>
      </c>
      <c r="Q2040">
        <f t="shared" si="193"/>
        <v>0</v>
      </c>
      <c r="S2040" t="str">
        <f t="shared" si="194"/>
        <v/>
      </c>
      <c r="T2040" t="str">
        <f t="shared" si="195"/>
        <v/>
      </c>
      <c r="U2040" t="str">
        <f t="shared" si="19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191"/>
        <v>0</v>
      </c>
      <c r="P2041">
        <f t="shared" si="192"/>
        <v>0</v>
      </c>
      <c r="Q2041">
        <f t="shared" si="193"/>
        <v>0</v>
      </c>
      <c r="S2041" t="str">
        <f t="shared" si="194"/>
        <v/>
      </c>
      <c r="T2041" t="str">
        <f t="shared" si="195"/>
        <v/>
      </c>
      <c r="U2041" t="str">
        <f t="shared" si="19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191"/>
        <v>1</v>
      </c>
      <c r="P2042">
        <f t="shared" si="192"/>
        <v>0</v>
      </c>
      <c r="Q2042">
        <f t="shared" si="193"/>
        <v>0</v>
      </c>
      <c r="S2042" t="str">
        <f t="shared" si="194"/>
        <v/>
      </c>
      <c r="T2042" t="str">
        <f t="shared" si="195"/>
        <v/>
      </c>
      <c r="U2042" t="str">
        <f t="shared" si="19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191"/>
        <v>0</v>
      </c>
      <c r="P2043">
        <f t="shared" si="192"/>
        <v>0</v>
      </c>
      <c r="Q2043">
        <f t="shared" si="193"/>
        <v>0</v>
      </c>
      <c r="S2043" t="str">
        <f t="shared" si="194"/>
        <v/>
      </c>
      <c r="T2043" t="str">
        <f t="shared" si="195"/>
        <v/>
      </c>
      <c r="U2043" t="str">
        <f t="shared" si="19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191"/>
        <v>0</v>
      </c>
      <c r="P2044">
        <f t="shared" si="192"/>
        <v>0</v>
      </c>
      <c r="Q2044">
        <f t="shared" si="193"/>
        <v>0</v>
      </c>
      <c r="S2044" t="str">
        <f t="shared" si="194"/>
        <v/>
      </c>
      <c r="T2044" t="str">
        <f t="shared" si="195"/>
        <v/>
      </c>
      <c r="U2044" t="str">
        <f t="shared" si="19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191"/>
        <v>0</v>
      </c>
      <c r="P2045">
        <f t="shared" si="192"/>
        <v>0</v>
      </c>
      <c r="Q2045">
        <f t="shared" si="193"/>
        <v>0</v>
      </c>
      <c r="S2045" t="str">
        <f t="shared" si="194"/>
        <v/>
      </c>
      <c r="T2045" t="str">
        <f t="shared" si="195"/>
        <v/>
      </c>
      <c r="U2045" t="str">
        <f t="shared" si="19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191"/>
        <v>0</v>
      </c>
      <c r="P2046">
        <f t="shared" si="192"/>
        <v>0</v>
      </c>
      <c r="Q2046">
        <f t="shared" si="193"/>
        <v>0</v>
      </c>
      <c r="S2046" t="str">
        <f t="shared" si="194"/>
        <v/>
      </c>
      <c r="T2046" t="str">
        <f t="shared" si="195"/>
        <v/>
      </c>
      <c r="U2046" t="str">
        <f t="shared" si="19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191"/>
        <v>2</v>
      </c>
      <c r="P2047">
        <f t="shared" si="192"/>
        <v>0</v>
      </c>
      <c r="Q2047">
        <f t="shared" si="193"/>
        <v>0</v>
      </c>
      <c r="S2047" t="str">
        <f t="shared" si="194"/>
        <v/>
      </c>
      <c r="T2047" t="str">
        <f t="shared" si="195"/>
        <v/>
      </c>
      <c r="U2047" t="str">
        <f t="shared" si="19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191"/>
        <v>1</v>
      </c>
      <c r="P2048">
        <f t="shared" si="192"/>
        <v>0</v>
      </c>
      <c r="Q2048">
        <f t="shared" si="193"/>
        <v>0</v>
      </c>
      <c r="S2048" t="str">
        <f t="shared" si="194"/>
        <v/>
      </c>
      <c r="T2048" t="str">
        <f t="shared" si="195"/>
        <v/>
      </c>
      <c r="U2048" t="str">
        <f t="shared" si="19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191"/>
        <v>1</v>
      </c>
      <c r="P2049">
        <f t="shared" si="192"/>
        <v>0</v>
      </c>
      <c r="Q2049">
        <f t="shared" si="193"/>
        <v>0</v>
      </c>
      <c r="S2049" t="str">
        <f t="shared" si="194"/>
        <v/>
      </c>
      <c r="T2049" t="str">
        <f t="shared" si="195"/>
        <v/>
      </c>
      <c r="U2049" t="str">
        <f t="shared" si="19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191"/>
        <v>2442</v>
      </c>
      <c r="P2050">
        <f t="shared" si="192"/>
        <v>4</v>
      </c>
      <c r="Q2050">
        <f t="shared" si="193"/>
        <v>0</v>
      </c>
      <c r="S2050">
        <f t="shared" si="194"/>
        <v>2442</v>
      </c>
      <c r="T2050">
        <f t="shared" si="195"/>
        <v>4</v>
      </c>
      <c r="U2050">
        <f t="shared" si="19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191"/>
        <v>2</v>
      </c>
      <c r="P2051">
        <f t="shared" si="192"/>
        <v>0</v>
      </c>
      <c r="Q2051">
        <f t="shared" si="193"/>
        <v>0</v>
      </c>
      <c r="S2051" t="str">
        <f t="shared" si="194"/>
        <v/>
      </c>
      <c r="T2051" t="str">
        <f t="shared" si="195"/>
        <v/>
      </c>
      <c r="U2051" t="str">
        <f t="shared" si="19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191"/>
        <v>1</v>
      </c>
      <c r="P2052">
        <f t="shared" si="192"/>
        <v>0</v>
      </c>
      <c r="Q2052">
        <f t="shared" si="193"/>
        <v>0</v>
      </c>
      <c r="S2052" t="str">
        <f t="shared" si="194"/>
        <v/>
      </c>
      <c r="T2052" t="str">
        <f t="shared" si="195"/>
        <v/>
      </c>
      <c r="U2052" t="str">
        <f t="shared" si="19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ref="O2053:O2116" si="197">IF($D2053="US",H2053,"")</f>
        <v>25</v>
      </c>
      <c r="P2053">
        <f t="shared" ref="P2053:P2116" si="198">IF($D2053="US",I2053,"")</f>
        <v>0</v>
      </c>
      <c r="Q2053">
        <f t="shared" ref="Q2053:Q2116" si="199">IF($D2053="US",J2053,"")</f>
        <v>0</v>
      </c>
      <c r="S2053" t="str">
        <f t="shared" ref="S2053:S2116" si="200">IF($C2053="New York",H2053,"")</f>
        <v/>
      </c>
      <c r="T2053" t="str">
        <f t="shared" ref="T2053:T2116" si="201">IF($C2053="New York",I2053,"")</f>
        <v/>
      </c>
      <c r="U2053" t="str">
        <f t="shared" ref="U2053:U2116" si="202">IF($C2053="New York",J2053,"")</f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197"/>
        <v>0</v>
      </c>
      <c r="P2054">
        <f t="shared" si="198"/>
        <v>0</v>
      </c>
      <c r="Q2054">
        <f t="shared" si="199"/>
        <v>0</v>
      </c>
      <c r="S2054" t="str">
        <f t="shared" si="200"/>
        <v/>
      </c>
      <c r="T2054" t="str">
        <f t="shared" si="201"/>
        <v/>
      </c>
      <c r="U2054" t="str">
        <f t="shared" si="202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197"/>
        <v>1</v>
      </c>
      <c r="P2055">
        <f t="shared" si="198"/>
        <v>0</v>
      </c>
      <c r="Q2055">
        <f t="shared" si="199"/>
        <v>0</v>
      </c>
      <c r="S2055" t="str">
        <f t="shared" si="200"/>
        <v/>
      </c>
      <c r="T2055" t="str">
        <f t="shared" si="201"/>
        <v/>
      </c>
      <c r="U2055" t="str">
        <f t="shared" si="202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197"/>
        <v>0</v>
      </c>
      <c r="P2056">
        <f t="shared" si="198"/>
        <v>0</v>
      </c>
      <c r="Q2056">
        <f t="shared" si="199"/>
        <v>0</v>
      </c>
      <c r="S2056" t="str">
        <f t="shared" si="200"/>
        <v/>
      </c>
      <c r="T2056" t="str">
        <f t="shared" si="201"/>
        <v/>
      </c>
      <c r="U2056" t="str">
        <f t="shared" si="202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197"/>
        <v>0</v>
      </c>
      <c r="P2057">
        <f t="shared" si="198"/>
        <v>0</v>
      </c>
      <c r="Q2057">
        <f t="shared" si="199"/>
        <v>0</v>
      </c>
      <c r="S2057" t="str">
        <f t="shared" si="200"/>
        <v/>
      </c>
      <c r="T2057" t="str">
        <f t="shared" si="201"/>
        <v/>
      </c>
      <c r="U2057" t="str">
        <f t="shared" si="202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197"/>
        <v>0</v>
      </c>
      <c r="P2058">
        <f t="shared" si="198"/>
        <v>0</v>
      </c>
      <c r="Q2058">
        <f t="shared" si="199"/>
        <v>0</v>
      </c>
      <c r="S2058" t="str">
        <f t="shared" si="200"/>
        <v/>
      </c>
      <c r="T2058" t="str">
        <f t="shared" si="201"/>
        <v/>
      </c>
      <c r="U2058" t="str">
        <f t="shared" si="202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197"/>
        <v>1</v>
      </c>
      <c r="P2059">
        <f t="shared" si="198"/>
        <v>0</v>
      </c>
      <c r="Q2059">
        <f t="shared" si="199"/>
        <v>0</v>
      </c>
      <c r="S2059" t="str">
        <f t="shared" si="200"/>
        <v/>
      </c>
      <c r="T2059" t="str">
        <f t="shared" si="201"/>
        <v/>
      </c>
      <c r="U2059" t="str">
        <f t="shared" si="202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197"/>
        <v>0</v>
      </c>
      <c r="P2060">
        <f t="shared" si="198"/>
        <v>0</v>
      </c>
      <c r="Q2060">
        <f t="shared" si="199"/>
        <v>0</v>
      </c>
      <c r="S2060" t="str">
        <f t="shared" si="200"/>
        <v/>
      </c>
      <c r="T2060" t="str">
        <f t="shared" si="201"/>
        <v/>
      </c>
      <c r="U2060" t="str">
        <f t="shared" si="202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197"/>
        <v>0</v>
      </c>
      <c r="P2061">
        <f t="shared" si="198"/>
        <v>0</v>
      </c>
      <c r="Q2061">
        <f t="shared" si="199"/>
        <v>0</v>
      </c>
      <c r="S2061" t="str">
        <f t="shared" si="200"/>
        <v/>
      </c>
      <c r="T2061" t="str">
        <f t="shared" si="201"/>
        <v/>
      </c>
      <c r="U2061" t="str">
        <f t="shared" si="202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197"/>
        <v>0</v>
      </c>
      <c r="P2062">
        <f t="shared" si="198"/>
        <v>0</v>
      </c>
      <c r="Q2062">
        <f t="shared" si="199"/>
        <v>0</v>
      </c>
      <c r="S2062" t="str">
        <f t="shared" si="200"/>
        <v/>
      </c>
      <c r="T2062" t="str">
        <f t="shared" si="201"/>
        <v/>
      </c>
      <c r="U2062" t="str">
        <f t="shared" si="202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197"/>
        <v>0</v>
      </c>
      <c r="P2063">
        <f t="shared" si="198"/>
        <v>0</v>
      </c>
      <c r="Q2063">
        <f t="shared" si="199"/>
        <v>0</v>
      </c>
      <c r="S2063" t="str">
        <f t="shared" si="200"/>
        <v/>
      </c>
      <c r="T2063" t="str">
        <f t="shared" si="201"/>
        <v/>
      </c>
      <c r="U2063" t="str">
        <f t="shared" si="202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197"/>
        <v>2</v>
      </c>
      <c r="P2064">
        <f t="shared" si="198"/>
        <v>0</v>
      </c>
      <c r="Q2064">
        <f t="shared" si="199"/>
        <v>0</v>
      </c>
      <c r="S2064" t="str">
        <f t="shared" si="200"/>
        <v/>
      </c>
      <c r="T2064" t="str">
        <f t="shared" si="201"/>
        <v/>
      </c>
      <c r="U2064" t="str">
        <f t="shared" si="202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197"/>
        <v>44</v>
      </c>
      <c r="P2065">
        <f t="shared" si="198"/>
        <v>0</v>
      </c>
      <c r="Q2065">
        <f t="shared" si="199"/>
        <v>0</v>
      </c>
      <c r="S2065" t="str">
        <f t="shared" si="200"/>
        <v/>
      </c>
      <c r="T2065" t="str">
        <f t="shared" si="201"/>
        <v/>
      </c>
      <c r="U2065" t="str">
        <f t="shared" si="202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197"/>
        <v>4</v>
      </c>
      <c r="P2066">
        <f t="shared" si="198"/>
        <v>0</v>
      </c>
      <c r="Q2066">
        <f t="shared" si="199"/>
        <v>0</v>
      </c>
      <c r="S2066" t="str">
        <f t="shared" si="200"/>
        <v/>
      </c>
      <c r="T2066" t="str">
        <f t="shared" si="201"/>
        <v/>
      </c>
      <c r="U2066" t="str">
        <f t="shared" si="202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197"/>
        <v>41</v>
      </c>
      <c r="P2067">
        <f t="shared" si="198"/>
        <v>0</v>
      </c>
      <c r="Q2067">
        <f t="shared" si="199"/>
        <v>0</v>
      </c>
      <c r="S2067" t="str">
        <f t="shared" si="200"/>
        <v/>
      </c>
      <c r="T2067" t="str">
        <f t="shared" si="201"/>
        <v/>
      </c>
      <c r="U2067" t="str">
        <f t="shared" si="202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197"/>
        <v>0</v>
      </c>
      <c r="P2068">
        <f t="shared" si="198"/>
        <v>0</v>
      </c>
      <c r="Q2068">
        <f t="shared" si="199"/>
        <v>0</v>
      </c>
      <c r="S2068" t="str">
        <f t="shared" si="200"/>
        <v/>
      </c>
      <c r="T2068" t="str">
        <f t="shared" si="201"/>
        <v/>
      </c>
      <c r="U2068" t="str">
        <f t="shared" si="202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197"/>
        <v>4</v>
      </c>
      <c r="P2069">
        <f t="shared" si="198"/>
        <v>0</v>
      </c>
      <c r="Q2069">
        <f t="shared" si="199"/>
        <v>0</v>
      </c>
      <c r="S2069" t="str">
        <f t="shared" si="200"/>
        <v/>
      </c>
      <c r="T2069" t="str">
        <f t="shared" si="201"/>
        <v/>
      </c>
      <c r="U2069" t="str">
        <f t="shared" si="202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197"/>
        <v>0</v>
      </c>
      <c r="P2070">
        <f t="shared" si="198"/>
        <v>0</v>
      </c>
      <c r="Q2070">
        <f t="shared" si="199"/>
        <v>0</v>
      </c>
      <c r="S2070" t="str">
        <f t="shared" si="200"/>
        <v/>
      </c>
      <c r="T2070" t="str">
        <f t="shared" si="201"/>
        <v/>
      </c>
      <c r="U2070" t="str">
        <f t="shared" si="202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197"/>
        <v>12305</v>
      </c>
      <c r="P2071">
        <f t="shared" si="198"/>
        <v>99</v>
      </c>
      <c r="Q2071">
        <f t="shared" si="199"/>
        <v>0</v>
      </c>
      <c r="S2071">
        <f t="shared" si="200"/>
        <v>12305</v>
      </c>
      <c r="T2071">
        <f t="shared" si="201"/>
        <v>99</v>
      </c>
      <c r="U2071">
        <f t="shared" si="202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197"/>
        <v>1</v>
      </c>
      <c r="P2072">
        <f t="shared" si="198"/>
        <v>0</v>
      </c>
      <c r="Q2072">
        <f t="shared" si="199"/>
        <v>0</v>
      </c>
      <c r="S2072" t="str">
        <f t="shared" si="200"/>
        <v/>
      </c>
      <c r="T2072" t="str">
        <f t="shared" si="201"/>
        <v/>
      </c>
      <c r="U2072" t="str">
        <f t="shared" si="202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197"/>
        <v>1</v>
      </c>
      <c r="P2073">
        <f t="shared" si="198"/>
        <v>0</v>
      </c>
      <c r="Q2073">
        <f t="shared" si="199"/>
        <v>0</v>
      </c>
      <c r="S2073" t="str">
        <f t="shared" si="200"/>
        <v/>
      </c>
      <c r="T2073" t="str">
        <f t="shared" si="201"/>
        <v/>
      </c>
      <c r="U2073" t="str">
        <f t="shared" si="202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197"/>
        <v>9</v>
      </c>
      <c r="P2074">
        <f t="shared" si="198"/>
        <v>0</v>
      </c>
      <c r="Q2074">
        <f t="shared" si="199"/>
        <v>0</v>
      </c>
      <c r="S2074" t="str">
        <f t="shared" si="200"/>
        <v/>
      </c>
      <c r="T2074" t="str">
        <f t="shared" si="201"/>
        <v/>
      </c>
      <c r="U2074" t="str">
        <f t="shared" si="202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197"/>
        <v>2</v>
      </c>
      <c r="P2075">
        <f t="shared" si="198"/>
        <v>1</v>
      </c>
      <c r="Q2075">
        <f t="shared" si="199"/>
        <v>0</v>
      </c>
      <c r="S2075" t="str">
        <f t="shared" si="200"/>
        <v/>
      </c>
      <c r="T2075" t="str">
        <f t="shared" si="201"/>
        <v/>
      </c>
      <c r="U2075" t="str">
        <f t="shared" si="202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197"/>
        <v>0</v>
      </c>
      <c r="P2076">
        <f t="shared" si="198"/>
        <v>0</v>
      </c>
      <c r="Q2076">
        <f t="shared" si="199"/>
        <v>0</v>
      </c>
      <c r="S2076" t="str">
        <f t="shared" si="200"/>
        <v/>
      </c>
      <c r="T2076" t="str">
        <f t="shared" si="201"/>
        <v/>
      </c>
      <c r="U2076" t="str">
        <f t="shared" si="202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197"/>
        <v>4</v>
      </c>
      <c r="P2077">
        <f t="shared" si="198"/>
        <v>0</v>
      </c>
      <c r="Q2077">
        <f t="shared" si="199"/>
        <v>0</v>
      </c>
      <c r="S2077" t="str">
        <f t="shared" si="200"/>
        <v/>
      </c>
      <c r="T2077" t="str">
        <f t="shared" si="201"/>
        <v/>
      </c>
      <c r="U2077" t="str">
        <f t="shared" si="202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197"/>
        <v>0</v>
      </c>
      <c r="P2078">
        <f t="shared" si="198"/>
        <v>0</v>
      </c>
      <c r="Q2078">
        <f t="shared" si="199"/>
        <v>0</v>
      </c>
      <c r="S2078" t="str">
        <f t="shared" si="200"/>
        <v/>
      </c>
      <c r="T2078" t="str">
        <f t="shared" si="201"/>
        <v/>
      </c>
      <c r="U2078" t="str">
        <f t="shared" si="202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197"/>
        <v>0</v>
      </c>
      <c r="P2079">
        <f t="shared" si="198"/>
        <v>0</v>
      </c>
      <c r="Q2079">
        <f t="shared" si="199"/>
        <v>0</v>
      </c>
      <c r="S2079" t="str">
        <f t="shared" si="200"/>
        <v/>
      </c>
      <c r="T2079" t="str">
        <f t="shared" si="201"/>
        <v/>
      </c>
      <c r="U2079" t="str">
        <f t="shared" si="202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197"/>
        <v>0</v>
      </c>
      <c r="P2080">
        <f t="shared" si="198"/>
        <v>0</v>
      </c>
      <c r="Q2080">
        <f t="shared" si="199"/>
        <v>0</v>
      </c>
      <c r="S2080" t="str">
        <f t="shared" si="200"/>
        <v/>
      </c>
      <c r="T2080" t="str">
        <f t="shared" si="201"/>
        <v/>
      </c>
      <c r="U2080" t="str">
        <f t="shared" si="202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197"/>
        <v>0</v>
      </c>
      <c r="P2081">
        <f t="shared" si="198"/>
        <v>0</v>
      </c>
      <c r="Q2081">
        <f t="shared" si="199"/>
        <v>0</v>
      </c>
      <c r="S2081" t="str">
        <f t="shared" si="200"/>
        <v/>
      </c>
      <c r="T2081" t="str">
        <f t="shared" si="201"/>
        <v/>
      </c>
      <c r="U2081" t="str">
        <f t="shared" si="202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197"/>
        <v>0</v>
      </c>
      <c r="P2082">
        <f t="shared" si="198"/>
        <v>0</v>
      </c>
      <c r="Q2082">
        <f t="shared" si="199"/>
        <v>0</v>
      </c>
      <c r="S2082" t="str">
        <f t="shared" si="200"/>
        <v/>
      </c>
      <c r="T2082" t="str">
        <f t="shared" si="201"/>
        <v/>
      </c>
      <c r="U2082" t="str">
        <f t="shared" si="202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197"/>
        <v>9</v>
      </c>
      <c r="P2083">
        <f t="shared" si="198"/>
        <v>0</v>
      </c>
      <c r="Q2083">
        <f t="shared" si="199"/>
        <v>0</v>
      </c>
      <c r="S2083">
        <f t="shared" si="200"/>
        <v>9</v>
      </c>
      <c r="T2083">
        <f t="shared" si="201"/>
        <v>0</v>
      </c>
      <c r="U2083">
        <f t="shared" si="202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197"/>
        <v>0</v>
      </c>
      <c r="P2084">
        <f t="shared" si="198"/>
        <v>0</v>
      </c>
      <c r="Q2084">
        <f t="shared" si="199"/>
        <v>0</v>
      </c>
      <c r="S2084" t="str">
        <f t="shared" si="200"/>
        <v/>
      </c>
      <c r="T2084" t="str">
        <f t="shared" si="201"/>
        <v/>
      </c>
      <c r="U2084" t="str">
        <f t="shared" si="202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197"/>
        <v>0</v>
      </c>
      <c r="P2085">
        <f t="shared" si="198"/>
        <v>0</v>
      </c>
      <c r="Q2085">
        <f t="shared" si="199"/>
        <v>0</v>
      </c>
      <c r="S2085" t="str">
        <f t="shared" si="200"/>
        <v/>
      </c>
      <c r="T2085" t="str">
        <f t="shared" si="201"/>
        <v/>
      </c>
      <c r="U2085" t="str">
        <f t="shared" si="202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197"/>
        <v>3</v>
      </c>
      <c r="P2086">
        <f t="shared" si="198"/>
        <v>0</v>
      </c>
      <c r="Q2086">
        <f t="shared" si="199"/>
        <v>0</v>
      </c>
      <c r="S2086" t="str">
        <f t="shared" si="200"/>
        <v/>
      </c>
      <c r="T2086" t="str">
        <f t="shared" si="201"/>
        <v/>
      </c>
      <c r="U2086" t="str">
        <f t="shared" si="202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197"/>
        <v>0</v>
      </c>
      <c r="P2087">
        <f t="shared" si="198"/>
        <v>0</v>
      </c>
      <c r="Q2087">
        <f t="shared" si="199"/>
        <v>0</v>
      </c>
      <c r="S2087" t="str">
        <f t="shared" si="200"/>
        <v/>
      </c>
      <c r="T2087" t="str">
        <f t="shared" si="201"/>
        <v/>
      </c>
      <c r="U2087" t="str">
        <f t="shared" si="202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197"/>
        <v>1</v>
      </c>
      <c r="P2088">
        <f t="shared" si="198"/>
        <v>0</v>
      </c>
      <c r="Q2088">
        <f t="shared" si="199"/>
        <v>0</v>
      </c>
      <c r="S2088" t="str">
        <f t="shared" si="200"/>
        <v/>
      </c>
      <c r="T2088" t="str">
        <f t="shared" si="201"/>
        <v/>
      </c>
      <c r="U2088" t="str">
        <f t="shared" si="202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197"/>
        <v>0</v>
      </c>
      <c r="P2089">
        <f t="shared" si="198"/>
        <v>0</v>
      </c>
      <c r="Q2089">
        <f t="shared" si="199"/>
        <v>0</v>
      </c>
      <c r="S2089" t="str">
        <f t="shared" si="200"/>
        <v/>
      </c>
      <c r="T2089" t="str">
        <f t="shared" si="201"/>
        <v/>
      </c>
      <c r="U2089" t="str">
        <f t="shared" si="202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197"/>
        <v>1</v>
      </c>
      <c r="P2090">
        <f t="shared" si="198"/>
        <v>0</v>
      </c>
      <c r="Q2090">
        <f t="shared" si="199"/>
        <v>0</v>
      </c>
      <c r="S2090" t="str">
        <f t="shared" si="200"/>
        <v/>
      </c>
      <c r="T2090" t="str">
        <f t="shared" si="201"/>
        <v/>
      </c>
      <c r="U2090" t="str">
        <f t="shared" si="202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197"/>
        <v>0</v>
      </c>
      <c r="P2091">
        <f t="shared" si="198"/>
        <v>0</v>
      </c>
      <c r="Q2091">
        <f t="shared" si="199"/>
        <v>0</v>
      </c>
      <c r="S2091" t="str">
        <f t="shared" si="200"/>
        <v/>
      </c>
      <c r="T2091" t="str">
        <f t="shared" si="201"/>
        <v/>
      </c>
      <c r="U2091" t="str">
        <f t="shared" si="202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197"/>
        <v>0</v>
      </c>
      <c r="P2092">
        <f t="shared" si="198"/>
        <v>0</v>
      </c>
      <c r="Q2092">
        <f t="shared" si="199"/>
        <v>0</v>
      </c>
      <c r="S2092" t="str">
        <f t="shared" si="200"/>
        <v/>
      </c>
      <c r="T2092" t="str">
        <f t="shared" si="201"/>
        <v/>
      </c>
      <c r="U2092" t="str">
        <f t="shared" si="202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197"/>
        <v>0</v>
      </c>
      <c r="P2093">
        <f t="shared" si="198"/>
        <v>0</v>
      </c>
      <c r="Q2093">
        <f t="shared" si="199"/>
        <v>0</v>
      </c>
      <c r="S2093" t="str">
        <f t="shared" si="200"/>
        <v/>
      </c>
      <c r="T2093" t="str">
        <f t="shared" si="201"/>
        <v/>
      </c>
      <c r="U2093" t="str">
        <f t="shared" si="202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197"/>
        <v>0</v>
      </c>
      <c r="P2094">
        <f t="shared" si="198"/>
        <v>0</v>
      </c>
      <c r="Q2094">
        <f t="shared" si="199"/>
        <v>0</v>
      </c>
      <c r="S2094" t="str">
        <f t="shared" si="200"/>
        <v/>
      </c>
      <c r="T2094" t="str">
        <f t="shared" si="201"/>
        <v/>
      </c>
      <c r="U2094" t="str">
        <f t="shared" si="202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197"/>
        <v>82</v>
      </c>
      <c r="P2095">
        <f t="shared" si="198"/>
        <v>0</v>
      </c>
      <c r="Q2095">
        <f t="shared" si="199"/>
        <v>0</v>
      </c>
      <c r="S2095" t="str">
        <f t="shared" si="200"/>
        <v/>
      </c>
      <c r="T2095" t="str">
        <f t="shared" si="201"/>
        <v/>
      </c>
      <c r="U2095" t="str">
        <f t="shared" si="202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197"/>
        <v>5</v>
      </c>
      <c r="P2096">
        <f t="shared" si="198"/>
        <v>0</v>
      </c>
      <c r="Q2096">
        <f t="shared" si="199"/>
        <v>0</v>
      </c>
      <c r="S2096" t="str">
        <f t="shared" si="200"/>
        <v/>
      </c>
      <c r="T2096" t="str">
        <f t="shared" si="201"/>
        <v/>
      </c>
      <c r="U2096" t="str">
        <f t="shared" si="202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197"/>
        <v>0</v>
      </c>
      <c r="P2097">
        <f t="shared" si="198"/>
        <v>0</v>
      </c>
      <c r="Q2097">
        <f t="shared" si="199"/>
        <v>0</v>
      </c>
      <c r="S2097" t="str">
        <f t="shared" si="200"/>
        <v/>
      </c>
      <c r="T2097" t="str">
        <f t="shared" si="201"/>
        <v/>
      </c>
      <c r="U2097" t="str">
        <f t="shared" si="202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197"/>
        <v>0</v>
      </c>
      <c r="P2098">
        <f t="shared" si="198"/>
        <v>0</v>
      </c>
      <c r="Q2098">
        <f t="shared" si="199"/>
        <v>0</v>
      </c>
      <c r="S2098" t="str">
        <f t="shared" si="200"/>
        <v/>
      </c>
      <c r="T2098" t="str">
        <f t="shared" si="201"/>
        <v/>
      </c>
      <c r="U2098" t="str">
        <f t="shared" si="202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197"/>
        <v>1</v>
      </c>
      <c r="P2099">
        <f t="shared" si="198"/>
        <v>0</v>
      </c>
      <c r="Q2099">
        <f t="shared" si="199"/>
        <v>0</v>
      </c>
      <c r="S2099" t="str">
        <f t="shared" si="200"/>
        <v/>
      </c>
      <c r="T2099" t="str">
        <f t="shared" si="201"/>
        <v/>
      </c>
      <c r="U2099" t="str">
        <f t="shared" si="202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197"/>
        <v>23</v>
      </c>
      <c r="P2100">
        <f t="shared" si="198"/>
        <v>2</v>
      </c>
      <c r="Q2100">
        <f t="shared" si="199"/>
        <v>0</v>
      </c>
      <c r="S2100" t="str">
        <f t="shared" si="200"/>
        <v/>
      </c>
      <c r="T2100" t="str">
        <f t="shared" si="201"/>
        <v/>
      </c>
      <c r="U2100" t="str">
        <f t="shared" si="202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197"/>
        <v>0</v>
      </c>
      <c r="P2101">
        <f t="shared" si="198"/>
        <v>0</v>
      </c>
      <c r="Q2101">
        <f t="shared" si="199"/>
        <v>0</v>
      </c>
      <c r="S2101" t="str">
        <f t="shared" si="200"/>
        <v/>
      </c>
      <c r="T2101" t="str">
        <f t="shared" si="201"/>
        <v/>
      </c>
      <c r="U2101" t="str">
        <f t="shared" si="202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197"/>
        <v>0</v>
      </c>
      <c r="P2102">
        <f t="shared" si="198"/>
        <v>0</v>
      </c>
      <c r="Q2102">
        <f t="shared" si="199"/>
        <v>0</v>
      </c>
      <c r="S2102" t="str">
        <f t="shared" si="200"/>
        <v/>
      </c>
      <c r="T2102" t="str">
        <f t="shared" si="201"/>
        <v/>
      </c>
      <c r="U2102" t="str">
        <f t="shared" si="202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197"/>
        <v>0</v>
      </c>
      <c r="P2103">
        <f t="shared" si="198"/>
        <v>0</v>
      </c>
      <c r="Q2103">
        <f t="shared" si="199"/>
        <v>0</v>
      </c>
      <c r="S2103" t="str">
        <f t="shared" si="200"/>
        <v/>
      </c>
      <c r="T2103" t="str">
        <f t="shared" si="201"/>
        <v/>
      </c>
      <c r="U2103" t="str">
        <f t="shared" si="202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197"/>
        <v>0</v>
      </c>
      <c r="P2104">
        <f t="shared" si="198"/>
        <v>0</v>
      </c>
      <c r="Q2104">
        <f t="shared" si="199"/>
        <v>0</v>
      </c>
      <c r="S2104" t="str">
        <f t="shared" si="200"/>
        <v/>
      </c>
      <c r="T2104" t="str">
        <f t="shared" si="201"/>
        <v/>
      </c>
      <c r="U2104" t="str">
        <f t="shared" si="202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197"/>
        <v>0</v>
      </c>
      <c r="P2105">
        <f t="shared" si="198"/>
        <v>0</v>
      </c>
      <c r="Q2105">
        <f t="shared" si="199"/>
        <v>0</v>
      </c>
      <c r="S2105" t="str">
        <f t="shared" si="200"/>
        <v/>
      </c>
      <c r="T2105" t="str">
        <f t="shared" si="201"/>
        <v/>
      </c>
      <c r="U2105" t="str">
        <f t="shared" si="202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197"/>
        <v>0</v>
      </c>
      <c r="P2106">
        <f t="shared" si="198"/>
        <v>0</v>
      </c>
      <c r="Q2106">
        <f t="shared" si="199"/>
        <v>0</v>
      </c>
      <c r="S2106" t="str">
        <f t="shared" si="200"/>
        <v/>
      </c>
      <c r="T2106" t="str">
        <f t="shared" si="201"/>
        <v/>
      </c>
      <c r="U2106" t="str">
        <f t="shared" si="202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197"/>
        <v>0</v>
      </c>
      <c r="P2107">
        <f t="shared" si="198"/>
        <v>0</v>
      </c>
      <c r="Q2107">
        <f t="shared" si="199"/>
        <v>0</v>
      </c>
      <c r="S2107" t="str">
        <f t="shared" si="200"/>
        <v/>
      </c>
      <c r="T2107" t="str">
        <f t="shared" si="201"/>
        <v/>
      </c>
      <c r="U2107" t="str">
        <f t="shared" si="202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197"/>
        <v>0</v>
      </c>
      <c r="P2108">
        <f t="shared" si="198"/>
        <v>0</v>
      </c>
      <c r="Q2108">
        <f t="shared" si="199"/>
        <v>0</v>
      </c>
      <c r="S2108" t="str">
        <f t="shared" si="200"/>
        <v/>
      </c>
      <c r="T2108" t="str">
        <f t="shared" si="201"/>
        <v/>
      </c>
      <c r="U2108" t="str">
        <f t="shared" si="202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197"/>
        <v>0</v>
      </c>
      <c r="P2109">
        <f t="shared" si="198"/>
        <v>0</v>
      </c>
      <c r="Q2109">
        <f t="shared" si="199"/>
        <v>0</v>
      </c>
      <c r="S2109" t="str">
        <f t="shared" si="200"/>
        <v/>
      </c>
      <c r="T2109" t="str">
        <f t="shared" si="201"/>
        <v/>
      </c>
      <c r="U2109" t="str">
        <f t="shared" si="202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197"/>
        <v>0</v>
      </c>
      <c r="P2110">
        <f t="shared" si="198"/>
        <v>0</v>
      </c>
      <c r="Q2110">
        <f t="shared" si="199"/>
        <v>0</v>
      </c>
      <c r="S2110" t="str">
        <f t="shared" si="200"/>
        <v/>
      </c>
      <c r="T2110" t="str">
        <f t="shared" si="201"/>
        <v/>
      </c>
      <c r="U2110" t="str">
        <f t="shared" si="202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197"/>
        <v>1</v>
      </c>
      <c r="P2111">
        <f t="shared" si="198"/>
        <v>0</v>
      </c>
      <c r="Q2111">
        <f t="shared" si="199"/>
        <v>0</v>
      </c>
      <c r="S2111" t="str">
        <f t="shared" si="200"/>
        <v/>
      </c>
      <c r="T2111" t="str">
        <f t="shared" si="201"/>
        <v/>
      </c>
      <c r="U2111" t="str">
        <f t="shared" si="202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197"/>
        <v>0</v>
      </c>
      <c r="P2112">
        <f t="shared" si="198"/>
        <v>0</v>
      </c>
      <c r="Q2112">
        <f t="shared" si="199"/>
        <v>0</v>
      </c>
      <c r="S2112" t="str">
        <f t="shared" si="200"/>
        <v/>
      </c>
      <c r="T2112" t="str">
        <f t="shared" si="201"/>
        <v/>
      </c>
      <c r="U2112" t="str">
        <f t="shared" si="202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197"/>
        <v>0</v>
      </c>
      <c r="P2113">
        <f t="shared" si="198"/>
        <v>0</v>
      </c>
      <c r="Q2113">
        <f t="shared" si="199"/>
        <v>0</v>
      </c>
      <c r="S2113" t="str">
        <f t="shared" si="200"/>
        <v/>
      </c>
      <c r="T2113" t="str">
        <f t="shared" si="201"/>
        <v/>
      </c>
      <c r="U2113" t="str">
        <f t="shared" si="202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197"/>
        <v>329</v>
      </c>
      <c r="P2114">
        <f t="shared" si="198"/>
        <v>4</v>
      </c>
      <c r="Q2114">
        <f t="shared" si="199"/>
        <v>0</v>
      </c>
      <c r="S2114" t="str">
        <f t="shared" si="200"/>
        <v/>
      </c>
      <c r="T2114" t="str">
        <f t="shared" si="201"/>
        <v/>
      </c>
      <c r="U2114" t="str">
        <f t="shared" si="202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197"/>
        <v>0</v>
      </c>
      <c r="P2115">
        <f t="shared" si="198"/>
        <v>0</v>
      </c>
      <c r="Q2115">
        <f t="shared" si="199"/>
        <v>0</v>
      </c>
      <c r="S2115" t="str">
        <f t="shared" si="200"/>
        <v/>
      </c>
      <c r="T2115" t="str">
        <f t="shared" si="201"/>
        <v/>
      </c>
      <c r="U2115" t="str">
        <f t="shared" si="202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197"/>
        <v>144</v>
      </c>
      <c r="P2116">
        <f t="shared" si="198"/>
        <v>1</v>
      </c>
      <c r="Q2116">
        <f t="shared" si="199"/>
        <v>0</v>
      </c>
      <c r="S2116" t="str">
        <f t="shared" si="200"/>
        <v/>
      </c>
      <c r="T2116" t="str">
        <f t="shared" si="201"/>
        <v/>
      </c>
      <c r="U2116" t="str">
        <f t="shared" si="202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O2180" si="203">IF($D2117="US",H2117,"")</f>
        <v>0</v>
      </c>
      <c r="P2117">
        <f t="shared" ref="P2117:P2180" si="204">IF($D2117="US",I2117,"")</f>
        <v>0</v>
      </c>
      <c r="Q2117">
        <f t="shared" ref="Q2117:Q2180" si="205">IF($D2117="US",J2117,"")</f>
        <v>0</v>
      </c>
      <c r="S2117" t="str">
        <f t="shared" ref="S2117:S2180" si="206">IF($C2117="New York",H2117,"")</f>
        <v/>
      </c>
      <c r="T2117" t="str">
        <f t="shared" ref="T2117:T2180" si="207">IF($C2117="New York",I2117,"")</f>
        <v/>
      </c>
      <c r="U2117" t="str">
        <f t="shared" ref="U2117:U2180" si="208">IF($C2117="New York",J2117,"")</f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203"/>
        <v>0</v>
      </c>
      <c r="P2118">
        <f t="shared" si="204"/>
        <v>0</v>
      </c>
      <c r="Q2118">
        <f t="shared" si="205"/>
        <v>0</v>
      </c>
      <c r="S2118" t="str">
        <f t="shared" si="206"/>
        <v/>
      </c>
      <c r="T2118" t="str">
        <f t="shared" si="207"/>
        <v/>
      </c>
      <c r="U2118" t="str">
        <f t="shared" si="208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203"/>
        <v>3</v>
      </c>
      <c r="P2119">
        <f t="shared" si="204"/>
        <v>0</v>
      </c>
      <c r="Q2119">
        <f t="shared" si="205"/>
        <v>0</v>
      </c>
      <c r="S2119" t="str">
        <f t="shared" si="206"/>
        <v/>
      </c>
      <c r="T2119" t="str">
        <f t="shared" si="207"/>
        <v/>
      </c>
      <c r="U2119" t="str">
        <f t="shared" si="208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203"/>
        <v>2</v>
      </c>
      <c r="P2120">
        <f t="shared" si="204"/>
        <v>0</v>
      </c>
      <c r="Q2120">
        <f t="shared" si="205"/>
        <v>0</v>
      </c>
      <c r="S2120" t="str">
        <f t="shared" si="206"/>
        <v/>
      </c>
      <c r="T2120" t="str">
        <f t="shared" si="207"/>
        <v/>
      </c>
      <c r="U2120" t="str">
        <f t="shared" si="208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203"/>
        <v>0</v>
      </c>
      <c r="P2121">
        <f t="shared" si="204"/>
        <v>0</v>
      </c>
      <c r="Q2121">
        <f t="shared" si="205"/>
        <v>0</v>
      </c>
      <c r="S2121" t="str">
        <f t="shared" si="206"/>
        <v/>
      </c>
      <c r="T2121" t="str">
        <f t="shared" si="207"/>
        <v/>
      </c>
      <c r="U2121" t="str">
        <f t="shared" si="208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203"/>
        <v>0</v>
      </c>
      <c r="P2122">
        <f t="shared" si="204"/>
        <v>0</v>
      </c>
      <c r="Q2122">
        <f t="shared" si="205"/>
        <v>0</v>
      </c>
      <c r="S2122" t="str">
        <f t="shared" si="206"/>
        <v/>
      </c>
      <c r="T2122" t="str">
        <f t="shared" si="207"/>
        <v/>
      </c>
      <c r="U2122" t="str">
        <f t="shared" si="208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203"/>
        <v>0</v>
      </c>
      <c r="P2123">
        <f t="shared" si="204"/>
        <v>0</v>
      </c>
      <c r="Q2123">
        <f t="shared" si="205"/>
        <v>0</v>
      </c>
      <c r="S2123" t="str">
        <f t="shared" si="206"/>
        <v/>
      </c>
      <c r="T2123" t="str">
        <f t="shared" si="207"/>
        <v/>
      </c>
      <c r="U2123" t="str">
        <f t="shared" si="208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203"/>
        <v>0</v>
      </c>
      <c r="P2124">
        <f t="shared" si="204"/>
        <v>0</v>
      </c>
      <c r="Q2124">
        <f t="shared" si="205"/>
        <v>0</v>
      </c>
      <c r="S2124" t="str">
        <f t="shared" si="206"/>
        <v/>
      </c>
      <c r="T2124" t="str">
        <f t="shared" si="207"/>
        <v/>
      </c>
      <c r="U2124" t="str">
        <f t="shared" si="208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203"/>
        <v>0</v>
      </c>
      <c r="P2125">
        <f t="shared" si="204"/>
        <v>0</v>
      </c>
      <c r="Q2125">
        <f t="shared" si="205"/>
        <v>0</v>
      </c>
      <c r="S2125" t="str">
        <f t="shared" si="206"/>
        <v/>
      </c>
      <c r="T2125" t="str">
        <f t="shared" si="207"/>
        <v/>
      </c>
      <c r="U2125" t="str">
        <f t="shared" si="208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203"/>
        <v>0</v>
      </c>
      <c r="P2126">
        <f t="shared" si="204"/>
        <v>0</v>
      </c>
      <c r="Q2126">
        <f t="shared" si="205"/>
        <v>0</v>
      </c>
      <c r="S2126" t="str">
        <f t="shared" si="206"/>
        <v/>
      </c>
      <c r="T2126" t="str">
        <f t="shared" si="207"/>
        <v/>
      </c>
      <c r="U2126" t="str">
        <f t="shared" si="208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203"/>
        <v>0</v>
      </c>
      <c r="P2127">
        <f t="shared" si="204"/>
        <v>0</v>
      </c>
      <c r="Q2127">
        <f t="shared" si="205"/>
        <v>0</v>
      </c>
      <c r="S2127" t="str">
        <f t="shared" si="206"/>
        <v/>
      </c>
      <c r="T2127" t="str">
        <f t="shared" si="207"/>
        <v/>
      </c>
      <c r="U2127" t="str">
        <f t="shared" si="208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203"/>
        <v>0</v>
      </c>
      <c r="P2128">
        <f t="shared" si="204"/>
        <v>0</v>
      </c>
      <c r="Q2128">
        <f t="shared" si="205"/>
        <v>0</v>
      </c>
      <c r="S2128" t="str">
        <f t="shared" si="206"/>
        <v/>
      </c>
      <c r="T2128" t="str">
        <f t="shared" si="207"/>
        <v/>
      </c>
      <c r="U2128" t="str">
        <f t="shared" si="208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203"/>
        <v>14</v>
      </c>
      <c r="P2129">
        <f t="shared" si="204"/>
        <v>0</v>
      </c>
      <c r="Q2129">
        <f t="shared" si="205"/>
        <v>0</v>
      </c>
      <c r="S2129" t="str">
        <f t="shared" si="206"/>
        <v/>
      </c>
      <c r="T2129" t="str">
        <f t="shared" si="207"/>
        <v/>
      </c>
      <c r="U2129" t="str">
        <f t="shared" si="208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203"/>
        <v>0</v>
      </c>
      <c r="P2130">
        <f t="shared" si="204"/>
        <v>0</v>
      </c>
      <c r="Q2130">
        <f t="shared" si="205"/>
        <v>0</v>
      </c>
      <c r="S2130" t="str">
        <f t="shared" si="206"/>
        <v/>
      </c>
      <c r="T2130" t="str">
        <f t="shared" si="207"/>
        <v/>
      </c>
      <c r="U2130" t="str">
        <f t="shared" si="208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203"/>
        <v>0</v>
      </c>
      <c r="P2131">
        <f t="shared" si="204"/>
        <v>0</v>
      </c>
      <c r="Q2131">
        <f t="shared" si="205"/>
        <v>0</v>
      </c>
      <c r="S2131" t="str">
        <f t="shared" si="206"/>
        <v/>
      </c>
      <c r="T2131" t="str">
        <f t="shared" si="207"/>
        <v/>
      </c>
      <c r="U2131" t="str">
        <f t="shared" si="208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203"/>
        <v>0</v>
      </c>
      <c r="P2132">
        <f t="shared" si="204"/>
        <v>0</v>
      </c>
      <c r="Q2132">
        <f t="shared" si="205"/>
        <v>0</v>
      </c>
      <c r="S2132" t="str">
        <f t="shared" si="206"/>
        <v/>
      </c>
      <c r="T2132" t="str">
        <f t="shared" si="207"/>
        <v/>
      </c>
      <c r="U2132" t="str">
        <f t="shared" si="208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203"/>
        <v>29</v>
      </c>
      <c r="P2133">
        <f t="shared" si="204"/>
        <v>0</v>
      </c>
      <c r="Q2133">
        <f t="shared" si="205"/>
        <v>0</v>
      </c>
      <c r="S2133" t="str">
        <f t="shared" si="206"/>
        <v/>
      </c>
      <c r="T2133" t="str">
        <f t="shared" si="207"/>
        <v/>
      </c>
      <c r="U2133" t="str">
        <f t="shared" si="208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203"/>
        <v>0</v>
      </c>
      <c r="P2134">
        <f t="shared" si="204"/>
        <v>0</v>
      </c>
      <c r="Q2134">
        <f t="shared" si="205"/>
        <v>0</v>
      </c>
      <c r="S2134" t="str">
        <f t="shared" si="206"/>
        <v/>
      </c>
      <c r="T2134" t="str">
        <f t="shared" si="207"/>
        <v/>
      </c>
      <c r="U2134" t="str">
        <f t="shared" si="208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203"/>
        <v>5</v>
      </c>
      <c r="P2135">
        <f t="shared" si="204"/>
        <v>0</v>
      </c>
      <c r="Q2135">
        <f t="shared" si="205"/>
        <v>0</v>
      </c>
      <c r="S2135" t="str">
        <f t="shared" si="206"/>
        <v/>
      </c>
      <c r="T2135" t="str">
        <f t="shared" si="207"/>
        <v/>
      </c>
      <c r="U2135" t="str">
        <f t="shared" si="208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203"/>
        <v>1</v>
      </c>
      <c r="P2136">
        <f t="shared" si="204"/>
        <v>0</v>
      </c>
      <c r="Q2136">
        <f t="shared" si="205"/>
        <v>0</v>
      </c>
      <c r="S2136" t="str">
        <f t="shared" si="206"/>
        <v/>
      </c>
      <c r="T2136" t="str">
        <f t="shared" si="207"/>
        <v/>
      </c>
      <c r="U2136" t="str">
        <f t="shared" si="208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203"/>
        <v>1</v>
      </c>
      <c r="P2137">
        <f t="shared" si="204"/>
        <v>0</v>
      </c>
      <c r="Q2137">
        <f t="shared" si="205"/>
        <v>0</v>
      </c>
      <c r="S2137" t="str">
        <f t="shared" si="206"/>
        <v/>
      </c>
      <c r="T2137" t="str">
        <f t="shared" si="207"/>
        <v/>
      </c>
      <c r="U2137" t="str">
        <f t="shared" si="208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203"/>
        <v>0</v>
      </c>
      <c r="P2138">
        <f t="shared" si="204"/>
        <v>0</v>
      </c>
      <c r="Q2138">
        <f t="shared" si="205"/>
        <v>0</v>
      </c>
      <c r="S2138" t="str">
        <f t="shared" si="206"/>
        <v/>
      </c>
      <c r="T2138" t="str">
        <f t="shared" si="207"/>
        <v/>
      </c>
      <c r="U2138" t="str">
        <f t="shared" si="208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203"/>
        <v>16</v>
      </c>
      <c r="P2139">
        <f t="shared" si="204"/>
        <v>0</v>
      </c>
      <c r="Q2139">
        <f t="shared" si="205"/>
        <v>0</v>
      </c>
      <c r="S2139" t="str">
        <f t="shared" si="206"/>
        <v/>
      </c>
      <c r="T2139" t="str">
        <f t="shared" si="207"/>
        <v/>
      </c>
      <c r="U2139" t="str">
        <f t="shared" si="208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203"/>
        <v>0</v>
      </c>
      <c r="P2140">
        <f t="shared" si="204"/>
        <v>0</v>
      </c>
      <c r="Q2140">
        <f t="shared" si="205"/>
        <v>0</v>
      </c>
      <c r="S2140" t="str">
        <f t="shared" si="206"/>
        <v/>
      </c>
      <c r="T2140" t="str">
        <f t="shared" si="207"/>
        <v/>
      </c>
      <c r="U2140" t="str">
        <f t="shared" si="208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203"/>
        <v>5</v>
      </c>
      <c r="P2141">
        <f t="shared" si="204"/>
        <v>0</v>
      </c>
      <c r="Q2141">
        <f t="shared" si="205"/>
        <v>0</v>
      </c>
      <c r="S2141">
        <f t="shared" si="206"/>
        <v>5</v>
      </c>
      <c r="T2141">
        <f t="shared" si="207"/>
        <v>0</v>
      </c>
      <c r="U2141">
        <f t="shared" si="208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203"/>
        <v>0</v>
      </c>
      <c r="P2142">
        <f t="shared" si="204"/>
        <v>0</v>
      </c>
      <c r="Q2142">
        <f t="shared" si="205"/>
        <v>0</v>
      </c>
      <c r="S2142" t="str">
        <f t="shared" si="206"/>
        <v/>
      </c>
      <c r="T2142" t="str">
        <f t="shared" si="207"/>
        <v/>
      </c>
      <c r="U2142" t="str">
        <f t="shared" si="208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203"/>
        <v>53</v>
      </c>
      <c r="P2143">
        <f t="shared" si="204"/>
        <v>0</v>
      </c>
      <c r="Q2143">
        <f t="shared" si="205"/>
        <v>0</v>
      </c>
      <c r="S2143">
        <f t="shared" si="206"/>
        <v>53</v>
      </c>
      <c r="T2143">
        <f t="shared" si="207"/>
        <v>0</v>
      </c>
      <c r="U2143">
        <f t="shared" si="208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203"/>
        <v>3</v>
      </c>
      <c r="P2144">
        <f t="shared" si="204"/>
        <v>0</v>
      </c>
      <c r="Q2144">
        <f t="shared" si="205"/>
        <v>0</v>
      </c>
      <c r="S2144" t="str">
        <f t="shared" si="206"/>
        <v/>
      </c>
      <c r="T2144" t="str">
        <f t="shared" si="207"/>
        <v/>
      </c>
      <c r="U2144" t="str">
        <f t="shared" si="208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203"/>
        <v>4</v>
      </c>
      <c r="P2145">
        <f t="shared" si="204"/>
        <v>0</v>
      </c>
      <c r="Q2145">
        <f t="shared" si="205"/>
        <v>0</v>
      </c>
      <c r="S2145">
        <f t="shared" si="206"/>
        <v>4</v>
      </c>
      <c r="T2145">
        <f t="shared" si="207"/>
        <v>0</v>
      </c>
      <c r="U2145">
        <f t="shared" si="208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203"/>
        <v>0</v>
      </c>
      <c r="P2146">
        <f t="shared" si="204"/>
        <v>0</v>
      </c>
      <c r="Q2146">
        <f t="shared" si="205"/>
        <v>0</v>
      </c>
      <c r="S2146" t="str">
        <f t="shared" si="206"/>
        <v/>
      </c>
      <c r="T2146" t="str">
        <f t="shared" si="207"/>
        <v/>
      </c>
      <c r="U2146" t="str">
        <f t="shared" si="208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203"/>
        <v>125</v>
      </c>
      <c r="P2147">
        <f t="shared" si="204"/>
        <v>0</v>
      </c>
      <c r="Q2147">
        <f t="shared" si="205"/>
        <v>0</v>
      </c>
      <c r="S2147" t="str">
        <f t="shared" si="206"/>
        <v/>
      </c>
      <c r="T2147" t="str">
        <f t="shared" si="207"/>
        <v/>
      </c>
      <c r="U2147" t="str">
        <f t="shared" si="208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203"/>
        <v>48</v>
      </c>
      <c r="P2148">
        <f t="shared" si="204"/>
        <v>2</v>
      </c>
      <c r="Q2148">
        <f t="shared" si="205"/>
        <v>0</v>
      </c>
      <c r="S2148" t="str">
        <f t="shared" si="206"/>
        <v/>
      </c>
      <c r="T2148" t="str">
        <f t="shared" si="207"/>
        <v/>
      </c>
      <c r="U2148" t="str">
        <f t="shared" si="208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203"/>
        <v>0</v>
      </c>
      <c r="P2149">
        <f t="shared" si="204"/>
        <v>0</v>
      </c>
      <c r="Q2149">
        <f t="shared" si="205"/>
        <v>0</v>
      </c>
      <c r="S2149" t="str">
        <f t="shared" si="206"/>
        <v/>
      </c>
      <c r="T2149" t="str">
        <f t="shared" si="207"/>
        <v/>
      </c>
      <c r="U2149" t="str">
        <f t="shared" si="208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203"/>
        <v>389</v>
      </c>
      <c r="P2150">
        <f t="shared" si="204"/>
        <v>0</v>
      </c>
      <c r="Q2150">
        <f t="shared" si="205"/>
        <v>0</v>
      </c>
      <c r="S2150">
        <f t="shared" si="206"/>
        <v>389</v>
      </c>
      <c r="T2150">
        <f t="shared" si="207"/>
        <v>0</v>
      </c>
      <c r="U2150">
        <f t="shared" si="208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203"/>
        <v>6</v>
      </c>
      <c r="P2151">
        <f t="shared" si="204"/>
        <v>0</v>
      </c>
      <c r="Q2151">
        <f t="shared" si="205"/>
        <v>0</v>
      </c>
      <c r="S2151" t="str">
        <f t="shared" si="206"/>
        <v/>
      </c>
      <c r="T2151" t="str">
        <f t="shared" si="207"/>
        <v/>
      </c>
      <c r="U2151" t="str">
        <f t="shared" si="208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203"/>
        <v>1</v>
      </c>
      <c r="P2152">
        <f t="shared" si="204"/>
        <v>0</v>
      </c>
      <c r="Q2152">
        <f t="shared" si="205"/>
        <v>0</v>
      </c>
      <c r="S2152" t="str">
        <f t="shared" si="206"/>
        <v/>
      </c>
      <c r="T2152" t="str">
        <f t="shared" si="207"/>
        <v/>
      </c>
      <c r="U2152" t="str">
        <f t="shared" si="208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203"/>
        <v>3</v>
      </c>
      <c r="P2153">
        <f t="shared" si="204"/>
        <v>0</v>
      </c>
      <c r="Q2153">
        <f t="shared" si="205"/>
        <v>0</v>
      </c>
      <c r="S2153" t="str">
        <f t="shared" si="206"/>
        <v/>
      </c>
      <c r="T2153" t="str">
        <f t="shared" si="207"/>
        <v/>
      </c>
      <c r="U2153" t="str">
        <f t="shared" si="208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203"/>
        <v>0</v>
      </c>
      <c r="P2154">
        <f t="shared" si="204"/>
        <v>0</v>
      </c>
      <c r="Q2154">
        <f t="shared" si="205"/>
        <v>0</v>
      </c>
      <c r="S2154" t="str">
        <f t="shared" si="206"/>
        <v/>
      </c>
      <c r="T2154" t="str">
        <f t="shared" si="207"/>
        <v/>
      </c>
      <c r="U2154" t="str">
        <f t="shared" si="208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203"/>
        <v>8</v>
      </c>
      <c r="P2155">
        <f t="shared" si="204"/>
        <v>0</v>
      </c>
      <c r="Q2155">
        <f t="shared" si="205"/>
        <v>0</v>
      </c>
      <c r="S2155" t="str">
        <f t="shared" si="206"/>
        <v/>
      </c>
      <c r="T2155" t="str">
        <f t="shared" si="207"/>
        <v/>
      </c>
      <c r="U2155" t="str">
        <f t="shared" si="208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203"/>
        <v>0</v>
      </c>
      <c r="P2156">
        <f t="shared" si="204"/>
        <v>0</v>
      </c>
      <c r="Q2156">
        <f t="shared" si="205"/>
        <v>0</v>
      </c>
      <c r="S2156" t="str">
        <f t="shared" si="206"/>
        <v/>
      </c>
      <c r="T2156" t="str">
        <f t="shared" si="207"/>
        <v/>
      </c>
      <c r="U2156" t="str">
        <f t="shared" si="208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203"/>
        <v>567</v>
      </c>
      <c r="P2157">
        <f t="shared" si="204"/>
        <v>20</v>
      </c>
      <c r="Q2157">
        <f t="shared" si="205"/>
        <v>0</v>
      </c>
      <c r="S2157" t="str">
        <f t="shared" si="206"/>
        <v/>
      </c>
      <c r="T2157" t="str">
        <f t="shared" si="207"/>
        <v/>
      </c>
      <c r="U2157" t="str">
        <f t="shared" si="208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203"/>
        <v>0</v>
      </c>
      <c r="P2158">
        <f t="shared" si="204"/>
        <v>0</v>
      </c>
      <c r="Q2158">
        <f t="shared" si="205"/>
        <v>0</v>
      </c>
      <c r="S2158">
        <f t="shared" si="206"/>
        <v>0</v>
      </c>
      <c r="T2158">
        <f t="shared" si="207"/>
        <v>0</v>
      </c>
      <c r="U2158">
        <f t="shared" si="208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203"/>
        <v>2</v>
      </c>
      <c r="P2159">
        <f t="shared" si="204"/>
        <v>0</v>
      </c>
      <c r="Q2159">
        <f t="shared" si="205"/>
        <v>0</v>
      </c>
      <c r="S2159" t="str">
        <f t="shared" si="206"/>
        <v/>
      </c>
      <c r="T2159" t="str">
        <f t="shared" si="207"/>
        <v/>
      </c>
      <c r="U2159" t="str">
        <f t="shared" si="208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203"/>
        <v>0</v>
      </c>
      <c r="P2160">
        <f t="shared" si="204"/>
        <v>0</v>
      </c>
      <c r="Q2160">
        <f t="shared" si="205"/>
        <v>0</v>
      </c>
      <c r="S2160" t="str">
        <f t="shared" si="206"/>
        <v/>
      </c>
      <c r="T2160" t="str">
        <f t="shared" si="207"/>
        <v/>
      </c>
      <c r="U2160" t="str">
        <f t="shared" si="208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203"/>
        <v>0</v>
      </c>
      <c r="P2161">
        <f t="shared" si="204"/>
        <v>0</v>
      </c>
      <c r="Q2161">
        <f t="shared" si="205"/>
        <v>0</v>
      </c>
      <c r="S2161" t="str">
        <f t="shared" si="206"/>
        <v/>
      </c>
      <c r="T2161" t="str">
        <f t="shared" si="207"/>
        <v/>
      </c>
      <c r="U2161" t="str">
        <f t="shared" si="208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203"/>
        <v>0</v>
      </c>
      <c r="P2162">
        <f t="shared" si="204"/>
        <v>0</v>
      </c>
      <c r="Q2162">
        <f t="shared" si="205"/>
        <v>0</v>
      </c>
      <c r="S2162" t="str">
        <f t="shared" si="206"/>
        <v/>
      </c>
      <c r="T2162" t="str">
        <f t="shared" si="207"/>
        <v/>
      </c>
      <c r="U2162" t="str">
        <f t="shared" si="208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203"/>
        <v>0</v>
      </c>
      <c r="P2163">
        <f t="shared" si="204"/>
        <v>0</v>
      </c>
      <c r="Q2163">
        <f t="shared" si="205"/>
        <v>0</v>
      </c>
      <c r="S2163" t="str">
        <f t="shared" si="206"/>
        <v/>
      </c>
      <c r="T2163" t="str">
        <f t="shared" si="207"/>
        <v/>
      </c>
      <c r="U2163" t="str">
        <f t="shared" si="208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203"/>
        <v>25</v>
      </c>
      <c r="P2164">
        <f t="shared" si="204"/>
        <v>0</v>
      </c>
      <c r="Q2164">
        <f t="shared" si="205"/>
        <v>0</v>
      </c>
      <c r="S2164" t="str">
        <f t="shared" si="206"/>
        <v/>
      </c>
      <c r="T2164" t="str">
        <f t="shared" si="207"/>
        <v/>
      </c>
      <c r="U2164" t="str">
        <f t="shared" si="208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203"/>
        <v>0</v>
      </c>
      <c r="P2165">
        <f t="shared" si="204"/>
        <v>0</v>
      </c>
      <c r="Q2165">
        <f t="shared" si="205"/>
        <v>0</v>
      </c>
      <c r="S2165" t="str">
        <f t="shared" si="206"/>
        <v/>
      </c>
      <c r="T2165" t="str">
        <f t="shared" si="207"/>
        <v/>
      </c>
      <c r="U2165" t="str">
        <f t="shared" si="208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203"/>
        <v>0</v>
      </c>
      <c r="P2166">
        <f t="shared" si="204"/>
        <v>0</v>
      </c>
      <c r="Q2166">
        <f t="shared" si="205"/>
        <v>0</v>
      </c>
      <c r="S2166" t="str">
        <f t="shared" si="206"/>
        <v/>
      </c>
      <c r="T2166" t="str">
        <f t="shared" si="207"/>
        <v/>
      </c>
      <c r="U2166" t="str">
        <f t="shared" si="208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203"/>
        <v>0</v>
      </c>
      <c r="P2167">
        <f t="shared" si="204"/>
        <v>0</v>
      </c>
      <c r="Q2167">
        <f t="shared" si="205"/>
        <v>0</v>
      </c>
      <c r="S2167" t="str">
        <f t="shared" si="206"/>
        <v/>
      </c>
      <c r="T2167" t="str">
        <f t="shared" si="207"/>
        <v/>
      </c>
      <c r="U2167" t="str">
        <f t="shared" si="208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203"/>
        <v>2</v>
      </c>
      <c r="P2168">
        <f t="shared" si="204"/>
        <v>0</v>
      </c>
      <c r="Q2168">
        <f t="shared" si="205"/>
        <v>0</v>
      </c>
      <c r="S2168">
        <f t="shared" si="206"/>
        <v>2</v>
      </c>
      <c r="T2168">
        <f t="shared" si="207"/>
        <v>0</v>
      </c>
      <c r="U2168">
        <f t="shared" si="208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203"/>
        <v>0</v>
      </c>
      <c r="P2169">
        <f t="shared" si="204"/>
        <v>0</v>
      </c>
      <c r="Q2169">
        <f t="shared" si="205"/>
        <v>0</v>
      </c>
      <c r="S2169" t="str">
        <f t="shared" si="206"/>
        <v/>
      </c>
      <c r="T2169" t="str">
        <f t="shared" si="207"/>
        <v/>
      </c>
      <c r="U2169" t="str">
        <f t="shared" si="208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203"/>
        <v>0</v>
      </c>
      <c r="P2170">
        <f t="shared" si="204"/>
        <v>0</v>
      </c>
      <c r="Q2170">
        <f t="shared" si="205"/>
        <v>0</v>
      </c>
      <c r="S2170" t="str">
        <f t="shared" si="206"/>
        <v/>
      </c>
      <c r="T2170" t="str">
        <f t="shared" si="207"/>
        <v/>
      </c>
      <c r="U2170" t="str">
        <f t="shared" si="208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203"/>
        <v>0</v>
      </c>
      <c r="P2171">
        <f t="shared" si="204"/>
        <v>0</v>
      </c>
      <c r="Q2171">
        <f t="shared" si="205"/>
        <v>0</v>
      </c>
      <c r="S2171" t="str">
        <f t="shared" si="206"/>
        <v/>
      </c>
      <c r="T2171" t="str">
        <f t="shared" si="207"/>
        <v/>
      </c>
      <c r="U2171" t="str">
        <f t="shared" si="208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203"/>
        <v>3</v>
      </c>
      <c r="P2172">
        <f t="shared" si="204"/>
        <v>0</v>
      </c>
      <c r="Q2172">
        <f t="shared" si="205"/>
        <v>0</v>
      </c>
      <c r="S2172" t="str">
        <f t="shared" si="206"/>
        <v/>
      </c>
      <c r="T2172" t="str">
        <f t="shared" si="207"/>
        <v/>
      </c>
      <c r="U2172" t="str">
        <f t="shared" si="208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203"/>
        <v>1</v>
      </c>
      <c r="P2173">
        <f t="shared" si="204"/>
        <v>0</v>
      </c>
      <c r="Q2173">
        <f t="shared" si="205"/>
        <v>0</v>
      </c>
      <c r="S2173">
        <f t="shared" si="206"/>
        <v>1</v>
      </c>
      <c r="T2173">
        <f t="shared" si="207"/>
        <v>0</v>
      </c>
      <c r="U2173">
        <f t="shared" si="208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203"/>
        <v>0</v>
      </c>
      <c r="P2174">
        <f t="shared" si="204"/>
        <v>0</v>
      </c>
      <c r="Q2174">
        <f t="shared" si="205"/>
        <v>0</v>
      </c>
      <c r="S2174" t="str">
        <f t="shared" si="206"/>
        <v/>
      </c>
      <c r="T2174" t="str">
        <f t="shared" si="207"/>
        <v/>
      </c>
      <c r="U2174" t="str">
        <f t="shared" si="208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203"/>
        <v>11</v>
      </c>
      <c r="P2175">
        <f t="shared" si="204"/>
        <v>0</v>
      </c>
      <c r="Q2175">
        <f t="shared" si="205"/>
        <v>0</v>
      </c>
      <c r="S2175" t="str">
        <f t="shared" si="206"/>
        <v/>
      </c>
      <c r="T2175" t="str">
        <f t="shared" si="207"/>
        <v/>
      </c>
      <c r="U2175" t="str">
        <f t="shared" si="208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203"/>
        <v>0</v>
      </c>
      <c r="P2176">
        <f t="shared" si="204"/>
        <v>0</v>
      </c>
      <c r="Q2176">
        <f t="shared" si="205"/>
        <v>0</v>
      </c>
      <c r="S2176" t="str">
        <f t="shared" si="206"/>
        <v/>
      </c>
      <c r="T2176" t="str">
        <f t="shared" si="207"/>
        <v/>
      </c>
      <c r="U2176" t="str">
        <f t="shared" si="208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203"/>
        <v>0</v>
      </c>
      <c r="P2177">
        <f t="shared" si="204"/>
        <v>0</v>
      </c>
      <c r="Q2177">
        <f t="shared" si="205"/>
        <v>0</v>
      </c>
      <c r="S2177" t="str">
        <f t="shared" si="206"/>
        <v/>
      </c>
      <c r="T2177" t="str">
        <f t="shared" si="207"/>
        <v/>
      </c>
      <c r="U2177" t="str">
        <f t="shared" si="208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203"/>
        <v>0</v>
      </c>
      <c r="P2178">
        <f t="shared" si="204"/>
        <v>0</v>
      </c>
      <c r="Q2178">
        <f t="shared" si="205"/>
        <v>0</v>
      </c>
      <c r="S2178" t="str">
        <f t="shared" si="206"/>
        <v/>
      </c>
      <c r="T2178" t="str">
        <f t="shared" si="207"/>
        <v/>
      </c>
      <c r="U2178" t="str">
        <f t="shared" si="208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203"/>
        <v>0</v>
      </c>
      <c r="P2179">
        <f t="shared" si="204"/>
        <v>0</v>
      </c>
      <c r="Q2179">
        <f t="shared" si="205"/>
        <v>0</v>
      </c>
      <c r="S2179" t="str">
        <f t="shared" si="206"/>
        <v/>
      </c>
      <c r="T2179" t="str">
        <f t="shared" si="207"/>
        <v/>
      </c>
      <c r="U2179" t="str">
        <f t="shared" si="208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203"/>
        <v>9</v>
      </c>
      <c r="P2180">
        <f t="shared" si="204"/>
        <v>1</v>
      </c>
      <c r="Q2180">
        <f t="shared" si="205"/>
        <v>0</v>
      </c>
      <c r="S2180" t="str">
        <f t="shared" si="206"/>
        <v/>
      </c>
      <c r="T2180" t="str">
        <f t="shared" si="207"/>
        <v/>
      </c>
      <c r="U2180" t="str">
        <f t="shared" si="208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O2244" si="209">IF($D2181="US",H2181,"")</f>
        <v>0</v>
      </c>
      <c r="P2181">
        <f t="shared" ref="P2181:P2244" si="210">IF($D2181="US",I2181,"")</f>
        <v>0</v>
      </c>
      <c r="Q2181">
        <f t="shared" ref="Q2181:Q2244" si="211">IF($D2181="US",J2181,"")</f>
        <v>0</v>
      </c>
      <c r="S2181" t="str">
        <f t="shared" ref="S2181:S2244" si="212">IF($C2181="New York",H2181,"")</f>
        <v/>
      </c>
      <c r="T2181" t="str">
        <f t="shared" ref="T2181:T2244" si="213">IF($C2181="New York",I2181,"")</f>
        <v/>
      </c>
      <c r="U2181" t="str">
        <f t="shared" ref="U2181:U2244" si="214">IF($C2181="New York",J2181,"")</f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si="209"/>
        <v>4</v>
      </c>
      <c r="P2182">
        <f t="shared" si="210"/>
        <v>0</v>
      </c>
      <c r="Q2182">
        <f t="shared" si="211"/>
        <v>0</v>
      </c>
      <c r="S2182" t="str">
        <f t="shared" si="212"/>
        <v/>
      </c>
      <c r="T2182" t="str">
        <f t="shared" si="213"/>
        <v/>
      </c>
      <c r="U2182" t="str">
        <f t="shared" si="214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209"/>
        <v>89</v>
      </c>
      <c r="P2183">
        <f t="shared" si="210"/>
        <v>0</v>
      </c>
      <c r="Q2183">
        <f t="shared" si="211"/>
        <v>0</v>
      </c>
      <c r="S2183" t="str">
        <f t="shared" si="212"/>
        <v/>
      </c>
      <c r="T2183" t="str">
        <f t="shared" si="213"/>
        <v/>
      </c>
      <c r="U2183" t="str">
        <f t="shared" si="214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209"/>
        <v>13</v>
      </c>
      <c r="P2184">
        <f t="shared" si="210"/>
        <v>0</v>
      </c>
      <c r="Q2184">
        <f t="shared" si="211"/>
        <v>0</v>
      </c>
      <c r="S2184" t="str">
        <f t="shared" si="212"/>
        <v/>
      </c>
      <c r="T2184" t="str">
        <f t="shared" si="213"/>
        <v/>
      </c>
      <c r="U2184" t="str">
        <f t="shared" si="214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209"/>
        <v>2</v>
      </c>
      <c r="P2185">
        <f t="shared" si="210"/>
        <v>0</v>
      </c>
      <c r="Q2185">
        <f t="shared" si="211"/>
        <v>0</v>
      </c>
      <c r="S2185" t="str">
        <f t="shared" si="212"/>
        <v/>
      </c>
      <c r="T2185" t="str">
        <f t="shared" si="213"/>
        <v/>
      </c>
      <c r="U2185" t="str">
        <f t="shared" si="214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209"/>
        <v>0</v>
      </c>
      <c r="P2186">
        <f t="shared" si="210"/>
        <v>0</v>
      </c>
      <c r="Q2186">
        <f t="shared" si="211"/>
        <v>0</v>
      </c>
      <c r="S2186" t="str">
        <f t="shared" si="212"/>
        <v/>
      </c>
      <c r="T2186" t="str">
        <f t="shared" si="213"/>
        <v/>
      </c>
      <c r="U2186" t="str">
        <f t="shared" si="214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209"/>
        <v>1</v>
      </c>
      <c r="P2187">
        <f t="shared" si="210"/>
        <v>0</v>
      </c>
      <c r="Q2187">
        <f t="shared" si="211"/>
        <v>0</v>
      </c>
      <c r="S2187" t="str">
        <f t="shared" si="212"/>
        <v/>
      </c>
      <c r="T2187" t="str">
        <f t="shared" si="213"/>
        <v/>
      </c>
      <c r="U2187" t="str">
        <f t="shared" si="214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209"/>
        <v>0</v>
      </c>
      <c r="P2188">
        <f t="shared" si="210"/>
        <v>0</v>
      </c>
      <c r="Q2188">
        <f t="shared" si="211"/>
        <v>0</v>
      </c>
      <c r="S2188" t="str">
        <f t="shared" si="212"/>
        <v/>
      </c>
      <c r="T2188" t="str">
        <f t="shared" si="213"/>
        <v/>
      </c>
      <c r="U2188" t="str">
        <f t="shared" si="214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209"/>
        <v>0</v>
      </c>
      <c r="P2189">
        <f t="shared" si="210"/>
        <v>0</v>
      </c>
      <c r="Q2189">
        <f t="shared" si="211"/>
        <v>0</v>
      </c>
      <c r="S2189" t="str">
        <f t="shared" si="212"/>
        <v/>
      </c>
      <c r="T2189" t="str">
        <f t="shared" si="213"/>
        <v/>
      </c>
      <c r="U2189" t="str">
        <f t="shared" si="214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209"/>
        <v>0</v>
      </c>
      <c r="P2190">
        <f t="shared" si="210"/>
        <v>0</v>
      </c>
      <c r="Q2190">
        <f t="shared" si="211"/>
        <v>0</v>
      </c>
      <c r="S2190" t="str">
        <f t="shared" si="212"/>
        <v/>
      </c>
      <c r="T2190" t="str">
        <f t="shared" si="213"/>
        <v/>
      </c>
      <c r="U2190" t="str">
        <f t="shared" si="214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209"/>
        <v>5</v>
      </c>
      <c r="P2191">
        <f t="shared" si="210"/>
        <v>0</v>
      </c>
      <c r="Q2191">
        <f t="shared" si="211"/>
        <v>0</v>
      </c>
      <c r="S2191" t="str">
        <f t="shared" si="212"/>
        <v/>
      </c>
      <c r="T2191" t="str">
        <f t="shared" si="213"/>
        <v/>
      </c>
      <c r="U2191" t="str">
        <f t="shared" si="214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209"/>
        <v>0</v>
      </c>
      <c r="P2192">
        <f t="shared" si="210"/>
        <v>0</v>
      </c>
      <c r="Q2192">
        <f t="shared" si="211"/>
        <v>0</v>
      </c>
      <c r="S2192" t="str">
        <f t="shared" si="212"/>
        <v/>
      </c>
      <c r="T2192" t="str">
        <f t="shared" si="213"/>
        <v/>
      </c>
      <c r="U2192" t="str">
        <f t="shared" si="214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209"/>
        <v>14</v>
      </c>
      <c r="P2193">
        <f t="shared" si="210"/>
        <v>1</v>
      </c>
      <c r="Q2193">
        <f t="shared" si="211"/>
        <v>0</v>
      </c>
      <c r="S2193" t="str">
        <f t="shared" si="212"/>
        <v/>
      </c>
      <c r="T2193" t="str">
        <f t="shared" si="213"/>
        <v/>
      </c>
      <c r="U2193" t="str">
        <f t="shared" si="214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209"/>
        <v>0</v>
      </c>
      <c r="P2194">
        <f t="shared" si="210"/>
        <v>0</v>
      </c>
      <c r="Q2194">
        <f t="shared" si="211"/>
        <v>0</v>
      </c>
      <c r="S2194" t="str">
        <f t="shared" si="212"/>
        <v/>
      </c>
      <c r="T2194" t="str">
        <f t="shared" si="213"/>
        <v/>
      </c>
      <c r="U2194" t="str">
        <f t="shared" si="214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209"/>
        <v>0</v>
      </c>
      <c r="P2195">
        <f t="shared" si="210"/>
        <v>0</v>
      </c>
      <c r="Q2195">
        <f t="shared" si="211"/>
        <v>0</v>
      </c>
      <c r="S2195" t="str">
        <f t="shared" si="212"/>
        <v/>
      </c>
      <c r="T2195" t="str">
        <f t="shared" si="213"/>
        <v/>
      </c>
      <c r="U2195" t="str">
        <f t="shared" si="214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209"/>
        <v>0</v>
      </c>
      <c r="P2196">
        <f t="shared" si="210"/>
        <v>0</v>
      </c>
      <c r="Q2196">
        <f t="shared" si="211"/>
        <v>0</v>
      </c>
      <c r="S2196" t="str">
        <f t="shared" si="212"/>
        <v/>
      </c>
      <c r="T2196" t="str">
        <f t="shared" si="213"/>
        <v/>
      </c>
      <c r="U2196" t="str">
        <f t="shared" si="214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209"/>
        <v>89</v>
      </c>
      <c r="P2197">
        <f t="shared" si="210"/>
        <v>3</v>
      </c>
      <c r="Q2197">
        <f t="shared" si="211"/>
        <v>0</v>
      </c>
      <c r="S2197" t="str">
        <f t="shared" si="212"/>
        <v/>
      </c>
      <c r="T2197" t="str">
        <f t="shared" si="213"/>
        <v/>
      </c>
      <c r="U2197" t="str">
        <f t="shared" si="214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209"/>
        <v>0</v>
      </c>
      <c r="P2198">
        <f t="shared" si="210"/>
        <v>0</v>
      </c>
      <c r="Q2198">
        <f t="shared" si="211"/>
        <v>0</v>
      </c>
      <c r="S2198" t="str">
        <f t="shared" si="212"/>
        <v/>
      </c>
      <c r="T2198" t="str">
        <f t="shared" si="213"/>
        <v/>
      </c>
      <c r="U2198" t="str">
        <f t="shared" si="214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209"/>
        <v>0</v>
      </c>
      <c r="P2199">
        <f t="shared" si="210"/>
        <v>0</v>
      </c>
      <c r="Q2199">
        <f t="shared" si="211"/>
        <v>0</v>
      </c>
      <c r="S2199" t="str">
        <f t="shared" si="212"/>
        <v/>
      </c>
      <c r="T2199" t="str">
        <f t="shared" si="213"/>
        <v/>
      </c>
      <c r="U2199" t="str">
        <f t="shared" si="214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209"/>
        <v>0</v>
      </c>
      <c r="P2200">
        <f t="shared" si="210"/>
        <v>0</v>
      </c>
      <c r="Q2200">
        <f t="shared" si="211"/>
        <v>0</v>
      </c>
      <c r="S2200" t="str">
        <f t="shared" si="212"/>
        <v/>
      </c>
      <c r="T2200" t="str">
        <f t="shared" si="213"/>
        <v/>
      </c>
      <c r="U2200" t="str">
        <f t="shared" si="214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209"/>
        <v>2</v>
      </c>
      <c r="P2201">
        <f t="shared" si="210"/>
        <v>0</v>
      </c>
      <c r="Q2201">
        <f t="shared" si="211"/>
        <v>0</v>
      </c>
      <c r="S2201" t="str">
        <f t="shared" si="212"/>
        <v/>
      </c>
      <c r="T2201" t="str">
        <f t="shared" si="213"/>
        <v/>
      </c>
      <c r="U2201" t="str">
        <f t="shared" si="214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209"/>
        <v>0</v>
      </c>
      <c r="P2202">
        <f t="shared" si="210"/>
        <v>0</v>
      </c>
      <c r="Q2202">
        <f t="shared" si="211"/>
        <v>0</v>
      </c>
      <c r="S2202" t="str">
        <f t="shared" si="212"/>
        <v/>
      </c>
      <c r="T2202" t="str">
        <f t="shared" si="213"/>
        <v/>
      </c>
      <c r="U2202" t="str">
        <f t="shared" si="214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209"/>
        <v>1</v>
      </c>
      <c r="P2203">
        <f t="shared" si="210"/>
        <v>0</v>
      </c>
      <c r="Q2203">
        <f t="shared" si="211"/>
        <v>0</v>
      </c>
      <c r="S2203" t="str">
        <f t="shared" si="212"/>
        <v/>
      </c>
      <c r="T2203" t="str">
        <f t="shared" si="213"/>
        <v/>
      </c>
      <c r="U2203" t="str">
        <f t="shared" si="214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209"/>
        <v>0</v>
      </c>
      <c r="P2204">
        <f t="shared" si="210"/>
        <v>0</v>
      </c>
      <c r="Q2204">
        <f t="shared" si="211"/>
        <v>0</v>
      </c>
      <c r="S2204" t="str">
        <f t="shared" si="212"/>
        <v/>
      </c>
      <c r="T2204" t="str">
        <f t="shared" si="213"/>
        <v/>
      </c>
      <c r="U2204" t="str">
        <f t="shared" si="214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209"/>
        <v>1</v>
      </c>
      <c r="P2205">
        <f t="shared" si="210"/>
        <v>0</v>
      </c>
      <c r="Q2205">
        <f t="shared" si="211"/>
        <v>0</v>
      </c>
      <c r="S2205" t="str">
        <f t="shared" si="212"/>
        <v/>
      </c>
      <c r="T2205" t="str">
        <f t="shared" si="213"/>
        <v/>
      </c>
      <c r="U2205" t="str">
        <f t="shared" si="214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209"/>
        <v>0</v>
      </c>
      <c r="P2206">
        <f t="shared" si="210"/>
        <v>0</v>
      </c>
      <c r="Q2206">
        <f t="shared" si="211"/>
        <v>0</v>
      </c>
      <c r="S2206" t="str">
        <f t="shared" si="212"/>
        <v/>
      </c>
      <c r="T2206" t="str">
        <f t="shared" si="213"/>
        <v/>
      </c>
      <c r="U2206" t="str">
        <f t="shared" si="214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209"/>
        <v>1</v>
      </c>
      <c r="P2207">
        <f t="shared" si="210"/>
        <v>0</v>
      </c>
      <c r="Q2207">
        <f t="shared" si="211"/>
        <v>0</v>
      </c>
      <c r="S2207" t="str">
        <f t="shared" si="212"/>
        <v/>
      </c>
      <c r="T2207" t="str">
        <f t="shared" si="213"/>
        <v/>
      </c>
      <c r="U2207" t="str">
        <f t="shared" si="214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209"/>
        <v>0</v>
      </c>
      <c r="P2208">
        <f t="shared" si="210"/>
        <v>0</v>
      </c>
      <c r="Q2208">
        <f t="shared" si="211"/>
        <v>0</v>
      </c>
      <c r="S2208" t="str">
        <f t="shared" si="212"/>
        <v/>
      </c>
      <c r="T2208" t="str">
        <f t="shared" si="213"/>
        <v/>
      </c>
      <c r="U2208" t="str">
        <f t="shared" si="214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209"/>
        <v>14</v>
      </c>
      <c r="P2209">
        <f t="shared" si="210"/>
        <v>1</v>
      </c>
      <c r="Q2209">
        <f t="shared" si="211"/>
        <v>0</v>
      </c>
      <c r="S2209" t="str">
        <f t="shared" si="212"/>
        <v/>
      </c>
      <c r="T2209" t="str">
        <f t="shared" si="213"/>
        <v/>
      </c>
      <c r="U2209" t="str">
        <f t="shared" si="214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209"/>
        <v>1</v>
      </c>
      <c r="P2210">
        <f t="shared" si="210"/>
        <v>0</v>
      </c>
      <c r="Q2210">
        <f t="shared" si="211"/>
        <v>0</v>
      </c>
      <c r="S2210" t="str">
        <f t="shared" si="212"/>
        <v/>
      </c>
      <c r="T2210" t="str">
        <f t="shared" si="213"/>
        <v/>
      </c>
      <c r="U2210" t="str">
        <f t="shared" si="214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209"/>
        <v>141</v>
      </c>
      <c r="P2211">
        <f t="shared" si="210"/>
        <v>0</v>
      </c>
      <c r="Q2211">
        <f t="shared" si="211"/>
        <v>0</v>
      </c>
      <c r="S2211" t="str">
        <f t="shared" si="212"/>
        <v/>
      </c>
      <c r="T2211" t="str">
        <f t="shared" si="213"/>
        <v/>
      </c>
      <c r="U2211" t="str">
        <f t="shared" si="214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209"/>
        <v>0</v>
      </c>
      <c r="P2212">
        <f t="shared" si="210"/>
        <v>0</v>
      </c>
      <c r="Q2212">
        <f t="shared" si="211"/>
        <v>0</v>
      </c>
      <c r="S2212" t="str">
        <f t="shared" si="212"/>
        <v/>
      </c>
      <c r="T2212" t="str">
        <f t="shared" si="213"/>
        <v/>
      </c>
      <c r="U2212" t="str">
        <f t="shared" si="214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209"/>
        <v>5</v>
      </c>
      <c r="P2213">
        <f t="shared" si="210"/>
        <v>0</v>
      </c>
      <c r="Q2213">
        <f t="shared" si="211"/>
        <v>0</v>
      </c>
      <c r="S2213" t="str">
        <f t="shared" si="212"/>
        <v/>
      </c>
      <c r="T2213" t="str">
        <f t="shared" si="213"/>
        <v/>
      </c>
      <c r="U2213" t="str">
        <f t="shared" si="214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209"/>
        <v>0</v>
      </c>
      <c r="P2214">
        <f t="shared" si="210"/>
        <v>0</v>
      </c>
      <c r="Q2214">
        <f t="shared" si="211"/>
        <v>0</v>
      </c>
      <c r="S2214" t="str">
        <f t="shared" si="212"/>
        <v/>
      </c>
      <c r="T2214" t="str">
        <f t="shared" si="213"/>
        <v/>
      </c>
      <c r="U2214" t="str">
        <f t="shared" si="214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209"/>
        <v>0</v>
      </c>
      <c r="P2215">
        <f t="shared" si="210"/>
        <v>0</v>
      </c>
      <c r="Q2215">
        <f t="shared" si="211"/>
        <v>0</v>
      </c>
      <c r="S2215" t="str">
        <f t="shared" si="212"/>
        <v/>
      </c>
      <c r="T2215" t="str">
        <f t="shared" si="213"/>
        <v/>
      </c>
      <c r="U2215" t="str">
        <f t="shared" si="214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209"/>
        <v>0</v>
      </c>
      <c r="P2216">
        <f t="shared" si="210"/>
        <v>0</v>
      </c>
      <c r="Q2216">
        <f t="shared" si="211"/>
        <v>0</v>
      </c>
      <c r="S2216" t="str">
        <f t="shared" si="212"/>
        <v/>
      </c>
      <c r="T2216" t="str">
        <f t="shared" si="213"/>
        <v/>
      </c>
      <c r="U2216" t="str">
        <f t="shared" si="214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209"/>
        <v>3</v>
      </c>
      <c r="P2217">
        <f t="shared" si="210"/>
        <v>1</v>
      </c>
      <c r="Q2217">
        <f t="shared" si="211"/>
        <v>0</v>
      </c>
      <c r="S2217" t="str">
        <f t="shared" si="212"/>
        <v/>
      </c>
      <c r="T2217" t="str">
        <f t="shared" si="213"/>
        <v/>
      </c>
      <c r="U2217" t="str">
        <f t="shared" si="214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209"/>
        <v>0</v>
      </c>
      <c r="P2218">
        <f t="shared" si="210"/>
        <v>0</v>
      </c>
      <c r="Q2218">
        <f t="shared" si="211"/>
        <v>0</v>
      </c>
      <c r="S2218" t="str">
        <f t="shared" si="212"/>
        <v/>
      </c>
      <c r="T2218" t="str">
        <f t="shared" si="213"/>
        <v/>
      </c>
      <c r="U2218" t="str">
        <f t="shared" si="214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209"/>
        <v>3</v>
      </c>
      <c r="P2219">
        <f t="shared" si="210"/>
        <v>0</v>
      </c>
      <c r="Q2219">
        <f t="shared" si="211"/>
        <v>0</v>
      </c>
      <c r="S2219" t="str">
        <f t="shared" si="212"/>
        <v/>
      </c>
      <c r="T2219" t="str">
        <f t="shared" si="213"/>
        <v/>
      </c>
      <c r="U2219" t="str">
        <f t="shared" si="214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209"/>
        <v>3</v>
      </c>
      <c r="P2220">
        <f t="shared" si="210"/>
        <v>0</v>
      </c>
      <c r="Q2220">
        <f t="shared" si="211"/>
        <v>0</v>
      </c>
      <c r="S2220" t="str">
        <f t="shared" si="212"/>
        <v/>
      </c>
      <c r="T2220" t="str">
        <f t="shared" si="213"/>
        <v/>
      </c>
      <c r="U2220" t="str">
        <f t="shared" si="214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209"/>
        <v>12</v>
      </c>
      <c r="P2221">
        <f t="shared" si="210"/>
        <v>0</v>
      </c>
      <c r="Q2221">
        <f t="shared" si="211"/>
        <v>0</v>
      </c>
      <c r="S2221" t="str">
        <f t="shared" si="212"/>
        <v/>
      </c>
      <c r="T2221" t="str">
        <f t="shared" si="213"/>
        <v/>
      </c>
      <c r="U2221" t="str">
        <f t="shared" si="214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209"/>
        <v>0</v>
      </c>
      <c r="P2222">
        <f t="shared" si="210"/>
        <v>0</v>
      </c>
      <c r="Q2222">
        <f t="shared" si="211"/>
        <v>0</v>
      </c>
      <c r="S2222" t="str">
        <f t="shared" si="212"/>
        <v/>
      </c>
      <c r="T2222" t="str">
        <f t="shared" si="213"/>
        <v/>
      </c>
      <c r="U2222" t="str">
        <f t="shared" si="214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209"/>
        <v>0</v>
      </c>
      <c r="P2223">
        <f t="shared" si="210"/>
        <v>0</v>
      </c>
      <c r="Q2223">
        <f t="shared" si="211"/>
        <v>0</v>
      </c>
      <c r="S2223" t="str">
        <f t="shared" si="212"/>
        <v/>
      </c>
      <c r="T2223" t="str">
        <f t="shared" si="213"/>
        <v/>
      </c>
      <c r="U2223" t="str">
        <f t="shared" si="214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209"/>
        <v>0</v>
      </c>
      <c r="P2224">
        <f t="shared" si="210"/>
        <v>0</v>
      </c>
      <c r="Q2224">
        <f t="shared" si="211"/>
        <v>0</v>
      </c>
      <c r="S2224" t="str">
        <f t="shared" si="212"/>
        <v/>
      </c>
      <c r="T2224" t="str">
        <f t="shared" si="213"/>
        <v/>
      </c>
      <c r="U2224" t="str">
        <f t="shared" si="214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209"/>
        <v>0</v>
      </c>
      <c r="P2225">
        <f t="shared" si="210"/>
        <v>0</v>
      </c>
      <c r="Q2225">
        <f t="shared" si="211"/>
        <v>0</v>
      </c>
      <c r="S2225" t="str">
        <f t="shared" si="212"/>
        <v/>
      </c>
      <c r="T2225" t="str">
        <f t="shared" si="213"/>
        <v/>
      </c>
      <c r="U2225" t="str">
        <f t="shared" si="214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209"/>
        <v>0</v>
      </c>
      <c r="P2226">
        <f t="shared" si="210"/>
        <v>0</v>
      </c>
      <c r="Q2226">
        <f t="shared" si="211"/>
        <v>0</v>
      </c>
      <c r="S2226" t="str">
        <f t="shared" si="212"/>
        <v/>
      </c>
      <c r="T2226" t="str">
        <f t="shared" si="213"/>
        <v/>
      </c>
      <c r="U2226" t="str">
        <f t="shared" si="214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209"/>
        <v>0</v>
      </c>
      <c r="P2227">
        <f t="shared" si="210"/>
        <v>0</v>
      </c>
      <c r="Q2227">
        <f t="shared" si="211"/>
        <v>0</v>
      </c>
      <c r="S2227" t="str">
        <f t="shared" si="212"/>
        <v/>
      </c>
      <c r="T2227" t="str">
        <f t="shared" si="213"/>
        <v/>
      </c>
      <c r="U2227" t="str">
        <f t="shared" si="214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209"/>
        <v>0</v>
      </c>
      <c r="P2228">
        <f t="shared" si="210"/>
        <v>0</v>
      </c>
      <c r="Q2228">
        <f t="shared" si="211"/>
        <v>0</v>
      </c>
      <c r="S2228" t="str">
        <f t="shared" si="212"/>
        <v/>
      </c>
      <c r="T2228" t="str">
        <f t="shared" si="213"/>
        <v/>
      </c>
      <c r="U2228" t="str">
        <f t="shared" si="214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209"/>
        <v>0</v>
      </c>
      <c r="P2229">
        <f t="shared" si="210"/>
        <v>0</v>
      </c>
      <c r="Q2229">
        <f t="shared" si="211"/>
        <v>0</v>
      </c>
      <c r="S2229" t="str">
        <f t="shared" si="212"/>
        <v/>
      </c>
      <c r="T2229" t="str">
        <f t="shared" si="213"/>
        <v/>
      </c>
      <c r="U2229" t="str">
        <f t="shared" si="214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209"/>
        <v>1</v>
      </c>
      <c r="P2230">
        <f t="shared" si="210"/>
        <v>1</v>
      </c>
      <c r="Q2230">
        <f t="shared" si="211"/>
        <v>0</v>
      </c>
      <c r="S2230" t="str">
        <f t="shared" si="212"/>
        <v/>
      </c>
      <c r="T2230" t="str">
        <f t="shared" si="213"/>
        <v/>
      </c>
      <c r="U2230" t="str">
        <f t="shared" si="214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209"/>
        <v>3</v>
      </c>
      <c r="P2231">
        <f t="shared" si="210"/>
        <v>0</v>
      </c>
      <c r="Q2231">
        <f t="shared" si="211"/>
        <v>0</v>
      </c>
      <c r="S2231" t="str">
        <f t="shared" si="212"/>
        <v/>
      </c>
      <c r="T2231" t="str">
        <f t="shared" si="213"/>
        <v/>
      </c>
      <c r="U2231" t="str">
        <f t="shared" si="214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209"/>
        <v>3</v>
      </c>
      <c r="P2232">
        <f t="shared" si="210"/>
        <v>0</v>
      </c>
      <c r="Q2232">
        <f t="shared" si="211"/>
        <v>0</v>
      </c>
      <c r="S2232" t="str">
        <f t="shared" si="212"/>
        <v/>
      </c>
      <c r="T2232" t="str">
        <f t="shared" si="213"/>
        <v/>
      </c>
      <c r="U2232" t="str">
        <f t="shared" si="214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209"/>
        <v>0</v>
      </c>
      <c r="P2233">
        <f t="shared" si="210"/>
        <v>0</v>
      </c>
      <c r="Q2233">
        <f t="shared" si="211"/>
        <v>0</v>
      </c>
      <c r="S2233" t="str">
        <f t="shared" si="212"/>
        <v/>
      </c>
      <c r="T2233" t="str">
        <f t="shared" si="213"/>
        <v/>
      </c>
      <c r="U2233" t="str">
        <f t="shared" si="214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209"/>
        <v>0</v>
      </c>
      <c r="P2234">
        <f t="shared" si="210"/>
        <v>0</v>
      </c>
      <c r="Q2234">
        <f t="shared" si="211"/>
        <v>0</v>
      </c>
      <c r="S2234" t="str">
        <f t="shared" si="212"/>
        <v/>
      </c>
      <c r="T2234" t="str">
        <f t="shared" si="213"/>
        <v/>
      </c>
      <c r="U2234" t="str">
        <f t="shared" si="214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209"/>
        <v>0</v>
      </c>
      <c r="P2235">
        <f t="shared" si="210"/>
        <v>0</v>
      </c>
      <c r="Q2235">
        <f t="shared" si="211"/>
        <v>0</v>
      </c>
      <c r="S2235" t="str">
        <f t="shared" si="212"/>
        <v/>
      </c>
      <c r="T2235" t="str">
        <f t="shared" si="213"/>
        <v/>
      </c>
      <c r="U2235" t="str">
        <f t="shared" si="214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209"/>
        <v>0</v>
      </c>
      <c r="P2236">
        <f t="shared" si="210"/>
        <v>0</v>
      </c>
      <c r="Q2236">
        <f t="shared" si="211"/>
        <v>0</v>
      </c>
      <c r="S2236" t="str">
        <f t="shared" si="212"/>
        <v/>
      </c>
      <c r="T2236" t="str">
        <f t="shared" si="213"/>
        <v/>
      </c>
      <c r="U2236" t="str">
        <f t="shared" si="214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209"/>
        <v>0</v>
      </c>
      <c r="P2237">
        <f t="shared" si="210"/>
        <v>0</v>
      </c>
      <c r="Q2237">
        <f t="shared" si="211"/>
        <v>0</v>
      </c>
      <c r="S2237" t="str">
        <f t="shared" si="212"/>
        <v/>
      </c>
      <c r="T2237" t="str">
        <f t="shared" si="213"/>
        <v/>
      </c>
      <c r="U2237" t="str">
        <f t="shared" si="214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209"/>
        <v>0</v>
      </c>
      <c r="P2238">
        <f t="shared" si="210"/>
        <v>0</v>
      </c>
      <c r="Q2238">
        <f t="shared" si="211"/>
        <v>0</v>
      </c>
      <c r="S2238" t="str">
        <f t="shared" si="212"/>
        <v/>
      </c>
      <c r="T2238" t="str">
        <f t="shared" si="213"/>
        <v/>
      </c>
      <c r="U2238" t="str">
        <f t="shared" si="214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209"/>
        <v>0</v>
      </c>
      <c r="P2239">
        <f t="shared" si="210"/>
        <v>0</v>
      </c>
      <c r="Q2239">
        <f t="shared" si="211"/>
        <v>0</v>
      </c>
      <c r="S2239" t="str">
        <f t="shared" si="212"/>
        <v/>
      </c>
      <c r="T2239" t="str">
        <f t="shared" si="213"/>
        <v/>
      </c>
      <c r="U2239" t="str">
        <f t="shared" si="214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209"/>
        <v>0</v>
      </c>
      <c r="P2240">
        <f t="shared" si="210"/>
        <v>0</v>
      </c>
      <c r="Q2240">
        <f t="shared" si="211"/>
        <v>0</v>
      </c>
      <c r="S2240" t="str">
        <f t="shared" si="212"/>
        <v/>
      </c>
      <c r="T2240" t="str">
        <f t="shared" si="213"/>
        <v/>
      </c>
      <c r="U2240" t="str">
        <f t="shared" si="214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209"/>
        <v>0</v>
      </c>
      <c r="P2241">
        <f t="shared" si="210"/>
        <v>0</v>
      </c>
      <c r="Q2241">
        <f t="shared" si="211"/>
        <v>0</v>
      </c>
      <c r="S2241" t="str">
        <f t="shared" si="212"/>
        <v/>
      </c>
      <c r="T2241" t="str">
        <f t="shared" si="213"/>
        <v/>
      </c>
      <c r="U2241" t="str">
        <f t="shared" si="214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209"/>
        <v>1</v>
      </c>
      <c r="P2242">
        <f t="shared" si="210"/>
        <v>0</v>
      </c>
      <c r="Q2242">
        <f t="shared" si="211"/>
        <v>0</v>
      </c>
      <c r="S2242" t="str">
        <f t="shared" si="212"/>
        <v/>
      </c>
      <c r="T2242" t="str">
        <f t="shared" si="213"/>
        <v/>
      </c>
      <c r="U2242" t="str">
        <f t="shared" si="214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209"/>
        <v>1</v>
      </c>
      <c r="P2243">
        <f t="shared" si="210"/>
        <v>0</v>
      </c>
      <c r="Q2243">
        <f t="shared" si="211"/>
        <v>0</v>
      </c>
      <c r="S2243" t="str">
        <f t="shared" si="212"/>
        <v/>
      </c>
      <c r="T2243" t="str">
        <f t="shared" si="213"/>
        <v/>
      </c>
      <c r="U2243" t="str">
        <f t="shared" si="214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209"/>
        <v>0</v>
      </c>
      <c r="P2244">
        <f t="shared" si="210"/>
        <v>0</v>
      </c>
      <c r="Q2244">
        <f t="shared" si="211"/>
        <v>0</v>
      </c>
      <c r="S2244" t="str">
        <f t="shared" si="212"/>
        <v/>
      </c>
      <c r="T2244" t="str">
        <f t="shared" si="213"/>
        <v/>
      </c>
      <c r="U2244" t="str">
        <f t="shared" si="214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O2308" si="215">IF($D2245="US",H2245,"")</f>
        <v>0</v>
      </c>
      <c r="P2245">
        <f t="shared" ref="P2245:P2308" si="216">IF($D2245="US",I2245,"")</f>
        <v>0</v>
      </c>
      <c r="Q2245">
        <f t="shared" ref="Q2245:Q2308" si="217">IF($D2245="US",J2245,"")</f>
        <v>0</v>
      </c>
      <c r="S2245" t="str">
        <f t="shared" ref="S2245:S2308" si="218">IF($C2245="New York",H2245,"")</f>
        <v/>
      </c>
      <c r="T2245" t="str">
        <f t="shared" ref="T2245:T2308" si="219">IF($C2245="New York",I2245,"")</f>
        <v/>
      </c>
      <c r="U2245" t="str">
        <f t="shared" ref="U2245:U2308" si="220">IF($C2245="New York",J2245,"")</f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si="215"/>
        <v>2</v>
      </c>
      <c r="P2246">
        <f t="shared" si="216"/>
        <v>0</v>
      </c>
      <c r="Q2246">
        <f t="shared" si="217"/>
        <v>0</v>
      </c>
      <c r="S2246" t="str">
        <f t="shared" si="218"/>
        <v/>
      </c>
      <c r="T2246" t="str">
        <f t="shared" si="219"/>
        <v/>
      </c>
      <c r="U2246" t="str">
        <f t="shared" si="220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215"/>
        <v>0</v>
      </c>
      <c r="P2247">
        <f t="shared" si="216"/>
        <v>0</v>
      </c>
      <c r="Q2247">
        <f t="shared" si="217"/>
        <v>0</v>
      </c>
      <c r="S2247" t="str">
        <f t="shared" si="218"/>
        <v/>
      </c>
      <c r="T2247" t="str">
        <f t="shared" si="219"/>
        <v/>
      </c>
      <c r="U2247" t="str">
        <f t="shared" si="220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215"/>
        <v>0</v>
      </c>
      <c r="P2248">
        <f t="shared" si="216"/>
        <v>0</v>
      </c>
      <c r="Q2248">
        <f t="shared" si="217"/>
        <v>0</v>
      </c>
      <c r="S2248" t="str">
        <f t="shared" si="218"/>
        <v/>
      </c>
      <c r="T2248" t="str">
        <f t="shared" si="219"/>
        <v/>
      </c>
      <c r="U2248" t="str">
        <f t="shared" si="220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215"/>
        <v>0</v>
      </c>
      <c r="P2249">
        <f t="shared" si="216"/>
        <v>0</v>
      </c>
      <c r="Q2249">
        <f t="shared" si="217"/>
        <v>0</v>
      </c>
      <c r="S2249" t="str">
        <f t="shared" si="218"/>
        <v/>
      </c>
      <c r="T2249" t="str">
        <f t="shared" si="219"/>
        <v/>
      </c>
      <c r="U2249" t="str">
        <f t="shared" si="220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215"/>
        <v>0</v>
      </c>
      <c r="P2250">
        <f t="shared" si="216"/>
        <v>0</v>
      </c>
      <c r="Q2250">
        <f t="shared" si="217"/>
        <v>0</v>
      </c>
      <c r="S2250" t="str">
        <f t="shared" si="218"/>
        <v/>
      </c>
      <c r="T2250" t="str">
        <f t="shared" si="219"/>
        <v/>
      </c>
      <c r="U2250" t="str">
        <f t="shared" si="220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215"/>
        <v>0</v>
      </c>
      <c r="P2251">
        <f t="shared" si="216"/>
        <v>0</v>
      </c>
      <c r="Q2251">
        <f t="shared" si="217"/>
        <v>0</v>
      </c>
      <c r="S2251" t="str">
        <f t="shared" si="218"/>
        <v/>
      </c>
      <c r="T2251" t="str">
        <f t="shared" si="219"/>
        <v/>
      </c>
      <c r="U2251" t="str">
        <f t="shared" si="220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215"/>
        <v>0</v>
      </c>
      <c r="P2252">
        <f t="shared" si="216"/>
        <v>0</v>
      </c>
      <c r="Q2252">
        <f t="shared" si="217"/>
        <v>0</v>
      </c>
      <c r="S2252" t="str">
        <f t="shared" si="218"/>
        <v/>
      </c>
      <c r="T2252" t="str">
        <f t="shared" si="219"/>
        <v/>
      </c>
      <c r="U2252" t="str">
        <f t="shared" si="220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215"/>
        <v>0</v>
      </c>
      <c r="P2253">
        <f t="shared" si="216"/>
        <v>0</v>
      </c>
      <c r="Q2253">
        <f t="shared" si="217"/>
        <v>0</v>
      </c>
      <c r="S2253" t="str">
        <f t="shared" si="218"/>
        <v/>
      </c>
      <c r="T2253" t="str">
        <f t="shared" si="219"/>
        <v/>
      </c>
      <c r="U2253" t="str">
        <f t="shared" si="220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215"/>
        <v>0</v>
      </c>
      <c r="P2254">
        <f t="shared" si="216"/>
        <v>0</v>
      </c>
      <c r="Q2254">
        <f t="shared" si="217"/>
        <v>0</v>
      </c>
      <c r="S2254" t="str">
        <f t="shared" si="218"/>
        <v/>
      </c>
      <c r="T2254" t="str">
        <f t="shared" si="219"/>
        <v/>
      </c>
      <c r="U2254" t="str">
        <f t="shared" si="220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215"/>
        <v>175</v>
      </c>
      <c r="P2255">
        <f t="shared" si="216"/>
        <v>0</v>
      </c>
      <c r="Q2255">
        <f t="shared" si="217"/>
        <v>0</v>
      </c>
      <c r="S2255" t="str">
        <f t="shared" si="218"/>
        <v/>
      </c>
      <c r="T2255" t="str">
        <f t="shared" si="219"/>
        <v/>
      </c>
      <c r="U2255" t="str">
        <f t="shared" si="220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215"/>
        <v>0</v>
      </c>
      <c r="P2256">
        <f t="shared" si="216"/>
        <v>0</v>
      </c>
      <c r="Q2256">
        <f t="shared" si="217"/>
        <v>0</v>
      </c>
      <c r="S2256" t="str">
        <f t="shared" si="218"/>
        <v/>
      </c>
      <c r="T2256" t="str">
        <f t="shared" si="219"/>
        <v/>
      </c>
      <c r="U2256" t="str">
        <f t="shared" si="220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215"/>
        <v>0</v>
      </c>
      <c r="P2257">
        <f t="shared" si="216"/>
        <v>0</v>
      </c>
      <c r="Q2257">
        <f t="shared" si="217"/>
        <v>0</v>
      </c>
      <c r="S2257" t="str">
        <f t="shared" si="218"/>
        <v/>
      </c>
      <c r="T2257" t="str">
        <f t="shared" si="219"/>
        <v/>
      </c>
      <c r="U2257" t="str">
        <f t="shared" si="220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215"/>
        <v>0</v>
      </c>
      <c r="P2258">
        <f t="shared" si="216"/>
        <v>0</v>
      </c>
      <c r="Q2258">
        <f t="shared" si="217"/>
        <v>0</v>
      </c>
      <c r="S2258" t="str">
        <f t="shared" si="218"/>
        <v/>
      </c>
      <c r="T2258" t="str">
        <f t="shared" si="219"/>
        <v/>
      </c>
      <c r="U2258" t="str">
        <f t="shared" si="220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215"/>
        <v>0</v>
      </c>
      <c r="P2259">
        <f t="shared" si="216"/>
        <v>0</v>
      </c>
      <c r="Q2259">
        <f t="shared" si="217"/>
        <v>0</v>
      </c>
      <c r="S2259" t="str">
        <f t="shared" si="218"/>
        <v/>
      </c>
      <c r="T2259" t="str">
        <f t="shared" si="219"/>
        <v/>
      </c>
      <c r="U2259" t="str">
        <f t="shared" si="220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215"/>
        <v>0</v>
      </c>
      <c r="P2260">
        <f t="shared" si="216"/>
        <v>0</v>
      </c>
      <c r="Q2260">
        <f t="shared" si="217"/>
        <v>0</v>
      </c>
      <c r="S2260" t="str">
        <f t="shared" si="218"/>
        <v/>
      </c>
      <c r="T2260" t="str">
        <f t="shared" si="219"/>
        <v/>
      </c>
      <c r="U2260" t="str">
        <f t="shared" si="220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215"/>
        <v>0</v>
      </c>
      <c r="P2261">
        <f t="shared" si="216"/>
        <v>0</v>
      </c>
      <c r="Q2261">
        <f t="shared" si="217"/>
        <v>0</v>
      </c>
      <c r="S2261" t="str">
        <f t="shared" si="218"/>
        <v/>
      </c>
      <c r="T2261" t="str">
        <f t="shared" si="219"/>
        <v/>
      </c>
      <c r="U2261" t="str">
        <f t="shared" si="220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215"/>
        <v>0</v>
      </c>
      <c r="P2262">
        <f t="shared" si="216"/>
        <v>0</v>
      </c>
      <c r="Q2262">
        <f t="shared" si="217"/>
        <v>0</v>
      </c>
      <c r="S2262" t="str">
        <f t="shared" si="218"/>
        <v/>
      </c>
      <c r="T2262" t="str">
        <f t="shared" si="219"/>
        <v/>
      </c>
      <c r="U2262" t="str">
        <f t="shared" si="220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215"/>
        <v>2</v>
      </c>
      <c r="P2263">
        <f t="shared" si="216"/>
        <v>0</v>
      </c>
      <c r="Q2263">
        <f t="shared" si="217"/>
        <v>0</v>
      </c>
      <c r="S2263" t="str">
        <f t="shared" si="218"/>
        <v/>
      </c>
      <c r="T2263" t="str">
        <f t="shared" si="219"/>
        <v/>
      </c>
      <c r="U2263" t="str">
        <f t="shared" si="220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215"/>
        <v>1</v>
      </c>
      <c r="P2264">
        <f t="shared" si="216"/>
        <v>0</v>
      </c>
      <c r="Q2264">
        <f t="shared" si="217"/>
        <v>0</v>
      </c>
      <c r="S2264" t="str">
        <f t="shared" si="218"/>
        <v/>
      </c>
      <c r="T2264" t="str">
        <f t="shared" si="219"/>
        <v/>
      </c>
      <c r="U2264" t="str">
        <f t="shared" si="220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215"/>
        <v>0</v>
      </c>
      <c r="P2265">
        <f t="shared" si="216"/>
        <v>0</v>
      </c>
      <c r="Q2265">
        <f t="shared" si="217"/>
        <v>0</v>
      </c>
      <c r="S2265" t="str">
        <f t="shared" si="218"/>
        <v/>
      </c>
      <c r="T2265" t="str">
        <f t="shared" si="219"/>
        <v/>
      </c>
      <c r="U2265" t="str">
        <f t="shared" si="220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215"/>
        <v>1</v>
      </c>
      <c r="P2266">
        <f t="shared" si="216"/>
        <v>0</v>
      </c>
      <c r="Q2266">
        <f t="shared" si="217"/>
        <v>0</v>
      </c>
      <c r="S2266" t="str">
        <f t="shared" si="218"/>
        <v/>
      </c>
      <c r="T2266" t="str">
        <f t="shared" si="219"/>
        <v/>
      </c>
      <c r="U2266" t="str">
        <f t="shared" si="220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215"/>
        <v>0</v>
      </c>
      <c r="P2267">
        <f t="shared" si="216"/>
        <v>0</v>
      </c>
      <c r="Q2267">
        <f t="shared" si="217"/>
        <v>0</v>
      </c>
      <c r="S2267" t="str">
        <f t="shared" si="218"/>
        <v/>
      </c>
      <c r="T2267" t="str">
        <f t="shared" si="219"/>
        <v/>
      </c>
      <c r="U2267" t="str">
        <f t="shared" si="220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215"/>
        <v>2</v>
      </c>
      <c r="P2268">
        <f t="shared" si="216"/>
        <v>0</v>
      </c>
      <c r="Q2268">
        <f t="shared" si="217"/>
        <v>0</v>
      </c>
      <c r="S2268" t="str">
        <f t="shared" si="218"/>
        <v/>
      </c>
      <c r="T2268" t="str">
        <f t="shared" si="219"/>
        <v/>
      </c>
      <c r="U2268" t="str">
        <f t="shared" si="220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215"/>
        <v>126</v>
      </c>
      <c r="P2269">
        <f t="shared" si="216"/>
        <v>1</v>
      </c>
      <c r="Q2269">
        <f t="shared" si="217"/>
        <v>0</v>
      </c>
      <c r="S2269" t="str">
        <f t="shared" si="218"/>
        <v/>
      </c>
      <c r="T2269" t="str">
        <f t="shared" si="219"/>
        <v/>
      </c>
      <c r="U2269" t="str">
        <f t="shared" si="220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215"/>
        <v>3</v>
      </c>
      <c r="P2270">
        <f t="shared" si="216"/>
        <v>0</v>
      </c>
      <c r="Q2270">
        <f t="shared" si="217"/>
        <v>0</v>
      </c>
      <c r="S2270" t="str">
        <f t="shared" si="218"/>
        <v/>
      </c>
      <c r="T2270" t="str">
        <f t="shared" si="219"/>
        <v/>
      </c>
      <c r="U2270" t="str">
        <f t="shared" si="220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215"/>
        <v>0</v>
      </c>
      <c r="P2271">
        <f t="shared" si="216"/>
        <v>0</v>
      </c>
      <c r="Q2271">
        <f t="shared" si="217"/>
        <v>0</v>
      </c>
      <c r="S2271" t="str">
        <f t="shared" si="218"/>
        <v/>
      </c>
      <c r="T2271" t="str">
        <f t="shared" si="219"/>
        <v/>
      </c>
      <c r="U2271" t="str">
        <f t="shared" si="220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215"/>
        <v>0</v>
      </c>
      <c r="P2272">
        <f t="shared" si="216"/>
        <v>0</v>
      </c>
      <c r="Q2272">
        <f t="shared" si="217"/>
        <v>0</v>
      </c>
      <c r="S2272" t="str">
        <f t="shared" si="218"/>
        <v/>
      </c>
      <c r="T2272" t="str">
        <f t="shared" si="219"/>
        <v/>
      </c>
      <c r="U2272" t="str">
        <f t="shared" si="220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215"/>
        <v>0</v>
      </c>
      <c r="P2273">
        <f t="shared" si="216"/>
        <v>0</v>
      </c>
      <c r="Q2273">
        <f t="shared" si="217"/>
        <v>0</v>
      </c>
      <c r="S2273" t="str">
        <f t="shared" si="218"/>
        <v/>
      </c>
      <c r="T2273" t="str">
        <f t="shared" si="219"/>
        <v/>
      </c>
      <c r="U2273" t="str">
        <f t="shared" si="220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215"/>
        <v>0</v>
      </c>
      <c r="P2274">
        <f t="shared" si="216"/>
        <v>0</v>
      </c>
      <c r="Q2274">
        <f t="shared" si="217"/>
        <v>0</v>
      </c>
      <c r="S2274" t="str">
        <f t="shared" si="218"/>
        <v/>
      </c>
      <c r="T2274" t="str">
        <f t="shared" si="219"/>
        <v/>
      </c>
      <c r="U2274" t="str">
        <f t="shared" si="220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215"/>
        <v>0</v>
      </c>
      <c r="P2275">
        <f t="shared" si="216"/>
        <v>0</v>
      </c>
      <c r="Q2275">
        <f t="shared" si="217"/>
        <v>0</v>
      </c>
      <c r="S2275" t="str">
        <f t="shared" si="218"/>
        <v/>
      </c>
      <c r="T2275" t="str">
        <f t="shared" si="219"/>
        <v/>
      </c>
      <c r="U2275" t="str">
        <f t="shared" si="220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215"/>
        <v>0</v>
      </c>
      <c r="P2276">
        <f t="shared" si="216"/>
        <v>0</v>
      </c>
      <c r="Q2276">
        <f t="shared" si="217"/>
        <v>0</v>
      </c>
      <c r="S2276" t="str">
        <f t="shared" si="218"/>
        <v/>
      </c>
      <c r="T2276" t="str">
        <f t="shared" si="219"/>
        <v/>
      </c>
      <c r="U2276" t="str">
        <f t="shared" si="220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215"/>
        <v>4</v>
      </c>
      <c r="P2277">
        <f t="shared" si="216"/>
        <v>0</v>
      </c>
      <c r="Q2277">
        <f t="shared" si="217"/>
        <v>0</v>
      </c>
      <c r="S2277" t="str">
        <f t="shared" si="218"/>
        <v/>
      </c>
      <c r="T2277" t="str">
        <f t="shared" si="219"/>
        <v/>
      </c>
      <c r="U2277" t="str">
        <f t="shared" si="220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215"/>
        <v>0</v>
      </c>
      <c r="P2278">
        <f t="shared" si="216"/>
        <v>0</v>
      </c>
      <c r="Q2278">
        <f t="shared" si="217"/>
        <v>0</v>
      </c>
      <c r="S2278" t="str">
        <f t="shared" si="218"/>
        <v/>
      </c>
      <c r="T2278" t="str">
        <f t="shared" si="219"/>
        <v/>
      </c>
      <c r="U2278" t="str">
        <f t="shared" si="220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215"/>
        <v>0</v>
      </c>
      <c r="P2279">
        <f t="shared" si="216"/>
        <v>0</v>
      </c>
      <c r="Q2279">
        <f t="shared" si="217"/>
        <v>0</v>
      </c>
      <c r="S2279" t="str">
        <f t="shared" si="218"/>
        <v/>
      </c>
      <c r="T2279" t="str">
        <f t="shared" si="219"/>
        <v/>
      </c>
      <c r="U2279" t="str">
        <f t="shared" si="220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215"/>
        <v>3</v>
      </c>
      <c r="P2280">
        <f t="shared" si="216"/>
        <v>0</v>
      </c>
      <c r="Q2280">
        <f t="shared" si="217"/>
        <v>0</v>
      </c>
      <c r="S2280" t="str">
        <f t="shared" si="218"/>
        <v/>
      </c>
      <c r="T2280" t="str">
        <f t="shared" si="219"/>
        <v/>
      </c>
      <c r="U2280" t="str">
        <f t="shared" si="220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215"/>
        <v>24</v>
      </c>
      <c r="P2281">
        <f t="shared" si="216"/>
        <v>0</v>
      </c>
      <c r="Q2281">
        <f t="shared" si="217"/>
        <v>0</v>
      </c>
      <c r="S2281" t="str">
        <f t="shared" si="218"/>
        <v/>
      </c>
      <c r="T2281" t="str">
        <f t="shared" si="219"/>
        <v/>
      </c>
      <c r="U2281" t="str">
        <f t="shared" si="220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215"/>
        <v>17</v>
      </c>
      <c r="P2282">
        <f t="shared" si="216"/>
        <v>0</v>
      </c>
      <c r="Q2282">
        <f t="shared" si="217"/>
        <v>0</v>
      </c>
      <c r="S2282" t="str">
        <f t="shared" si="218"/>
        <v/>
      </c>
      <c r="T2282" t="str">
        <f t="shared" si="219"/>
        <v/>
      </c>
      <c r="U2282" t="str">
        <f t="shared" si="220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215"/>
        <v>0</v>
      </c>
      <c r="P2283">
        <f t="shared" si="216"/>
        <v>0</v>
      </c>
      <c r="Q2283">
        <f t="shared" si="217"/>
        <v>0</v>
      </c>
      <c r="S2283" t="str">
        <f t="shared" si="218"/>
        <v/>
      </c>
      <c r="T2283" t="str">
        <f t="shared" si="219"/>
        <v/>
      </c>
      <c r="U2283" t="str">
        <f t="shared" si="220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215"/>
        <v>41</v>
      </c>
      <c r="P2284">
        <f t="shared" si="216"/>
        <v>0</v>
      </c>
      <c r="Q2284">
        <f t="shared" si="217"/>
        <v>0</v>
      </c>
      <c r="S2284" t="str">
        <f t="shared" si="218"/>
        <v/>
      </c>
      <c r="T2284" t="str">
        <f t="shared" si="219"/>
        <v/>
      </c>
      <c r="U2284" t="str">
        <f t="shared" si="220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215"/>
        <v>0</v>
      </c>
      <c r="P2285">
        <f t="shared" si="216"/>
        <v>0</v>
      </c>
      <c r="Q2285">
        <f t="shared" si="217"/>
        <v>0</v>
      </c>
      <c r="S2285" t="str">
        <f t="shared" si="218"/>
        <v/>
      </c>
      <c r="T2285" t="str">
        <f t="shared" si="219"/>
        <v/>
      </c>
      <c r="U2285" t="str">
        <f t="shared" si="220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215"/>
        <v>0</v>
      </c>
      <c r="P2286">
        <f t="shared" si="216"/>
        <v>0</v>
      </c>
      <c r="Q2286">
        <f t="shared" si="217"/>
        <v>0</v>
      </c>
      <c r="S2286" t="str">
        <f t="shared" si="218"/>
        <v/>
      </c>
      <c r="T2286" t="str">
        <f t="shared" si="219"/>
        <v/>
      </c>
      <c r="U2286" t="str">
        <f t="shared" si="220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215"/>
        <v>16</v>
      </c>
      <c r="P2287">
        <f t="shared" si="216"/>
        <v>0</v>
      </c>
      <c r="Q2287">
        <f t="shared" si="217"/>
        <v>0</v>
      </c>
      <c r="S2287" t="str">
        <f t="shared" si="218"/>
        <v/>
      </c>
      <c r="T2287" t="str">
        <f t="shared" si="219"/>
        <v/>
      </c>
      <c r="U2287" t="str">
        <f t="shared" si="220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215"/>
        <v>6</v>
      </c>
      <c r="P2288">
        <f t="shared" si="216"/>
        <v>0</v>
      </c>
      <c r="Q2288">
        <f t="shared" si="217"/>
        <v>0</v>
      </c>
      <c r="S2288" t="str">
        <f t="shared" si="218"/>
        <v/>
      </c>
      <c r="T2288" t="str">
        <f t="shared" si="219"/>
        <v/>
      </c>
      <c r="U2288" t="str">
        <f t="shared" si="220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215"/>
        <v>0</v>
      </c>
      <c r="P2289">
        <f t="shared" si="216"/>
        <v>0</v>
      </c>
      <c r="Q2289">
        <f t="shared" si="217"/>
        <v>0</v>
      </c>
      <c r="S2289" t="str">
        <f t="shared" si="218"/>
        <v/>
      </c>
      <c r="T2289" t="str">
        <f t="shared" si="219"/>
        <v/>
      </c>
      <c r="U2289" t="str">
        <f t="shared" si="220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215"/>
        <v>0</v>
      </c>
      <c r="P2290">
        <f t="shared" si="216"/>
        <v>0</v>
      </c>
      <c r="Q2290">
        <f t="shared" si="217"/>
        <v>0</v>
      </c>
      <c r="S2290" t="str">
        <f t="shared" si="218"/>
        <v/>
      </c>
      <c r="T2290" t="str">
        <f t="shared" si="219"/>
        <v/>
      </c>
      <c r="U2290" t="str">
        <f t="shared" si="220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215"/>
        <v>0</v>
      </c>
      <c r="P2291">
        <f t="shared" si="216"/>
        <v>0</v>
      </c>
      <c r="Q2291">
        <f t="shared" si="217"/>
        <v>0</v>
      </c>
      <c r="S2291" t="str">
        <f t="shared" si="218"/>
        <v/>
      </c>
      <c r="T2291" t="str">
        <f t="shared" si="219"/>
        <v/>
      </c>
      <c r="U2291" t="str">
        <f t="shared" si="220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215"/>
        <v>12</v>
      </c>
      <c r="P2292">
        <f t="shared" si="216"/>
        <v>1</v>
      </c>
      <c r="Q2292">
        <f t="shared" si="217"/>
        <v>0</v>
      </c>
      <c r="S2292" t="str">
        <f t="shared" si="218"/>
        <v/>
      </c>
      <c r="T2292" t="str">
        <f t="shared" si="219"/>
        <v/>
      </c>
      <c r="U2292" t="str">
        <f t="shared" si="220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215"/>
        <v>8</v>
      </c>
      <c r="P2293">
        <f t="shared" si="216"/>
        <v>0</v>
      </c>
      <c r="Q2293">
        <f t="shared" si="217"/>
        <v>0</v>
      </c>
      <c r="S2293" t="str">
        <f t="shared" si="218"/>
        <v/>
      </c>
      <c r="T2293" t="str">
        <f t="shared" si="219"/>
        <v/>
      </c>
      <c r="U2293" t="str">
        <f t="shared" si="220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215"/>
        <v>1</v>
      </c>
      <c r="P2294">
        <f t="shared" si="216"/>
        <v>0</v>
      </c>
      <c r="Q2294">
        <f t="shared" si="217"/>
        <v>0</v>
      </c>
      <c r="S2294" t="str">
        <f t="shared" si="218"/>
        <v/>
      </c>
      <c r="T2294" t="str">
        <f t="shared" si="219"/>
        <v/>
      </c>
      <c r="U2294" t="str">
        <f t="shared" si="220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215"/>
        <v>0</v>
      </c>
      <c r="P2295">
        <f t="shared" si="216"/>
        <v>0</v>
      </c>
      <c r="Q2295">
        <f t="shared" si="217"/>
        <v>0</v>
      </c>
      <c r="S2295" t="str">
        <f t="shared" si="218"/>
        <v/>
      </c>
      <c r="T2295" t="str">
        <f t="shared" si="219"/>
        <v/>
      </c>
      <c r="U2295" t="str">
        <f t="shared" si="220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215"/>
        <v>0</v>
      </c>
      <c r="P2296">
        <f t="shared" si="216"/>
        <v>0</v>
      </c>
      <c r="Q2296">
        <f t="shared" si="217"/>
        <v>0</v>
      </c>
      <c r="S2296" t="str">
        <f t="shared" si="218"/>
        <v/>
      </c>
      <c r="T2296" t="str">
        <f t="shared" si="219"/>
        <v/>
      </c>
      <c r="U2296" t="str">
        <f t="shared" si="220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215"/>
        <v>0</v>
      </c>
      <c r="P2297">
        <f t="shared" si="216"/>
        <v>0</v>
      </c>
      <c r="Q2297">
        <f t="shared" si="217"/>
        <v>0</v>
      </c>
      <c r="S2297" t="str">
        <f t="shared" si="218"/>
        <v/>
      </c>
      <c r="T2297" t="str">
        <f t="shared" si="219"/>
        <v/>
      </c>
      <c r="U2297" t="str">
        <f t="shared" si="220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215"/>
        <v>0</v>
      </c>
      <c r="P2298">
        <f t="shared" si="216"/>
        <v>0</v>
      </c>
      <c r="Q2298">
        <f t="shared" si="217"/>
        <v>0</v>
      </c>
      <c r="S2298" t="str">
        <f t="shared" si="218"/>
        <v/>
      </c>
      <c r="T2298" t="str">
        <f t="shared" si="219"/>
        <v/>
      </c>
      <c r="U2298" t="str">
        <f t="shared" si="220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215"/>
        <v>0</v>
      </c>
      <c r="P2299">
        <f t="shared" si="216"/>
        <v>0</v>
      </c>
      <c r="Q2299">
        <f t="shared" si="217"/>
        <v>0</v>
      </c>
      <c r="S2299" t="str">
        <f t="shared" si="218"/>
        <v/>
      </c>
      <c r="T2299" t="str">
        <f t="shared" si="219"/>
        <v/>
      </c>
      <c r="U2299" t="str">
        <f t="shared" si="220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215"/>
        <v>32</v>
      </c>
      <c r="P2300">
        <f t="shared" si="216"/>
        <v>0</v>
      </c>
      <c r="Q2300">
        <f t="shared" si="217"/>
        <v>0</v>
      </c>
      <c r="S2300" t="str">
        <f t="shared" si="218"/>
        <v/>
      </c>
      <c r="T2300" t="str">
        <f t="shared" si="219"/>
        <v/>
      </c>
      <c r="U2300" t="str">
        <f t="shared" si="220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215"/>
        <v>0</v>
      </c>
      <c r="P2301">
        <f t="shared" si="216"/>
        <v>0</v>
      </c>
      <c r="Q2301">
        <f t="shared" si="217"/>
        <v>0</v>
      </c>
      <c r="S2301" t="str">
        <f t="shared" si="218"/>
        <v/>
      </c>
      <c r="T2301" t="str">
        <f t="shared" si="219"/>
        <v/>
      </c>
      <c r="U2301" t="str">
        <f t="shared" si="220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215"/>
        <v>0</v>
      </c>
      <c r="P2302">
        <f t="shared" si="216"/>
        <v>0</v>
      </c>
      <c r="Q2302">
        <f t="shared" si="217"/>
        <v>0</v>
      </c>
      <c r="S2302" t="str">
        <f t="shared" si="218"/>
        <v/>
      </c>
      <c r="T2302" t="str">
        <f t="shared" si="219"/>
        <v/>
      </c>
      <c r="U2302" t="str">
        <f t="shared" si="220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215"/>
        <v>3</v>
      </c>
      <c r="P2303">
        <f t="shared" si="216"/>
        <v>0</v>
      </c>
      <c r="Q2303">
        <f t="shared" si="217"/>
        <v>0</v>
      </c>
      <c r="S2303" t="str">
        <f t="shared" si="218"/>
        <v/>
      </c>
      <c r="T2303" t="str">
        <f t="shared" si="219"/>
        <v/>
      </c>
      <c r="U2303" t="str">
        <f t="shared" si="220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215"/>
        <v>0</v>
      </c>
      <c r="P2304">
        <f t="shared" si="216"/>
        <v>0</v>
      </c>
      <c r="Q2304">
        <f t="shared" si="217"/>
        <v>0</v>
      </c>
      <c r="S2304" t="str">
        <f t="shared" si="218"/>
        <v/>
      </c>
      <c r="T2304" t="str">
        <f t="shared" si="219"/>
        <v/>
      </c>
      <c r="U2304" t="str">
        <f t="shared" si="220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215"/>
        <v>1</v>
      </c>
      <c r="P2305">
        <f t="shared" si="216"/>
        <v>0</v>
      </c>
      <c r="Q2305">
        <f t="shared" si="217"/>
        <v>0</v>
      </c>
      <c r="S2305" t="str">
        <f t="shared" si="218"/>
        <v/>
      </c>
      <c r="T2305" t="str">
        <f t="shared" si="219"/>
        <v/>
      </c>
      <c r="U2305" t="str">
        <f t="shared" si="220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215"/>
        <v>13</v>
      </c>
      <c r="P2306">
        <f t="shared" si="216"/>
        <v>0</v>
      </c>
      <c r="Q2306">
        <f t="shared" si="217"/>
        <v>0</v>
      </c>
      <c r="S2306" t="str">
        <f t="shared" si="218"/>
        <v/>
      </c>
      <c r="T2306" t="str">
        <f t="shared" si="219"/>
        <v/>
      </c>
      <c r="U2306" t="str">
        <f t="shared" si="220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215"/>
        <v>4</v>
      </c>
      <c r="P2307">
        <f t="shared" si="216"/>
        <v>0</v>
      </c>
      <c r="Q2307">
        <f t="shared" si="217"/>
        <v>0</v>
      </c>
      <c r="S2307" t="str">
        <f t="shared" si="218"/>
        <v/>
      </c>
      <c r="T2307" t="str">
        <f t="shared" si="219"/>
        <v/>
      </c>
      <c r="U2307" t="str">
        <f t="shared" si="220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215"/>
        <v>12</v>
      </c>
      <c r="P2308">
        <f t="shared" si="216"/>
        <v>0</v>
      </c>
      <c r="Q2308">
        <f t="shared" si="217"/>
        <v>0</v>
      </c>
      <c r="S2308" t="str">
        <f t="shared" si="218"/>
        <v/>
      </c>
      <c r="T2308" t="str">
        <f t="shared" si="219"/>
        <v/>
      </c>
      <c r="U2308" t="str">
        <f t="shared" si="220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O2372" si="221">IF($D2309="US",H2309,"")</f>
        <v>0</v>
      </c>
      <c r="P2309">
        <f t="shared" ref="P2309:P2372" si="222">IF($D2309="US",I2309,"")</f>
        <v>0</v>
      </c>
      <c r="Q2309">
        <f t="shared" ref="Q2309:Q2372" si="223">IF($D2309="US",J2309,"")</f>
        <v>0</v>
      </c>
      <c r="S2309" t="str">
        <f t="shared" ref="S2309:S2372" si="224">IF($C2309="New York",H2309,"")</f>
        <v/>
      </c>
      <c r="T2309" t="str">
        <f t="shared" ref="T2309:T2372" si="225">IF($C2309="New York",I2309,"")</f>
        <v/>
      </c>
      <c r="U2309" t="str">
        <f t="shared" ref="U2309:U2372" si="226">IF($C2309="New York",J2309,"")</f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221"/>
        <v>0</v>
      </c>
      <c r="P2310">
        <f t="shared" si="222"/>
        <v>0</v>
      </c>
      <c r="Q2310">
        <f t="shared" si="223"/>
        <v>0</v>
      </c>
      <c r="S2310" t="str">
        <f t="shared" si="224"/>
        <v/>
      </c>
      <c r="T2310" t="str">
        <f t="shared" si="225"/>
        <v/>
      </c>
      <c r="U2310" t="str">
        <f t="shared" si="22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221"/>
        <v>0</v>
      </c>
      <c r="P2311">
        <f t="shared" si="222"/>
        <v>0</v>
      </c>
      <c r="Q2311">
        <f t="shared" si="223"/>
        <v>0</v>
      </c>
      <c r="S2311" t="str">
        <f t="shared" si="224"/>
        <v/>
      </c>
      <c r="T2311" t="str">
        <f t="shared" si="225"/>
        <v/>
      </c>
      <c r="U2311" t="str">
        <f t="shared" si="22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221"/>
        <v>0</v>
      </c>
      <c r="P2312">
        <f t="shared" si="222"/>
        <v>0</v>
      </c>
      <c r="Q2312">
        <f t="shared" si="223"/>
        <v>0</v>
      </c>
      <c r="S2312" t="str">
        <f t="shared" si="224"/>
        <v/>
      </c>
      <c r="T2312" t="str">
        <f t="shared" si="225"/>
        <v/>
      </c>
      <c r="U2312" t="str">
        <f t="shared" si="22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221"/>
        <v>3</v>
      </c>
      <c r="P2313">
        <f t="shared" si="222"/>
        <v>0</v>
      </c>
      <c r="Q2313">
        <f t="shared" si="223"/>
        <v>0</v>
      </c>
      <c r="S2313" t="str">
        <f t="shared" si="224"/>
        <v/>
      </c>
      <c r="T2313" t="str">
        <f t="shared" si="225"/>
        <v/>
      </c>
      <c r="U2313" t="str">
        <f t="shared" si="22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221"/>
        <v>0</v>
      </c>
      <c r="P2314">
        <f t="shared" si="222"/>
        <v>0</v>
      </c>
      <c r="Q2314">
        <f t="shared" si="223"/>
        <v>0</v>
      </c>
      <c r="S2314" t="str">
        <f t="shared" si="224"/>
        <v/>
      </c>
      <c r="T2314" t="str">
        <f t="shared" si="225"/>
        <v/>
      </c>
      <c r="U2314" t="str">
        <f t="shared" si="22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221"/>
        <v>0</v>
      </c>
      <c r="P2315">
        <f t="shared" si="222"/>
        <v>0</v>
      </c>
      <c r="Q2315">
        <f t="shared" si="223"/>
        <v>0</v>
      </c>
      <c r="S2315" t="str">
        <f t="shared" si="224"/>
        <v/>
      </c>
      <c r="T2315" t="str">
        <f t="shared" si="225"/>
        <v/>
      </c>
      <c r="U2315" t="str">
        <f t="shared" si="22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221"/>
        <v>0</v>
      </c>
      <c r="P2316">
        <f t="shared" si="222"/>
        <v>0</v>
      </c>
      <c r="Q2316">
        <f t="shared" si="223"/>
        <v>0</v>
      </c>
      <c r="S2316" t="str">
        <f t="shared" si="224"/>
        <v/>
      </c>
      <c r="T2316" t="str">
        <f t="shared" si="225"/>
        <v/>
      </c>
      <c r="U2316" t="str">
        <f t="shared" si="22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221"/>
        <v>0</v>
      </c>
      <c r="P2317">
        <f t="shared" si="222"/>
        <v>0</v>
      </c>
      <c r="Q2317">
        <f t="shared" si="223"/>
        <v>0</v>
      </c>
      <c r="S2317" t="str">
        <f t="shared" si="224"/>
        <v/>
      </c>
      <c r="T2317" t="str">
        <f t="shared" si="225"/>
        <v/>
      </c>
      <c r="U2317" t="str">
        <f t="shared" si="22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221"/>
        <v>1</v>
      </c>
      <c r="P2318">
        <f t="shared" si="222"/>
        <v>0</v>
      </c>
      <c r="Q2318">
        <f t="shared" si="223"/>
        <v>0</v>
      </c>
      <c r="S2318" t="str">
        <f t="shared" si="224"/>
        <v/>
      </c>
      <c r="T2318" t="str">
        <f t="shared" si="225"/>
        <v/>
      </c>
      <c r="U2318" t="str">
        <f t="shared" si="22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221"/>
        <v>1</v>
      </c>
      <c r="P2319">
        <f t="shared" si="222"/>
        <v>0</v>
      </c>
      <c r="Q2319">
        <f t="shared" si="223"/>
        <v>0</v>
      </c>
      <c r="S2319" t="str">
        <f t="shared" si="224"/>
        <v/>
      </c>
      <c r="T2319" t="str">
        <f t="shared" si="225"/>
        <v/>
      </c>
      <c r="U2319" t="str">
        <f t="shared" si="22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221"/>
        <v>1</v>
      </c>
      <c r="P2320">
        <f t="shared" si="222"/>
        <v>0</v>
      </c>
      <c r="Q2320">
        <f t="shared" si="223"/>
        <v>0</v>
      </c>
      <c r="S2320" t="str">
        <f t="shared" si="224"/>
        <v/>
      </c>
      <c r="T2320" t="str">
        <f t="shared" si="225"/>
        <v/>
      </c>
      <c r="U2320" t="str">
        <f t="shared" si="22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221"/>
        <v>0</v>
      </c>
      <c r="P2321">
        <f t="shared" si="222"/>
        <v>0</v>
      </c>
      <c r="Q2321">
        <f t="shared" si="223"/>
        <v>0</v>
      </c>
      <c r="S2321" t="str">
        <f t="shared" si="224"/>
        <v/>
      </c>
      <c r="T2321" t="str">
        <f t="shared" si="225"/>
        <v/>
      </c>
      <c r="U2321" t="str">
        <f t="shared" si="22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221"/>
        <v>0</v>
      </c>
      <c r="P2322">
        <f t="shared" si="222"/>
        <v>0</v>
      </c>
      <c r="Q2322">
        <f t="shared" si="223"/>
        <v>0</v>
      </c>
      <c r="S2322" t="str">
        <f t="shared" si="224"/>
        <v/>
      </c>
      <c r="T2322" t="str">
        <f t="shared" si="225"/>
        <v/>
      </c>
      <c r="U2322" t="str">
        <f t="shared" si="22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221"/>
        <v>0</v>
      </c>
      <c r="P2323">
        <f t="shared" si="222"/>
        <v>0</v>
      </c>
      <c r="Q2323">
        <f t="shared" si="223"/>
        <v>0</v>
      </c>
      <c r="S2323" t="str">
        <f t="shared" si="224"/>
        <v/>
      </c>
      <c r="T2323" t="str">
        <f t="shared" si="225"/>
        <v/>
      </c>
      <c r="U2323" t="str">
        <f t="shared" si="22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221"/>
        <v>2</v>
      </c>
      <c r="P2324">
        <f t="shared" si="222"/>
        <v>0</v>
      </c>
      <c r="Q2324">
        <f t="shared" si="223"/>
        <v>0</v>
      </c>
      <c r="S2324" t="str">
        <f t="shared" si="224"/>
        <v/>
      </c>
      <c r="T2324" t="str">
        <f t="shared" si="225"/>
        <v/>
      </c>
      <c r="U2324" t="str">
        <f t="shared" si="22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221"/>
        <v>0</v>
      </c>
      <c r="P2325">
        <f t="shared" si="222"/>
        <v>0</v>
      </c>
      <c r="Q2325">
        <f t="shared" si="223"/>
        <v>0</v>
      </c>
      <c r="S2325" t="str">
        <f t="shared" si="224"/>
        <v/>
      </c>
      <c r="T2325" t="str">
        <f t="shared" si="225"/>
        <v/>
      </c>
      <c r="U2325" t="str">
        <f t="shared" si="22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221"/>
        <v>0</v>
      </c>
      <c r="P2326">
        <f t="shared" si="222"/>
        <v>0</v>
      </c>
      <c r="Q2326">
        <f t="shared" si="223"/>
        <v>0</v>
      </c>
      <c r="S2326" t="str">
        <f t="shared" si="224"/>
        <v/>
      </c>
      <c r="T2326" t="str">
        <f t="shared" si="225"/>
        <v/>
      </c>
      <c r="U2326" t="str">
        <f t="shared" si="22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221"/>
        <v>0</v>
      </c>
      <c r="P2327">
        <f t="shared" si="222"/>
        <v>0</v>
      </c>
      <c r="Q2327">
        <f t="shared" si="223"/>
        <v>0</v>
      </c>
      <c r="S2327" t="str">
        <f t="shared" si="224"/>
        <v/>
      </c>
      <c r="T2327" t="str">
        <f t="shared" si="225"/>
        <v/>
      </c>
      <c r="U2327" t="str">
        <f t="shared" si="22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221"/>
        <v>0</v>
      </c>
      <c r="P2328">
        <f t="shared" si="222"/>
        <v>0</v>
      </c>
      <c r="Q2328">
        <f t="shared" si="223"/>
        <v>0</v>
      </c>
      <c r="S2328" t="str">
        <f t="shared" si="224"/>
        <v/>
      </c>
      <c r="T2328" t="str">
        <f t="shared" si="225"/>
        <v/>
      </c>
      <c r="U2328" t="str">
        <f t="shared" si="22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221"/>
        <v>1</v>
      </c>
      <c r="P2329">
        <f t="shared" si="222"/>
        <v>0</v>
      </c>
      <c r="Q2329">
        <f t="shared" si="223"/>
        <v>0</v>
      </c>
      <c r="S2329" t="str">
        <f t="shared" si="224"/>
        <v/>
      </c>
      <c r="T2329" t="str">
        <f t="shared" si="225"/>
        <v/>
      </c>
      <c r="U2329" t="str">
        <f t="shared" si="22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221"/>
        <v>0</v>
      </c>
      <c r="P2330">
        <f t="shared" si="222"/>
        <v>0</v>
      </c>
      <c r="Q2330">
        <f t="shared" si="223"/>
        <v>0</v>
      </c>
      <c r="S2330" t="str">
        <f t="shared" si="224"/>
        <v/>
      </c>
      <c r="T2330" t="str">
        <f t="shared" si="225"/>
        <v/>
      </c>
      <c r="U2330" t="str">
        <f t="shared" si="22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221"/>
        <v>2</v>
      </c>
      <c r="P2331">
        <f t="shared" si="222"/>
        <v>0</v>
      </c>
      <c r="Q2331">
        <f t="shared" si="223"/>
        <v>0</v>
      </c>
      <c r="S2331" t="str">
        <f t="shared" si="224"/>
        <v/>
      </c>
      <c r="T2331" t="str">
        <f t="shared" si="225"/>
        <v/>
      </c>
      <c r="U2331" t="str">
        <f t="shared" si="22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221"/>
        <v>1</v>
      </c>
      <c r="P2332">
        <f t="shared" si="222"/>
        <v>0</v>
      </c>
      <c r="Q2332">
        <f t="shared" si="223"/>
        <v>0</v>
      </c>
      <c r="S2332" t="str">
        <f t="shared" si="224"/>
        <v/>
      </c>
      <c r="T2332" t="str">
        <f t="shared" si="225"/>
        <v/>
      </c>
      <c r="U2332" t="str">
        <f t="shared" si="22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221"/>
        <v>0</v>
      </c>
      <c r="P2333">
        <f t="shared" si="222"/>
        <v>0</v>
      </c>
      <c r="Q2333">
        <f t="shared" si="223"/>
        <v>0</v>
      </c>
      <c r="S2333" t="str">
        <f t="shared" si="224"/>
        <v/>
      </c>
      <c r="T2333" t="str">
        <f t="shared" si="225"/>
        <v/>
      </c>
      <c r="U2333" t="str">
        <f t="shared" si="22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221"/>
        <v>2</v>
      </c>
      <c r="P2334">
        <f t="shared" si="222"/>
        <v>0</v>
      </c>
      <c r="Q2334">
        <f t="shared" si="223"/>
        <v>0</v>
      </c>
      <c r="S2334" t="str">
        <f t="shared" si="224"/>
        <v/>
      </c>
      <c r="T2334" t="str">
        <f t="shared" si="225"/>
        <v/>
      </c>
      <c r="U2334" t="str">
        <f t="shared" si="22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221"/>
        <v>0</v>
      </c>
      <c r="P2335">
        <f t="shared" si="222"/>
        <v>0</v>
      </c>
      <c r="Q2335">
        <f t="shared" si="223"/>
        <v>0</v>
      </c>
      <c r="S2335" t="str">
        <f t="shared" si="224"/>
        <v/>
      </c>
      <c r="T2335" t="str">
        <f t="shared" si="225"/>
        <v/>
      </c>
      <c r="U2335" t="str">
        <f t="shared" si="22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221"/>
        <v>0</v>
      </c>
      <c r="P2336">
        <f t="shared" si="222"/>
        <v>0</v>
      </c>
      <c r="Q2336">
        <f t="shared" si="223"/>
        <v>0</v>
      </c>
      <c r="S2336" t="str">
        <f t="shared" si="224"/>
        <v/>
      </c>
      <c r="T2336" t="str">
        <f t="shared" si="225"/>
        <v/>
      </c>
      <c r="U2336" t="str">
        <f t="shared" si="22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221"/>
        <v>0</v>
      </c>
      <c r="P2337">
        <f t="shared" si="222"/>
        <v>0</v>
      </c>
      <c r="Q2337">
        <f t="shared" si="223"/>
        <v>0</v>
      </c>
      <c r="S2337" t="str">
        <f t="shared" si="224"/>
        <v/>
      </c>
      <c r="T2337" t="str">
        <f t="shared" si="225"/>
        <v/>
      </c>
      <c r="U2337" t="str">
        <f t="shared" si="22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221"/>
        <v>0</v>
      </c>
      <c r="P2338">
        <f t="shared" si="222"/>
        <v>0</v>
      </c>
      <c r="Q2338">
        <f t="shared" si="223"/>
        <v>0</v>
      </c>
      <c r="S2338" t="str">
        <f t="shared" si="224"/>
        <v/>
      </c>
      <c r="T2338" t="str">
        <f t="shared" si="225"/>
        <v/>
      </c>
      <c r="U2338" t="str">
        <f t="shared" si="22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221"/>
        <v>1</v>
      </c>
      <c r="P2339">
        <f t="shared" si="222"/>
        <v>0</v>
      </c>
      <c r="Q2339">
        <f t="shared" si="223"/>
        <v>0</v>
      </c>
      <c r="S2339" t="str">
        <f t="shared" si="224"/>
        <v/>
      </c>
      <c r="T2339" t="str">
        <f t="shared" si="225"/>
        <v/>
      </c>
      <c r="U2339" t="str">
        <f t="shared" si="22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221"/>
        <v>0</v>
      </c>
      <c r="P2340">
        <f t="shared" si="222"/>
        <v>0</v>
      </c>
      <c r="Q2340">
        <f t="shared" si="223"/>
        <v>0</v>
      </c>
      <c r="S2340" t="str">
        <f t="shared" si="224"/>
        <v/>
      </c>
      <c r="T2340" t="str">
        <f t="shared" si="225"/>
        <v/>
      </c>
      <c r="U2340" t="str">
        <f t="shared" si="22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221"/>
        <v>0</v>
      </c>
      <c r="P2341">
        <f t="shared" si="222"/>
        <v>0</v>
      </c>
      <c r="Q2341">
        <f t="shared" si="223"/>
        <v>0</v>
      </c>
      <c r="S2341" t="str">
        <f t="shared" si="224"/>
        <v/>
      </c>
      <c r="T2341" t="str">
        <f t="shared" si="225"/>
        <v/>
      </c>
      <c r="U2341" t="str">
        <f t="shared" si="22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221"/>
        <v>0</v>
      </c>
      <c r="P2342">
        <f t="shared" si="222"/>
        <v>0</v>
      </c>
      <c r="Q2342">
        <f t="shared" si="223"/>
        <v>0</v>
      </c>
      <c r="S2342" t="str">
        <f t="shared" si="224"/>
        <v/>
      </c>
      <c r="T2342" t="str">
        <f t="shared" si="225"/>
        <v/>
      </c>
      <c r="U2342" t="str">
        <f t="shared" si="22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221"/>
        <v>0</v>
      </c>
      <c r="P2343">
        <f t="shared" si="222"/>
        <v>0</v>
      </c>
      <c r="Q2343">
        <f t="shared" si="223"/>
        <v>0</v>
      </c>
      <c r="S2343" t="str">
        <f t="shared" si="224"/>
        <v/>
      </c>
      <c r="T2343" t="str">
        <f t="shared" si="225"/>
        <v/>
      </c>
      <c r="U2343" t="str">
        <f t="shared" si="22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221"/>
        <v>0</v>
      </c>
      <c r="P2344">
        <f t="shared" si="222"/>
        <v>0</v>
      </c>
      <c r="Q2344">
        <f t="shared" si="223"/>
        <v>0</v>
      </c>
      <c r="S2344" t="str">
        <f t="shared" si="224"/>
        <v/>
      </c>
      <c r="T2344" t="str">
        <f t="shared" si="225"/>
        <v/>
      </c>
      <c r="U2344" t="str">
        <f t="shared" si="22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221"/>
        <v>0</v>
      </c>
      <c r="P2345">
        <f t="shared" si="222"/>
        <v>0</v>
      </c>
      <c r="Q2345">
        <f t="shared" si="223"/>
        <v>0</v>
      </c>
      <c r="S2345" t="str">
        <f t="shared" si="224"/>
        <v/>
      </c>
      <c r="T2345" t="str">
        <f t="shared" si="225"/>
        <v/>
      </c>
      <c r="U2345" t="str">
        <f t="shared" si="22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221"/>
        <v>0</v>
      </c>
      <c r="P2346">
        <f t="shared" si="222"/>
        <v>0</v>
      </c>
      <c r="Q2346">
        <f t="shared" si="223"/>
        <v>0</v>
      </c>
      <c r="S2346" t="str">
        <f t="shared" si="224"/>
        <v/>
      </c>
      <c r="T2346" t="str">
        <f t="shared" si="225"/>
        <v/>
      </c>
      <c r="U2346" t="str">
        <f t="shared" si="22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221"/>
        <v>0</v>
      </c>
      <c r="P2347">
        <f t="shared" si="222"/>
        <v>0</v>
      </c>
      <c r="Q2347">
        <f t="shared" si="223"/>
        <v>0</v>
      </c>
      <c r="S2347" t="str">
        <f t="shared" si="224"/>
        <v/>
      </c>
      <c r="T2347" t="str">
        <f t="shared" si="225"/>
        <v/>
      </c>
      <c r="U2347" t="str">
        <f t="shared" si="22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221"/>
        <v>0</v>
      </c>
      <c r="P2348">
        <f t="shared" si="222"/>
        <v>0</v>
      </c>
      <c r="Q2348">
        <f t="shared" si="223"/>
        <v>0</v>
      </c>
      <c r="S2348" t="str">
        <f t="shared" si="224"/>
        <v/>
      </c>
      <c r="T2348" t="str">
        <f t="shared" si="225"/>
        <v/>
      </c>
      <c r="U2348" t="str">
        <f t="shared" si="22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221"/>
        <v>0</v>
      </c>
      <c r="P2349">
        <f t="shared" si="222"/>
        <v>0</v>
      </c>
      <c r="Q2349">
        <f t="shared" si="223"/>
        <v>0</v>
      </c>
      <c r="S2349" t="str">
        <f t="shared" si="224"/>
        <v/>
      </c>
      <c r="T2349" t="str">
        <f t="shared" si="225"/>
        <v/>
      </c>
      <c r="U2349" t="str">
        <f t="shared" si="22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221"/>
        <v>1</v>
      </c>
      <c r="P2350">
        <f t="shared" si="222"/>
        <v>0</v>
      </c>
      <c r="Q2350">
        <f t="shared" si="223"/>
        <v>0</v>
      </c>
      <c r="S2350" t="str">
        <f t="shared" si="224"/>
        <v/>
      </c>
      <c r="T2350" t="str">
        <f t="shared" si="225"/>
        <v/>
      </c>
      <c r="U2350" t="str">
        <f t="shared" si="22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221"/>
        <v>0</v>
      </c>
      <c r="P2351">
        <f t="shared" si="222"/>
        <v>0</v>
      </c>
      <c r="Q2351">
        <f t="shared" si="223"/>
        <v>0</v>
      </c>
      <c r="S2351" t="str">
        <f t="shared" si="224"/>
        <v/>
      </c>
      <c r="T2351" t="str">
        <f t="shared" si="225"/>
        <v/>
      </c>
      <c r="U2351" t="str">
        <f t="shared" si="22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221"/>
        <v>47</v>
      </c>
      <c r="P2352">
        <f t="shared" si="222"/>
        <v>1</v>
      </c>
      <c r="Q2352">
        <f t="shared" si="223"/>
        <v>0</v>
      </c>
      <c r="S2352" t="str">
        <f t="shared" si="224"/>
        <v/>
      </c>
      <c r="T2352" t="str">
        <f t="shared" si="225"/>
        <v/>
      </c>
      <c r="U2352" t="str">
        <f t="shared" si="22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221"/>
        <v>18</v>
      </c>
      <c r="P2353">
        <f t="shared" si="222"/>
        <v>0</v>
      </c>
      <c r="Q2353">
        <f t="shared" si="223"/>
        <v>0</v>
      </c>
      <c r="S2353" t="str">
        <f t="shared" si="224"/>
        <v/>
      </c>
      <c r="T2353" t="str">
        <f t="shared" si="225"/>
        <v/>
      </c>
      <c r="U2353" t="str">
        <f t="shared" si="22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221"/>
        <v>0</v>
      </c>
      <c r="P2354">
        <f t="shared" si="222"/>
        <v>0</v>
      </c>
      <c r="Q2354">
        <f t="shared" si="223"/>
        <v>0</v>
      </c>
      <c r="S2354" t="str">
        <f t="shared" si="224"/>
        <v/>
      </c>
      <c r="T2354" t="str">
        <f t="shared" si="225"/>
        <v/>
      </c>
      <c r="U2354" t="str">
        <f t="shared" si="22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221"/>
        <v>52</v>
      </c>
      <c r="P2355">
        <f t="shared" si="222"/>
        <v>0</v>
      </c>
      <c r="Q2355">
        <f t="shared" si="223"/>
        <v>0</v>
      </c>
      <c r="S2355" t="str">
        <f t="shared" si="224"/>
        <v/>
      </c>
      <c r="T2355" t="str">
        <f t="shared" si="225"/>
        <v/>
      </c>
      <c r="U2355" t="str">
        <f t="shared" si="22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221"/>
        <v>0</v>
      </c>
      <c r="P2356">
        <f t="shared" si="222"/>
        <v>0</v>
      </c>
      <c r="Q2356">
        <f t="shared" si="223"/>
        <v>0</v>
      </c>
      <c r="S2356" t="str">
        <f t="shared" si="224"/>
        <v/>
      </c>
      <c r="T2356" t="str">
        <f t="shared" si="225"/>
        <v/>
      </c>
      <c r="U2356" t="str">
        <f t="shared" si="22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221"/>
        <v>3</v>
      </c>
      <c r="P2357">
        <f t="shared" si="222"/>
        <v>0</v>
      </c>
      <c r="Q2357">
        <f t="shared" si="223"/>
        <v>0</v>
      </c>
      <c r="S2357" t="str">
        <f t="shared" si="224"/>
        <v/>
      </c>
      <c r="T2357" t="str">
        <f t="shared" si="225"/>
        <v/>
      </c>
      <c r="U2357" t="str">
        <f t="shared" si="22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221"/>
        <v>61</v>
      </c>
      <c r="P2358">
        <f t="shared" si="222"/>
        <v>0</v>
      </c>
      <c r="Q2358">
        <f t="shared" si="223"/>
        <v>0</v>
      </c>
      <c r="S2358" t="str">
        <f t="shared" si="224"/>
        <v/>
      </c>
      <c r="T2358" t="str">
        <f t="shared" si="225"/>
        <v/>
      </c>
      <c r="U2358" t="str">
        <f t="shared" si="22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221"/>
        <v>0</v>
      </c>
      <c r="P2359">
        <f t="shared" si="222"/>
        <v>0</v>
      </c>
      <c r="Q2359">
        <f t="shared" si="223"/>
        <v>0</v>
      </c>
      <c r="S2359" t="str">
        <f t="shared" si="224"/>
        <v/>
      </c>
      <c r="T2359" t="str">
        <f t="shared" si="225"/>
        <v/>
      </c>
      <c r="U2359" t="str">
        <f t="shared" si="22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221"/>
        <v>0</v>
      </c>
      <c r="P2360">
        <f t="shared" si="222"/>
        <v>0</v>
      </c>
      <c r="Q2360">
        <f t="shared" si="223"/>
        <v>0</v>
      </c>
      <c r="S2360" t="str">
        <f t="shared" si="224"/>
        <v/>
      </c>
      <c r="T2360" t="str">
        <f t="shared" si="225"/>
        <v/>
      </c>
      <c r="U2360" t="str">
        <f t="shared" si="22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221"/>
        <v>0</v>
      </c>
      <c r="P2361">
        <f t="shared" si="222"/>
        <v>0</v>
      </c>
      <c r="Q2361">
        <f t="shared" si="223"/>
        <v>0</v>
      </c>
      <c r="S2361" t="str">
        <f t="shared" si="224"/>
        <v/>
      </c>
      <c r="T2361" t="str">
        <f t="shared" si="225"/>
        <v/>
      </c>
      <c r="U2361" t="str">
        <f t="shared" si="22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221"/>
        <v>3</v>
      </c>
      <c r="P2362">
        <f t="shared" si="222"/>
        <v>0</v>
      </c>
      <c r="Q2362">
        <f t="shared" si="223"/>
        <v>0</v>
      </c>
      <c r="S2362" t="str">
        <f t="shared" si="224"/>
        <v/>
      </c>
      <c r="T2362" t="str">
        <f t="shared" si="225"/>
        <v/>
      </c>
      <c r="U2362" t="str">
        <f t="shared" si="22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221"/>
        <v>1</v>
      </c>
      <c r="P2363">
        <f t="shared" si="222"/>
        <v>0</v>
      </c>
      <c r="Q2363">
        <f t="shared" si="223"/>
        <v>0</v>
      </c>
      <c r="S2363" t="str">
        <f t="shared" si="224"/>
        <v/>
      </c>
      <c r="T2363" t="str">
        <f t="shared" si="225"/>
        <v/>
      </c>
      <c r="U2363" t="str">
        <f t="shared" si="22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221"/>
        <v>0</v>
      </c>
      <c r="P2364">
        <f t="shared" si="222"/>
        <v>0</v>
      </c>
      <c r="Q2364">
        <f t="shared" si="223"/>
        <v>0</v>
      </c>
      <c r="S2364" t="str">
        <f t="shared" si="224"/>
        <v/>
      </c>
      <c r="T2364" t="str">
        <f t="shared" si="225"/>
        <v/>
      </c>
      <c r="U2364" t="str">
        <f t="shared" si="22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221"/>
        <v>0</v>
      </c>
      <c r="P2365">
        <f t="shared" si="222"/>
        <v>0</v>
      </c>
      <c r="Q2365">
        <f t="shared" si="223"/>
        <v>0</v>
      </c>
      <c r="S2365" t="str">
        <f t="shared" si="224"/>
        <v/>
      </c>
      <c r="T2365" t="str">
        <f t="shared" si="225"/>
        <v/>
      </c>
      <c r="U2365" t="str">
        <f t="shared" si="22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221"/>
        <v>2</v>
      </c>
      <c r="P2366">
        <f t="shared" si="222"/>
        <v>0</v>
      </c>
      <c r="Q2366">
        <f t="shared" si="223"/>
        <v>0</v>
      </c>
      <c r="S2366" t="str">
        <f t="shared" si="224"/>
        <v/>
      </c>
      <c r="T2366" t="str">
        <f t="shared" si="225"/>
        <v/>
      </c>
      <c r="U2366" t="str">
        <f t="shared" si="22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221"/>
        <v>0</v>
      </c>
      <c r="P2367">
        <f t="shared" si="222"/>
        <v>0</v>
      </c>
      <c r="Q2367">
        <f t="shared" si="223"/>
        <v>0</v>
      </c>
      <c r="S2367" t="str">
        <f t="shared" si="224"/>
        <v/>
      </c>
      <c r="T2367" t="str">
        <f t="shared" si="225"/>
        <v/>
      </c>
      <c r="U2367" t="str">
        <f t="shared" si="22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221"/>
        <v>0</v>
      </c>
      <c r="P2368">
        <f t="shared" si="222"/>
        <v>0</v>
      </c>
      <c r="Q2368">
        <f t="shared" si="223"/>
        <v>0</v>
      </c>
      <c r="S2368" t="str">
        <f t="shared" si="224"/>
        <v/>
      </c>
      <c r="T2368" t="str">
        <f t="shared" si="225"/>
        <v/>
      </c>
      <c r="U2368" t="str">
        <f t="shared" si="22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221"/>
        <v>1</v>
      </c>
      <c r="P2369">
        <f t="shared" si="222"/>
        <v>0</v>
      </c>
      <c r="Q2369">
        <f t="shared" si="223"/>
        <v>0</v>
      </c>
      <c r="S2369" t="str">
        <f t="shared" si="224"/>
        <v/>
      </c>
      <c r="T2369" t="str">
        <f t="shared" si="225"/>
        <v/>
      </c>
      <c r="U2369" t="str">
        <f t="shared" si="22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221"/>
        <v>0</v>
      </c>
      <c r="P2370">
        <f t="shared" si="222"/>
        <v>0</v>
      </c>
      <c r="Q2370">
        <f t="shared" si="223"/>
        <v>0</v>
      </c>
      <c r="S2370" t="str">
        <f t="shared" si="224"/>
        <v/>
      </c>
      <c r="T2370" t="str">
        <f t="shared" si="225"/>
        <v/>
      </c>
      <c r="U2370" t="str">
        <f t="shared" si="22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221"/>
        <v>31</v>
      </c>
      <c r="P2371">
        <f t="shared" si="222"/>
        <v>0</v>
      </c>
      <c r="Q2371">
        <f t="shared" si="223"/>
        <v>0</v>
      </c>
      <c r="S2371">
        <f t="shared" si="224"/>
        <v>31</v>
      </c>
      <c r="T2371">
        <f t="shared" si="225"/>
        <v>0</v>
      </c>
      <c r="U2371">
        <f t="shared" si="22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221"/>
        <v>0</v>
      </c>
      <c r="P2372">
        <f t="shared" si="222"/>
        <v>0</v>
      </c>
      <c r="Q2372">
        <f t="shared" si="223"/>
        <v>0</v>
      </c>
      <c r="S2372" t="str">
        <f t="shared" si="224"/>
        <v/>
      </c>
      <c r="T2372" t="str">
        <f t="shared" si="225"/>
        <v/>
      </c>
      <c r="U2372" t="str">
        <f t="shared" si="22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ref="O2373:O2436" si="227">IF($D2373="US",H2373,"")</f>
        <v>6</v>
      </c>
      <c r="P2373">
        <f t="shared" ref="P2373:P2436" si="228">IF($D2373="US",I2373,"")</f>
        <v>0</v>
      </c>
      <c r="Q2373">
        <f t="shared" ref="Q2373:Q2436" si="229">IF($D2373="US",J2373,"")</f>
        <v>0</v>
      </c>
      <c r="S2373" t="str">
        <f t="shared" ref="S2373:S2436" si="230">IF($C2373="New York",H2373,"")</f>
        <v/>
      </c>
      <c r="T2373" t="str">
        <f t="shared" ref="T2373:T2436" si="231">IF($C2373="New York",I2373,"")</f>
        <v/>
      </c>
      <c r="U2373" t="str">
        <f t="shared" ref="U2373:U2436" si="232">IF($C2373="New York",J2373,"")</f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227"/>
        <v>1</v>
      </c>
      <c r="P2374">
        <f t="shared" si="228"/>
        <v>0</v>
      </c>
      <c r="Q2374">
        <f t="shared" si="229"/>
        <v>0</v>
      </c>
      <c r="S2374" t="str">
        <f t="shared" si="230"/>
        <v/>
      </c>
      <c r="T2374" t="str">
        <f t="shared" si="231"/>
        <v/>
      </c>
      <c r="U2374" t="str">
        <f t="shared" si="232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227"/>
        <v>0</v>
      </c>
      <c r="P2375">
        <f t="shared" si="228"/>
        <v>0</v>
      </c>
      <c r="Q2375">
        <f t="shared" si="229"/>
        <v>0</v>
      </c>
      <c r="S2375" t="str">
        <f t="shared" si="230"/>
        <v/>
      </c>
      <c r="T2375" t="str">
        <f t="shared" si="231"/>
        <v/>
      </c>
      <c r="U2375" t="str">
        <f t="shared" si="232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227"/>
        <v>1</v>
      </c>
      <c r="P2376">
        <f t="shared" si="228"/>
        <v>0</v>
      </c>
      <c r="Q2376">
        <f t="shared" si="229"/>
        <v>0</v>
      </c>
      <c r="S2376" t="str">
        <f t="shared" si="230"/>
        <v/>
      </c>
      <c r="T2376" t="str">
        <f t="shared" si="231"/>
        <v/>
      </c>
      <c r="U2376" t="str">
        <f t="shared" si="232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227"/>
        <v>0</v>
      </c>
      <c r="P2377">
        <f t="shared" si="228"/>
        <v>0</v>
      </c>
      <c r="Q2377">
        <f t="shared" si="229"/>
        <v>0</v>
      </c>
      <c r="S2377">
        <f t="shared" si="230"/>
        <v>0</v>
      </c>
      <c r="T2377">
        <f t="shared" si="231"/>
        <v>0</v>
      </c>
      <c r="U2377">
        <f t="shared" si="232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227"/>
        <v>0</v>
      </c>
      <c r="P2378">
        <f t="shared" si="228"/>
        <v>0</v>
      </c>
      <c r="Q2378">
        <f t="shared" si="229"/>
        <v>0</v>
      </c>
      <c r="S2378" t="str">
        <f t="shared" si="230"/>
        <v/>
      </c>
      <c r="T2378" t="str">
        <f t="shared" si="231"/>
        <v/>
      </c>
      <c r="U2378" t="str">
        <f t="shared" si="232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227"/>
        <v>0</v>
      </c>
      <c r="P2379">
        <f t="shared" si="228"/>
        <v>0</v>
      </c>
      <c r="Q2379">
        <f t="shared" si="229"/>
        <v>0</v>
      </c>
      <c r="S2379" t="str">
        <f t="shared" si="230"/>
        <v/>
      </c>
      <c r="T2379" t="str">
        <f t="shared" si="231"/>
        <v/>
      </c>
      <c r="U2379" t="str">
        <f t="shared" si="232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227"/>
        <v>0</v>
      </c>
      <c r="P2380">
        <f t="shared" si="228"/>
        <v>0</v>
      </c>
      <c r="Q2380">
        <f t="shared" si="229"/>
        <v>0</v>
      </c>
      <c r="S2380" t="str">
        <f t="shared" si="230"/>
        <v/>
      </c>
      <c r="T2380" t="str">
        <f t="shared" si="231"/>
        <v/>
      </c>
      <c r="U2380" t="str">
        <f t="shared" si="232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227"/>
        <v>5</v>
      </c>
      <c r="P2381">
        <f t="shared" si="228"/>
        <v>0</v>
      </c>
      <c r="Q2381">
        <f t="shared" si="229"/>
        <v>0</v>
      </c>
      <c r="S2381" t="str">
        <f t="shared" si="230"/>
        <v/>
      </c>
      <c r="T2381" t="str">
        <f t="shared" si="231"/>
        <v/>
      </c>
      <c r="U2381" t="str">
        <f t="shared" si="232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227"/>
        <v>0</v>
      </c>
      <c r="P2382">
        <f t="shared" si="228"/>
        <v>0</v>
      </c>
      <c r="Q2382">
        <f t="shared" si="229"/>
        <v>0</v>
      </c>
      <c r="S2382" t="str">
        <f t="shared" si="230"/>
        <v/>
      </c>
      <c r="T2382" t="str">
        <f t="shared" si="231"/>
        <v/>
      </c>
      <c r="U2382" t="str">
        <f t="shared" si="232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227"/>
        <v>0</v>
      </c>
      <c r="P2383">
        <f t="shared" si="228"/>
        <v>0</v>
      </c>
      <c r="Q2383">
        <f t="shared" si="229"/>
        <v>0</v>
      </c>
      <c r="S2383" t="str">
        <f t="shared" si="230"/>
        <v/>
      </c>
      <c r="T2383" t="str">
        <f t="shared" si="231"/>
        <v/>
      </c>
      <c r="U2383" t="str">
        <f t="shared" si="232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227"/>
        <v>0</v>
      </c>
      <c r="P2384">
        <f t="shared" si="228"/>
        <v>0</v>
      </c>
      <c r="Q2384">
        <f t="shared" si="229"/>
        <v>0</v>
      </c>
      <c r="S2384" t="str">
        <f t="shared" si="230"/>
        <v/>
      </c>
      <c r="T2384" t="str">
        <f t="shared" si="231"/>
        <v/>
      </c>
      <c r="U2384" t="str">
        <f t="shared" si="232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227"/>
        <v>0</v>
      </c>
      <c r="P2385">
        <f t="shared" si="228"/>
        <v>0</v>
      </c>
      <c r="Q2385">
        <f t="shared" si="229"/>
        <v>0</v>
      </c>
      <c r="S2385" t="str">
        <f t="shared" si="230"/>
        <v/>
      </c>
      <c r="T2385" t="str">
        <f t="shared" si="231"/>
        <v/>
      </c>
      <c r="U2385" t="str">
        <f t="shared" si="232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227"/>
        <v>24</v>
      </c>
      <c r="P2386">
        <f t="shared" si="228"/>
        <v>1</v>
      </c>
      <c r="Q2386">
        <f t="shared" si="229"/>
        <v>0</v>
      </c>
      <c r="S2386" t="str">
        <f t="shared" si="230"/>
        <v/>
      </c>
      <c r="T2386" t="str">
        <f t="shared" si="231"/>
        <v/>
      </c>
      <c r="U2386" t="str">
        <f t="shared" si="232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227"/>
        <v>1</v>
      </c>
      <c r="P2387">
        <f t="shared" si="228"/>
        <v>0</v>
      </c>
      <c r="Q2387">
        <f t="shared" si="229"/>
        <v>0</v>
      </c>
      <c r="S2387" t="str">
        <f t="shared" si="230"/>
        <v/>
      </c>
      <c r="T2387" t="str">
        <f t="shared" si="231"/>
        <v/>
      </c>
      <c r="U2387" t="str">
        <f t="shared" si="232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227"/>
        <v>2</v>
      </c>
      <c r="P2388">
        <f t="shared" si="228"/>
        <v>0</v>
      </c>
      <c r="Q2388">
        <f t="shared" si="229"/>
        <v>0</v>
      </c>
      <c r="S2388" t="str">
        <f t="shared" si="230"/>
        <v/>
      </c>
      <c r="T2388" t="str">
        <f t="shared" si="231"/>
        <v/>
      </c>
      <c r="U2388" t="str">
        <f t="shared" si="232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227"/>
        <v>0</v>
      </c>
      <c r="P2389">
        <f t="shared" si="228"/>
        <v>0</v>
      </c>
      <c r="Q2389">
        <f t="shared" si="229"/>
        <v>0</v>
      </c>
      <c r="S2389" t="str">
        <f t="shared" si="230"/>
        <v/>
      </c>
      <c r="T2389" t="str">
        <f t="shared" si="231"/>
        <v/>
      </c>
      <c r="U2389" t="str">
        <f t="shared" si="232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227"/>
        <v>0</v>
      </c>
      <c r="P2390">
        <f t="shared" si="228"/>
        <v>0</v>
      </c>
      <c r="Q2390">
        <f t="shared" si="229"/>
        <v>0</v>
      </c>
      <c r="S2390" t="str">
        <f t="shared" si="230"/>
        <v/>
      </c>
      <c r="T2390" t="str">
        <f t="shared" si="231"/>
        <v/>
      </c>
      <c r="U2390" t="str">
        <f t="shared" si="232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227"/>
        <v>1</v>
      </c>
      <c r="P2391">
        <f t="shared" si="228"/>
        <v>0</v>
      </c>
      <c r="Q2391">
        <f t="shared" si="229"/>
        <v>0</v>
      </c>
      <c r="S2391" t="str">
        <f t="shared" si="230"/>
        <v/>
      </c>
      <c r="T2391" t="str">
        <f t="shared" si="231"/>
        <v/>
      </c>
      <c r="U2391" t="str">
        <f t="shared" si="232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227"/>
        <v>0</v>
      </c>
      <c r="P2392">
        <f t="shared" si="228"/>
        <v>0</v>
      </c>
      <c r="Q2392">
        <f t="shared" si="229"/>
        <v>0</v>
      </c>
      <c r="S2392" t="str">
        <f t="shared" si="230"/>
        <v/>
      </c>
      <c r="T2392" t="str">
        <f t="shared" si="231"/>
        <v/>
      </c>
      <c r="U2392" t="str">
        <f t="shared" si="232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227"/>
        <v>0</v>
      </c>
      <c r="P2393">
        <f t="shared" si="228"/>
        <v>0</v>
      </c>
      <c r="Q2393">
        <f t="shared" si="229"/>
        <v>0</v>
      </c>
      <c r="S2393" t="str">
        <f t="shared" si="230"/>
        <v/>
      </c>
      <c r="T2393" t="str">
        <f t="shared" si="231"/>
        <v/>
      </c>
      <c r="U2393" t="str">
        <f t="shared" si="232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227"/>
        <v>0</v>
      </c>
      <c r="P2394">
        <f t="shared" si="228"/>
        <v>0</v>
      </c>
      <c r="Q2394">
        <f t="shared" si="229"/>
        <v>0</v>
      </c>
      <c r="S2394" t="str">
        <f t="shared" si="230"/>
        <v/>
      </c>
      <c r="T2394" t="str">
        <f t="shared" si="231"/>
        <v/>
      </c>
      <c r="U2394" t="str">
        <f t="shared" si="232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227"/>
        <v>1</v>
      </c>
      <c r="P2395">
        <f t="shared" si="228"/>
        <v>0</v>
      </c>
      <c r="Q2395">
        <f t="shared" si="229"/>
        <v>0</v>
      </c>
      <c r="S2395" t="str">
        <f t="shared" si="230"/>
        <v/>
      </c>
      <c r="T2395" t="str">
        <f t="shared" si="231"/>
        <v/>
      </c>
      <c r="U2395" t="str">
        <f t="shared" si="232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227"/>
        <v>0</v>
      </c>
      <c r="P2396">
        <f t="shared" si="228"/>
        <v>0</v>
      </c>
      <c r="Q2396">
        <f t="shared" si="229"/>
        <v>0</v>
      </c>
      <c r="S2396" t="str">
        <f t="shared" si="230"/>
        <v/>
      </c>
      <c r="T2396" t="str">
        <f t="shared" si="231"/>
        <v/>
      </c>
      <c r="U2396" t="str">
        <f t="shared" si="232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227"/>
        <v>8</v>
      </c>
      <c r="P2397">
        <f t="shared" si="228"/>
        <v>0</v>
      </c>
      <c r="Q2397">
        <f t="shared" si="229"/>
        <v>0</v>
      </c>
      <c r="S2397" t="str">
        <f t="shared" si="230"/>
        <v/>
      </c>
      <c r="T2397" t="str">
        <f t="shared" si="231"/>
        <v/>
      </c>
      <c r="U2397" t="str">
        <f t="shared" si="232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227"/>
        <v>0</v>
      </c>
      <c r="P2398">
        <f t="shared" si="228"/>
        <v>0</v>
      </c>
      <c r="Q2398">
        <f t="shared" si="229"/>
        <v>0</v>
      </c>
      <c r="S2398" t="str">
        <f t="shared" si="230"/>
        <v/>
      </c>
      <c r="T2398" t="str">
        <f t="shared" si="231"/>
        <v/>
      </c>
      <c r="U2398" t="str">
        <f t="shared" si="232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227"/>
        <v>8</v>
      </c>
      <c r="P2399">
        <f t="shared" si="228"/>
        <v>1</v>
      </c>
      <c r="Q2399">
        <f t="shared" si="229"/>
        <v>0</v>
      </c>
      <c r="S2399" t="str">
        <f t="shared" si="230"/>
        <v/>
      </c>
      <c r="T2399" t="str">
        <f t="shared" si="231"/>
        <v/>
      </c>
      <c r="U2399" t="str">
        <f t="shared" si="232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227"/>
        <v>0</v>
      </c>
      <c r="P2400">
        <f t="shared" si="228"/>
        <v>0</v>
      </c>
      <c r="Q2400">
        <f t="shared" si="229"/>
        <v>0</v>
      </c>
      <c r="S2400" t="str">
        <f t="shared" si="230"/>
        <v/>
      </c>
      <c r="T2400" t="str">
        <f t="shared" si="231"/>
        <v/>
      </c>
      <c r="U2400" t="str">
        <f t="shared" si="232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227"/>
        <v>1</v>
      </c>
      <c r="P2401">
        <f t="shared" si="228"/>
        <v>0</v>
      </c>
      <c r="Q2401">
        <f t="shared" si="229"/>
        <v>0</v>
      </c>
      <c r="S2401" t="str">
        <f t="shared" si="230"/>
        <v/>
      </c>
      <c r="T2401" t="str">
        <f t="shared" si="231"/>
        <v/>
      </c>
      <c r="U2401" t="str">
        <f t="shared" si="232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227"/>
        <v>0</v>
      </c>
      <c r="P2402">
        <f t="shared" si="228"/>
        <v>0</v>
      </c>
      <c r="Q2402">
        <f t="shared" si="229"/>
        <v>0</v>
      </c>
      <c r="S2402" t="str">
        <f t="shared" si="230"/>
        <v/>
      </c>
      <c r="T2402" t="str">
        <f t="shared" si="231"/>
        <v/>
      </c>
      <c r="U2402" t="str">
        <f t="shared" si="232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227"/>
        <v>0</v>
      </c>
      <c r="P2403">
        <f t="shared" si="228"/>
        <v>0</v>
      </c>
      <c r="Q2403">
        <f t="shared" si="229"/>
        <v>0</v>
      </c>
      <c r="S2403" t="str">
        <f t="shared" si="230"/>
        <v/>
      </c>
      <c r="T2403" t="str">
        <f t="shared" si="231"/>
        <v/>
      </c>
      <c r="U2403" t="str">
        <f t="shared" si="232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227"/>
        <v>0</v>
      </c>
      <c r="P2404">
        <f t="shared" si="228"/>
        <v>0</v>
      </c>
      <c r="Q2404">
        <f t="shared" si="229"/>
        <v>0</v>
      </c>
      <c r="S2404" t="str">
        <f t="shared" si="230"/>
        <v/>
      </c>
      <c r="T2404" t="str">
        <f t="shared" si="231"/>
        <v/>
      </c>
      <c r="U2404" t="str">
        <f t="shared" si="232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227"/>
        <v>0</v>
      </c>
      <c r="P2405">
        <f t="shared" si="228"/>
        <v>0</v>
      </c>
      <c r="Q2405">
        <f t="shared" si="229"/>
        <v>0</v>
      </c>
      <c r="S2405" t="str">
        <f t="shared" si="230"/>
        <v/>
      </c>
      <c r="T2405" t="str">
        <f t="shared" si="231"/>
        <v/>
      </c>
      <c r="U2405" t="str">
        <f t="shared" si="232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227"/>
        <v>0</v>
      </c>
      <c r="P2406">
        <f t="shared" si="228"/>
        <v>0</v>
      </c>
      <c r="Q2406">
        <f t="shared" si="229"/>
        <v>0</v>
      </c>
      <c r="S2406" t="str">
        <f t="shared" si="230"/>
        <v/>
      </c>
      <c r="T2406" t="str">
        <f t="shared" si="231"/>
        <v/>
      </c>
      <c r="U2406" t="str">
        <f t="shared" si="232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227"/>
        <v>0</v>
      </c>
      <c r="P2407">
        <f t="shared" si="228"/>
        <v>0</v>
      </c>
      <c r="Q2407">
        <f t="shared" si="229"/>
        <v>0</v>
      </c>
      <c r="S2407" t="str">
        <f t="shared" si="230"/>
        <v/>
      </c>
      <c r="T2407" t="str">
        <f t="shared" si="231"/>
        <v/>
      </c>
      <c r="U2407" t="str">
        <f t="shared" si="232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227"/>
        <v>0</v>
      </c>
      <c r="P2408">
        <f t="shared" si="228"/>
        <v>0</v>
      </c>
      <c r="Q2408">
        <f t="shared" si="229"/>
        <v>0</v>
      </c>
      <c r="S2408" t="str">
        <f t="shared" si="230"/>
        <v/>
      </c>
      <c r="T2408" t="str">
        <f t="shared" si="231"/>
        <v/>
      </c>
      <c r="U2408" t="str">
        <f t="shared" si="232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227"/>
        <v>0</v>
      </c>
      <c r="P2409">
        <f t="shared" si="228"/>
        <v>0</v>
      </c>
      <c r="Q2409">
        <f t="shared" si="229"/>
        <v>0</v>
      </c>
      <c r="S2409" t="str">
        <f t="shared" si="230"/>
        <v/>
      </c>
      <c r="T2409" t="str">
        <f t="shared" si="231"/>
        <v/>
      </c>
      <c r="U2409" t="str">
        <f t="shared" si="232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227"/>
        <v>0</v>
      </c>
      <c r="P2410">
        <f t="shared" si="228"/>
        <v>0</v>
      </c>
      <c r="Q2410">
        <f t="shared" si="229"/>
        <v>0</v>
      </c>
      <c r="S2410" t="str">
        <f t="shared" si="230"/>
        <v/>
      </c>
      <c r="T2410" t="str">
        <f t="shared" si="231"/>
        <v/>
      </c>
      <c r="U2410" t="str">
        <f t="shared" si="232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227"/>
        <v>0</v>
      </c>
      <c r="P2411">
        <f t="shared" si="228"/>
        <v>0</v>
      </c>
      <c r="Q2411">
        <f t="shared" si="229"/>
        <v>0</v>
      </c>
      <c r="S2411" t="str">
        <f t="shared" si="230"/>
        <v/>
      </c>
      <c r="T2411" t="str">
        <f t="shared" si="231"/>
        <v/>
      </c>
      <c r="U2411" t="str">
        <f t="shared" si="232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227"/>
        <v>0</v>
      </c>
      <c r="P2412">
        <f t="shared" si="228"/>
        <v>0</v>
      </c>
      <c r="Q2412">
        <f t="shared" si="229"/>
        <v>0</v>
      </c>
      <c r="S2412" t="str">
        <f t="shared" si="230"/>
        <v/>
      </c>
      <c r="T2412" t="str">
        <f t="shared" si="231"/>
        <v/>
      </c>
      <c r="U2412" t="str">
        <f t="shared" si="232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227"/>
        <v>2</v>
      </c>
      <c r="P2413">
        <f t="shared" si="228"/>
        <v>0</v>
      </c>
      <c r="Q2413">
        <f t="shared" si="229"/>
        <v>0</v>
      </c>
      <c r="S2413" t="str">
        <f t="shared" si="230"/>
        <v/>
      </c>
      <c r="T2413" t="str">
        <f t="shared" si="231"/>
        <v/>
      </c>
      <c r="U2413" t="str">
        <f t="shared" si="232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227"/>
        <v>20</v>
      </c>
      <c r="P2414">
        <f t="shared" si="228"/>
        <v>0</v>
      </c>
      <c r="Q2414">
        <f t="shared" si="229"/>
        <v>0</v>
      </c>
      <c r="S2414">
        <f t="shared" si="230"/>
        <v>20</v>
      </c>
      <c r="T2414">
        <f t="shared" si="231"/>
        <v>0</v>
      </c>
      <c r="U2414">
        <f t="shared" si="232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227"/>
        <v>1</v>
      </c>
      <c r="P2415">
        <f t="shared" si="228"/>
        <v>0</v>
      </c>
      <c r="Q2415">
        <f t="shared" si="229"/>
        <v>0</v>
      </c>
      <c r="S2415" t="str">
        <f t="shared" si="230"/>
        <v/>
      </c>
      <c r="T2415" t="str">
        <f t="shared" si="231"/>
        <v/>
      </c>
      <c r="U2415" t="str">
        <f t="shared" si="232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227"/>
        <v>0</v>
      </c>
      <c r="P2416">
        <f t="shared" si="228"/>
        <v>0</v>
      </c>
      <c r="Q2416">
        <f t="shared" si="229"/>
        <v>0</v>
      </c>
      <c r="S2416" t="str">
        <f t="shared" si="230"/>
        <v/>
      </c>
      <c r="T2416" t="str">
        <f t="shared" si="231"/>
        <v/>
      </c>
      <c r="U2416" t="str">
        <f t="shared" si="232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227"/>
        <v>0</v>
      </c>
      <c r="P2417">
        <f t="shared" si="228"/>
        <v>0</v>
      </c>
      <c r="Q2417">
        <f t="shared" si="229"/>
        <v>0</v>
      </c>
      <c r="S2417" t="str">
        <f t="shared" si="230"/>
        <v/>
      </c>
      <c r="T2417" t="str">
        <f t="shared" si="231"/>
        <v/>
      </c>
      <c r="U2417" t="str">
        <f t="shared" si="232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227"/>
        <v>0</v>
      </c>
      <c r="P2418">
        <f t="shared" si="228"/>
        <v>0</v>
      </c>
      <c r="Q2418">
        <f t="shared" si="229"/>
        <v>0</v>
      </c>
      <c r="S2418" t="str">
        <f t="shared" si="230"/>
        <v/>
      </c>
      <c r="T2418" t="str">
        <f t="shared" si="231"/>
        <v/>
      </c>
      <c r="U2418" t="str">
        <f t="shared" si="232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227"/>
        <v>0</v>
      </c>
      <c r="P2419">
        <f t="shared" si="228"/>
        <v>0</v>
      </c>
      <c r="Q2419">
        <f t="shared" si="229"/>
        <v>0</v>
      </c>
      <c r="S2419" t="str">
        <f t="shared" si="230"/>
        <v/>
      </c>
      <c r="T2419" t="str">
        <f t="shared" si="231"/>
        <v/>
      </c>
      <c r="U2419" t="str">
        <f t="shared" si="232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227"/>
        <v>0</v>
      </c>
      <c r="P2420">
        <f t="shared" si="228"/>
        <v>0</v>
      </c>
      <c r="Q2420">
        <f t="shared" si="229"/>
        <v>0</v>
      </c>
      <c r="S2420" t="str">
        <f t="shared" si="230"/>
        <v/>
      </c>
      <c r="T2420" t="str">
        <f t="shared" si="231"/>
        <v/>
      </c>
      <c r="U2420" t="str">
        <f t="shared" si="232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227"/>
        <v>2</v>
      </c>
      <c r="P2421">
        <f t="shared" si="228"/>
        <v>0</v>
      </c>
      <c r="Q2421">
        <f t="shared" si="229"/>
        <v>0</v>
      </c>
      <c r="S2421" t="str">
        <f t="shared" si="230"/>
        <v/>
      </c>
      <c r="T2421" t="str">
        <f t="shared" si="231"/>
        <v/>
      </c>
      <c r="U2421" t="str">
        <f t="shared" si="232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227"/>
        <v>0</v>
      </c>
      <c r="P2422">
        <f t="shared" si="228"/>
        <v>0</v>
      </c>
      <c r="Q2422">
        <f t="shared" si="229"/>
        <v>0</v>
      </c>
      <c r="S2422" t="str">
        <f t="shared" si="230"/>
        <v/>
      </c>
      <c r="T2422" t="str">
        <f t="shared" si="231"/>
        <v/>
      </c>
      <c r="U2422" t="str">
        <f t="shared" si="232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227"/>
        <v>0</v>
      </c>
      <c r="P2423">
        <f t="shared" si="228"/>
        <v>0</v>
      </c>
      <c r="Q2423">
        <f t="shared" si="229"/>
        <v>0</v>
      </c>
      <c r="S2423" t="str">
        <f t="shared" si="230"/>
        <v/>
      </c>
      <c r="T2423" t="str">
        <f t="shared" si="231"/>
        <v/>
      </c>
      <c r="U2423" t="str">
        <f t="shared" si="232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227"/>
        <v>0</v>
      </c>
      <c r="P2424">
        <f t="shared" si="228"/>
        <v>0</v>
      </c>
      <c r="Q2424">
        <f t="shared" si="229"/>
        <v>0</v>
      </c>
      <c r="S2424" t="str">
        <f t="shared" si="230"/>
        <v/>
      </c>
      <c r="T2424" t="str">
        <f t="shared" si="231"/>
        <v/>
      </c>
      <c r="U2424" t="str">
        <f t="shared" si="232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227"/>
        <v>2</v>
      </c>
      <c r="P2425">
        <f t="shared" si="228"/>
        <v>0</v>
      </c>
      <c r="Q2425">
        <f t="shared" si="229"/>
        <v>0</v>
      </c>
      <c r="S2425" t="str">
        <f t="shared" si="230"/>
        <v/>
      </c>
      <c r="T2425" t="str">
        <f t="shared" si="231"/>
        <v/>
      </c>
      <c r="U2425" t="str">
        <f t="shared" si="232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227"/>
        <v>0</v>
      </c>
      <c r="P2426">
        <f t="shared" si="228"/>
        <v>0</v>
      </c>
      <c r="Q2426">
        <f t="shared" si="229"/>
        <v>0</v>
      </c>
      <c r="S2426" t="str">
        <f t="shared" si="230"/>
        <v/>
      </c>
      <c r="T2426" t="str">
        <f t="shared" si="231"/>
        <v/>
      </c>
      <c r="U2426" t="str">
        <f t="shared" si="232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227"/>
        <v>0</v>
      </c>
      <c r="P2427">
        <f t="shared" si="228"/>
        <v>0</v>
      </c>
      <c r="Q2427">
        <f t="shared" si="229"/>
        <v>0</v>
      </c>
      <c r="S2427" t="str">
        <f t="shared" si="230"/>
        <v/>
      </c>
      <c r="T2427" t="str">
        <f t="shared" si="231"/>
        <v/>
      </c>
      <c r="U2427" t="str">
        <f t="shared" si="232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227"/>
        <v>1</v>
      </c>
      <c r="P2428">
        <f t="shared" si="228"/>
        <v>0</v>
      </c>
      <c r="Q2428">
        <f t="shared" si="229"/>
        <v>0</v>
      </c>
      <c r="S2428" t="str">
        <f t="shared" si="230"/>
        <v/>
      </c>
      <c r="T2428" t="str">
        <f t="shared" si="231"/>
        <v/>
      </c>
      <c r="U2428" t="str">
        <f t="shared" si="232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227"/>
        <v>43</v>
      </c>
      <c r="P2429">
        <f t="shared" si="228"/>
        <v>0</v>
      </c>
      <c r="Q2429">
        <f t="shared" si="229"/>
        <v>0</v>
      </c>
      <c r="S2429" t="str">
        <f t="shared" si="230"/>
        <v/>
      </c>
      <c r="T2429" t="str">
        <f t="shared" si="231"/>
        <v/>
      </c>
      <c r="U2429" t="str">
        <f t="shared" si="232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227"/>
        <v>0</v>
      </c>
      <c r="P2430">
        <f t="shared" si="228"/>
        <v>0</v>
      </c>
      <c r="Q2430">
        <f t="shared" si="229"/>
        <v>0</v>
      </c>
      <c r="S2430" t="str">
        <f t="shared" si="230"/>
        <v/>
      </c>
      <c r="T2430" t="str">
        <f t="shared" si="231"/>
        <v/>
      </c>
      <c r="U2430" t="str">
        <f t="shared" si="232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227"/>
        <v>11</v>
      </c>
      <c r="P2431">
        <f t="shared" si="228"/>
        <v>0</v>
      </c>
      <c r="Q2431">
        <f t="shared" si="229"/>
        <v>0</v>
      </c>
      <c r="S2431" t="str">
        <f t="shared" si="230"/>
        <v/>
      </c>
      <c r="T2431" t="str">
        <f t="shared" si="231"/>
        <v/>
      </c>
      <c r="U2431" t="str">
        <f t="shared" si="232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227"/>
        <v>0</v>
      </c>
      <c r="P2432">
        <f t="shared" si="228"/>
        <v>0</v>
      </c>
      <c r="Q2432">
        <f t="shared" si="229"/>
        <v>0</v>
      </c>
      <c r="S2432">
        <f t="shared" si="230"/>
        <v>0</v>
      </c>
      <c r="T2432">
        <f t="shared" si="231"/>
        <v>0</v>
      </c>
      <c r="U2432">
        <f t="shared" si="232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227"/>
        <v>0</v>
      </c>
      <c r="P2433">
        <f t="shared" si="228"/>
        <v>0</v>
      </c>
      <c r="Q2433">
        <f t="shared" si="229"/>
        <v>0</v>
      </c>
      <c r="S2433" t="str">
        <f t="shared" si="230"/>
        <v/>
      </c>
      <c r="T2433" t="str">
        <f t="shared" si="231"/>
        <v/>
      </c>
      <c r="U2433" t="str">
        <f t="shared" si="232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227"/>
        <v>0</v>
      </c>
      <c r="P2434">
        <f t="shared" si="228"/>
        <v>0</v>
      </c>
      <c r="Q2434">
        <f t="shared" si="229"/>
        <v>0</v>
      </c>
      <c r="S2434" t="str">
        <f t="shared" si="230"/>
        <v/>
      </c>
      <c r="T2434" t="str">
        <f t="shared" si="231"/>
        <v/>
      </c>
      <c r="U2434" t="str">
        <f t="shared" si="232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227"/>
        <v>8</v>
      </c>
      <c r="P2435">
        <f t="shared" si="228"/>
        <v>0</v>
      </c>
      <c r="Q2435">
        <f t="shared" si="229"/>
        <v>0</v>
      </c>
      <c r="S2435" t="str">
        <f t="shared" si="230"/>
        <v/>
      </c>
      <c r="T2435" t="str">
        <f t="shared" si="231"/>
        <v/>
      </c>
      <c r="U2435" t="str">
        <f t="shared" si="232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227"/>
        <v>0</v>
      </c>
      <c r="P2436">
        <f t="shared" si="228"/>
        <v>0</v>
      </c>
      <c r="Q2436">
        <f t="shared" si="229"/>
        <v>0</v>
      </c>
      <c r="S2436" t="str">
        <f t="shared" si="230"/>
        <v/>
      </c>
      <c r="T2436" t="str">
        <f t="shared" si="231"/>
        <v/>
      </c>
      <c r="U2436" t="str">
        <f t="shared" si="232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O2500" si="233">IF($D2437="US",H2437,"")</f>
        <v>0</v>
      </c>
      <c r="P2437">
        <f t="shared" ref="P2437:P2500" si="234">IF($D2437="US",I2437,"")</f>
        <v>0</v>
      </c>
      <c r="Q2437">
        <f t="shared" ref="Q2437:Q2500" si="235">IF($D2437="US",J2437,"")</f>
        <v>0</v>
      </c>
      <c r="S2437" t="str">
        <f t="shared" ref="S2437:S2500" si="236">IF($C2437="New York",H2437,"")</f>
        <v/>
      </c>
      <c r="T2437" t="str">
        <f t="shared" ref="T2437:T2500" si="237">IF($C2437="New York",I2437,"")</f>
        <v/>
      </c>
      <c r="U2437" t="str">
        <f t="shared" ref="U2437:U2500" si="238">IF($C2437="New York",J2437,"")</f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233"/>
        <v>0</v>
      </c>
      <c r="P2438">
        <f t="shared" si="234"/>
        <v>0</v>
      </c>
      <c r="Q2438">
        <f t="shared" si="235"/>
        <v>0</v>
      </c>
      <c r="S2438" t="str">
        <f t="shared" si="236"/>
        <v/>
      </c>
      <c r="T2438" t="str">
        <f t="shared" si="237"/>
        <v/>
      </c>
      <c r="U2438" t="str">
        <f t="shared" si="238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233"/>
        <v>0</v>
      </c>
      <c r="P2439">
        <f t="shared" si="234"/>
        <v>0</v>
      </c>
      <c r="Q2439">
        <f t="shared" si="235"/>
        <v>0</v>
      </c>
      <c r="S2439" t="str">
        <f t="shared" si="236"/>
        <v/>
      </c>
      <c r="T2439" t="str">
        <f t="shared" si="237"/>
        <v/>
      </c>
      <c r="U2439" t="str">
        <f t="shared" si="238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233"/>
        <v>0</v>
      </c>
      <c r="P2440">
        <f t="shared" si="234"/>
        <v>0</v>
      </c>
      <c r="Q2440">
        <f t="shared" si="235"/>
        <v>0</v>
      </c>
      <c r="S2440" t="str">
        <f t="shared" si="236"/>
        <v/>
      </c>
      <c r="T2440" t="str">
        <f t="shared" si="237"/>
        <v/>
      </c>
      <c r="U2440" t="str">
        <f t="shared" si="238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233"/>
        <v>1</v>
      </c>
      <c r="P2441">
        <f t="shared" si="234"/>
        <v>0</v>
      </c>
      <c r="Q2441">
        <f t="shared" si="235"/>
        <v>0</v>
      </c>
      <c r="S2441" t="str">
        <f t="shared" si="236"/>
        <v/>
      </c>
      <c r="T2441" t="str">
        <f t="shared" si="237"/>
        <v/>
      </c>
      <c r="U2441" t="str">
        <f t="shared" si="238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233"/>
        <v>0</v>
      </c>
      <c r="P2442">
        <f t="shared" si="234"/>
        <v>0</v>
      </c>
      <c r="Q2442">
        <f t="shared" si="235"/>
        <v>0</v>
      </c>
      <c r="S2442" t="str">
        <f t="shared" si="236"/>
        <v/>
      </c>
      <c r="T2442" t="str">
        <f t="shared" si="237"/>
        <v/>
      </c>
      <c r="U2442" t="str">
        <f t="shared" si="238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233"/>
        <v>0</v>
      </c>
      <c r="P2443">
        <f t="shared" si="234"/>
        <v>0</v>
      </c>
      <c r="Q2443">
        <f t="shared" si="235"/>
        <v>0</v>
      </c>
      <c r="S2443" t="str">
        <f t="shared" si="236"/>
        <v/>
      </c>
      <c r="T2443" t="str">
        <f t="shared" si="237"/>
        <v/>
      </c>
      <c r="U2443" t="str">
        <f t="shared" si="238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233"/>
        <v>46</v>
      </c>
      <c r="P2444">
        <f t="shared" si="234"/>
        <v>6</v>
      </c>
      <c r="Q2444">
        <f t="shared" si="235"/>
        <v>0</v>
      </c>
      <c r="S2444" t="str">
        <f t="shared" si="236"/>
        <v/>
      </c>
      <c r="T2444" t="str">
        <f t="shared" si="237"/>
        <v/>
      </c>
      <c r="U2444" t="str">
        <f t="shared" si="238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233"/>
        <v>1</v>
      </c>
      <c r="P2445">
        <f t="shared" si="234"/>
        <v>0</v>
      </c>
      <c r="Q2445">
        <f t="shared" si="235"/>
        <v>0</v>
      </c>
      <c r="S2445" t="str">
        <f t="shared" si="236"/>
        <v/>
      </c>
      <c r="T2445" t="str">
        <f t="shared" si="237"/>
        <v/>
      </c>
      <c r="U2445" t="str">
        <f t="shared" si="238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233"/>
        <v>0</v>
      </c>
      <c r="P2446">
        <f t="shared" si="234"/>
        <v>0</v>
      </c>
      <c r="Q2446">
        <f t="shared" si="235"/>
        <v>0</v>
      </c>
      <c r="S2446" t="str">
        <f t="shared" si="236"/>
        <v/>
      </c>
      <c r="T2446" t="str">
        <f t="shared" si="237"/>
        <v/>
      </c>
      <c r="U2446" t="str">
        <f t="shared" si="238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233"/>
        <v>0</v>
      </c>
      <c r="P2447">
        <f t="shared" si="234"/>
        <v>0</v>
      </c>
      <c r="Q2447">
        <f t="shared" si="235"/>
        <v>0</v>
      </c>
      <c r="S2447" t="str">
        <f t="shared" si="236"/>
        <v/>
      </c>
      <c r="T2447" t="str">
        <f t="shared" si="237"/>
        <v/>
      </c>
      <c r="U2447" t="str">
        <f t="shared" si="238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233"/>
        <v>0</v>
      </c>
      <c r="P2448">
        <f t="shared" si="234"/>
        <v>0</v>
      </c>
      <c r="Q2448">
        <f t="shared" si="235"/>
        <v>0</v>
      </c>
      <c r="S2448" t="str">
        <f t="shared" si="236"/>
        <v/>
      </c>
      <c r="T2448" t="str">
        <f t="shared" si="237"/>
        <v/>
      </c>
      <c r="U2448" t="str">
        <f t="shared" si="238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233"/>
        <v>0</v>
      </c>
      <c r="P2449">
        <f t="shared" si="234"/>
        <v>0</v>
      </c>
      <c r="Q2449">
        <f t="shared" si="235"/>
        <v>0</v>
      </c>
      <c r="S2449" t="str">
        <f t="shared" si="236"/>
        <v/>
      </c>
      <c r="T2449" t="str">
        <f t="shared" si="237"/>
        <v/>
      </c>
      <c r="U2449" t="str">
        <f t="shared" si="238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233"/>
        <v>0</v>
      </c>
      <c r="P2450">
        <f t="shared" si="234"/>
        <v>0</v>
      </c>
      <c r="Q2450">
        <f t="shared" si="235"/>
        <v>0</v>
      </c>
      <c r="S2450" t="str">
        <f t="shared" si="236"/>
        <v/>
      </c>
      <c r="T2450" t="str">
        <f t="shared" si="237"/>
        <v/>
      </c>
      <c r="U2450" t="str">
        <f t="shared" si="238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233"/>
        <v>0</v>
      </c>
      <c r="P2451">
        <f t="shared" si="234"/>
        <v>0</v>
      </c>
      <c r="Q2451">
        <f t="shared" si="235"/>
        <v>0</v>
      </c>
      <c r="S2451" t="str">
        <f t="shared" si="236"/>
        <v/>
      </c>
      <c r="T2451" t="str">
        <f t="shared" si="237"/>
        <v/>
      </c>
      <c r="U2451" t="str">
        <f t="shared" si="238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233"/>
        <v>6</v>
      </c>
      <c r="P2452">
        <f t="shared" si="234"/>
        <v>0</v>
      </c>
      <c r="Q2452">
        <f t="shared" si="235"/>
        <v>0</v>
      </c>
      <c r="S2452" t="str">
        <f t="shared" si="236"/>
        <v/>
      </c>
      <c r="T2452" t="str">
        <f t="shared" si="237"/>
        <v/>
      </c>
      <c r="U2452" t="str">
        <f t="shared" si="238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233"/>
        <v>1</v>
      </c>
      <c r="P2453">
        <f t="shared" si="234"/>
        <v>0</v>
      </c>
      <c r="Q2453">
        <f t="shared" si="235"/>
        <v>0</v>
      </c>
      <c r="S2453" t="str">
        <f t="shared" si="236"/>
        <v/>
      </c>
      <c r="T2453" t="str">
        <f t="shared" si="237"/>
        <v/>
      </c>
      <c r="U2453" t="str">
        <f t="shared" si="238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233"/>
        <v>1</v>
      </c>
      <c r="P2454">
        <f t="shared" si="234"/>
        <v>0</v>
      </c>
      <c r="Q2454">
        <f t="shared" si="235"/>
        <v>0</v>
      </c>
      <c r="S2454" t="str">
        <f t="shared" si="236"/>
        <v/>
      </c>
      <c r="T2454" t="str">
        <f t="shared" si="237"/>
        <v/>
      </c>
      <c r="U2454" t="str">
        <f t="shared" si="238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233"/>
        <v>0</v>
      </c>
      <c r="P2455">
        <f t="shared" si="234"/>
        <v>0</v>
      </c>
      <c r="Q2455">
        <f t="shared" si="235"/>
        <v>0</v>
      </c>
      <c r="S2455" t="str">
        <f t="shared" si="236"/>
        <v/>
      </c>
      <c r="T2455" t="str">
        <f t="shared" si="237"/>
        <v/>
      </c>
      <c r="U2455" t="str">
        <f t="shared" si="238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233"/>
        <v>0</v>
      </c>
      <c r="P2456">
        <f t="shared" si="234"/>
        <v>0</v>
      </c>
      <c r="Q2456">
        <f t="shared" si="235"/>
        <v>0</v>
      </c>
      <c r="S2456" t="str">
        <f t="shared" si="236"/>
        <v/>
      </c>
      <c r="T2456" t="str">
        <f t="shared" si="237"/>
        <v/>
      </c>
      <c r="U2456" t="str">
        <f t="shared" si="238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233"/>
        <v>3</v>
      </c>
      <c r="P2457">
        <f t="shared" si="234"/>
        <v>0</v>
      </c>
      <c r="Q2457">
        <f t="shared" si="235"/>
        <v>0</v>
      </c>
      <c r="S2457" t="str">
        <f t="shared" si="236"/>
        <v/>
      </c>
      <c r="T2457" t="str">
        <f t="shared" si="237"/>
        <v/>
      </c>
      <c r="U2457" t="str">
        <f t="shared" si="238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233"/>
        <v>1</v>
      </c>
      <c r="P2458">
        <f t="shared" si="234"/>
        <v>0</v>
      </c>
      <c r="Q2458">
        <f t="shared" si="235"/>
        <v>0</v>
      </c>
      <c r="S2458" t="str">
        <f t="shared" si="236"/>
        <v/>
      </c>
      <c r="T2458" t="str">
        <f t="shared" si="237"/>
        <v/>
      </c>
      <c r="U2458" t="str">
        <f t="shared" si="238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233"/>
        <v>1</v>
      </c>
      <c r="P2459">
        <f t="shared" si="234"/>
        <v>0</v>
      </c>
      <c r="Q2459">
        <f t="shared" si="235"/>
        <v>0</v>
      </c>
      <c r="S2459" t="str">
        <f t="shared" si="236"/>
        <v/>
      </c>
      <c r="T2459" t="str">
        <f t="shared" si="237"/>
        <v/>
      </c>
      <c r="U2459" t="str">
        <f t="shared" si="238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233"/>
        <v>0</v>
      </c>
      <c r="P2460">
        <f t="shared" si="234"/>
        <v>0</v>
      </c>
      <c r="Q2460">
        <f t="shared" si="235"/>
        <v>0</v>
      </c>
      <c r="S2460" t="str">
        <f t="shared" si="236"/>
        <v/>
      </c>
      <c r="T2460" t="str">
        <f t="shared" si="237"/>
        <v/>
      </c>
      <c r="U2460" t="str">
        <f t="shared" si="238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233"/>
        <v>4</v>
      </c>
      <c r="P2461">
        <f t="shared" si="234"/>
        <v>0</v>
      </c>
      <c r="Q2461">
        <f t="shared" si="235"/>
        <v>0</v>
      </c>
      <c r="S2461" t="str">
        <f t="shared" si="236"/>
        <v/>
      </c>
      <c r="T2461" t="str">
        <f t="shared" si="237"/>
        <v/>
      </c>
      <c r="U2461" t="str">
        <f t="shared" si="238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233"/>
        <v>28</v>
      </c>
      <c r="P2462">
        <f t="shared" si="234"/>
        <v>0</v>
      </c>
      <c r="Q2462">
        <f t="shared" si="235"/>
        <v>0</v>
      </c>
      <c r="S2462" t="str">
        <f t="shared" si="236"/>
        <v/>
      </c>
      <c r="T2462" t="str">
        <f t="shared" si="237"/>
        <v/>
      </c>
      <c r="U2462" t="str">
        <f t="shared" si="238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233"/>
        <v>0</v>
      </c>
      <c r="P2463">
        <f t="shared" si="234"/>
        <v>0</v>
      </c>
      <c r="Q2463">
        <f t="shared" si="235"/>
        <v>0</v>
      </c>
      <c r="S2463" t="str">
        <f t="shared" si="236"/>
        <v/>
      </c>
      <c r="T2463" t="str">
        <f t="shared" si="237"/>
        <v/>
      </c>
      <c r="U2463" t="str">
        <f t="shared" si="238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233"/>
        <v>2</v>
      </c>
      <c r="P2464">
        <f t="shared" si="234"/>
        <v>0</v>
      </c>
      <c r="Q2464">
        <f t="shared" si="235"/>
        <v>0</v>
      </c>
      <c r="S2464" t="str">
        <f t="shared" si="236"/>
        <v/>
      </c>
      <c r="T2464" t="str">
        <f t="shared" si="237"/>
        <v/>
      </c>
      <c r="U2464" t="str">
        <f t="shared" si="238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233"/>
        <v>592</v>
      </c>
      <c r="P2465">
        <f t="shared" si="234"/>
        <v>1</v>
      </c>
      <c r="Q2465">
        <f t="shared" si="235"/>
        <v>0</v>
      </c>
      <c r="S2465">
        <f t="shared" si="236"/>
        <v>592</v>
      </c>
      <c r="T2465">
        <f t="shared" si="237"/>
        <v>1</v>
      </c>
      <c r="U2465">
        <f t="shared" si="238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233"/>
        <v>0</v>
      </c>
      <c r="P2466">
        <f t="shared" si="234"/>
        <v>0</v>
      </c>
      <c r="Q2466">
        <f t="shared" si="235"/>
        <v>0</v>
      </c>
      <c r="S2466" t="str">
        <f t="shared" si="236"/>
        <v/>
      </c>
      <c r="T2466" t="str">
        <f t="shared" si="237"/>
        <v/>
      </c>
      <c r="U2466" t="str">
        <f t="shared" si="238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233"/>
        <v>0</v>
      </c>
      <c r="P2467">
        <f t="shared" si="234"/>
        <v>0</v>
      </c>
      <c r="Q2467">
        <f t="shared" si="235"/>
        <v>0</v>
      </c>
      <c r="S2467" t="str">
        <f t="shared" si="236"/>
        <v/>
      </c>
      <c r="T2467" t="str">
        <f t="shared" si="237"/>
        <v/>
      </c>
      <c r="U2467" t="str">
        <f t="shared" si="238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233"/>
        <v>0</v>
      </c>
      <c r="P2468">
        <f t="shared" si="234"/>
        <v>0</v>
      </c>
      <c r="Q2468">
        <f t="shared" si="235"/>
        <v>0</v>
      </c>
      <c r="S2468" t="str">
        <f t="shared" si="236"/>
        <v/>
      </c>
      <c r="T2468" t="str">
        <f t="shared" si="237"/>
        <v/>
      </c>
      <c r="U2468" t="str">
        <f t="shared" si="238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233"/>
        <v>0</v>
      </c>
      <c r="P2469">
        <f t="shared" si="234"/>
        <v>0</v>
      </c>
      <c r="Q2469">
        <f t="shared" si="235"/>
        <v>0</v>
      </c>
      <c r="S2469" t="str">
        <f t="shared" si="236"/>
        <v/>
      </c>
      <c r="T2469" t="str">
        <f t="shared" si="237"/>
        <v/>
      </c>
      <c r="U2469" t="str">
        <f t="shared" si="238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233"/>
        <v>0</v>
      </c>
      <c r="P2470">
        <f t="shared" si="234"/>
        <v>0</v>
      </c>
      <c r="Q2470">
        <f t="shared" si="235"/>
        <v>0</v>
      </c>
      <c r="S2470" t="str">
        <f t="shared" si="236"/>
        <v/>
      </c>
      <c r="T2470" t="str">
        <f t="shared" si="237"/>
        <v/>
      </c>
      <c r="U2470" t="str">
        <f t="shared" si="238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233"/>
        <v>1</v>
      </c>
      <c r="P2471">
        <f t="shared" si="234"/>
        <v>0</v>
      </c>
      <c r="Q2471">
        <f t="shared" si="235"/>
        <v>0</v>
      </c>
      <c r="S2471" t="str">
        <f t="shared" si="236"/>
        <v/>
      </c>
      <c r="T2471" t="str">
        <f t="shared" si="237"/>
        <v/>
      </c>
      <c r="U2471" t="str">
        <f t="shared" si="238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233"/>
        <v>0</v>
      </c>
      <c r="P2472">
        <f t="shared" si="234"/>
        <v>0</v>
      </c>
      <c r="Q2472">
        <f t="shared" si="235"/>
        <v>0</v>
      </c>
      <c r="S2472" t="str">
        <f t="shared" si="236"/>
        <v/>
      </c>
      <c r="T2472" t="str">
        <f t="shared" si="237"/>
        <v/>
      </c>
      <c r="U2472" t="str">
        <f t="shared" si="238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233"/>
        <v>1</v>
      </c>
      <c r="P2473">
        <f t="shared" si="234"/>
        <v>0</v>
      </c>
      <c r="Q2473">
        <f t="shared" si="235"/>
        <v>0</v>
      </c>
      <c r="S2473" t="str">
        <f t="shared" si="236"/>
        <v/>
      </c>
      <c r="T2473" t="str">
        <f t="shared" si="237"/>
        <v/>
      </c>
      <c r="U2473" t="str">
        <f t="shared" si="238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233"/>
        <v>0</v>
      </c>
      <c r="P2474">
        <f t="shared" si="234"/>
        <v>0</v>
      </c>
      <c r="Q2474">
        <f t="shared" si="235"/>
        <v>0</v>
      </c>
      <c r="S2474" t="str">
        <f t="shared" si="236"/>
        <v/>
      </c>
      <c r="T2474" t="str">
        <f t="shared" si="237"/>
        <v/>
      </c>
      <c r="U2474" t="str">
        <f t="shared" si="238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233"/>
        <v>0</v>
      </c>
      <c r="P2475">
        <f t="shared" si="234"/>
        <v>0</v>
      </c>
      <c r="Q2475">
        <f t="shared" si="235"/>
        <v>0</v>
      </c>
      <c r="S2475" t="str">
        <f t="shared" si="236"/>
        <v/>
      </c>
      <c r="T2475" t="str">
        <f t="shared" si="237"/>
        <v/>
      </c>
      <c r="U2475" t="str">
        <f t="shared" si="238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233"/>
        <v>0</v>
      </c>
      <c r="P2476">
        <f t="shared" si="234"/>
        <v>0</v>
      </c>
      <c r="Q2476">
        <f t="shared" si="235"/>
        <v>0</v>
      </c>
      <c r="S2476" t="str">
        <f t="shared" si="236"/>
        <v/>
      </c>
      <c r="T2476" t="str">
        <f t="shared" si="237"/>
        <v/>
      </c>
      <c r="U2476" t="str">
        <f t="shared" si="238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233"/>
        <v>3</v>
      </c>
      <c r="P2477">
        <f t="shared" si="234"/>
        <v>0</v>
      </c>
      <c r="Q2477">
        <f t="shared" si="235"/>
        <v>0</v>
      </c>
      <c r="S2477" t="str">
        <f t="shared" si="236"/>
        <v/>
      </c>
      <c r="T2477" t="str">
        <f t="shared" si="237"/>
        <v/>
      </c>
      <c r="U2477" t="str">
        <f t="shared" si="238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233"/>
        <v>0</v>
      </c>
      <c r="P2478">
        <f t="shared" si="234"/>
        <v>0</v>
      </c>
      <c r="Q2478">
        <f t="shared" si="235"/>
        <v>0</v>
      </c>
      <c r="S2478" t="str">
        <f t="shared" si="236"/>
        <v/>
      </c>
      <c r="T2478" t="str">
        <f t="shared" si="237"/>
        <v/>
      </c>
      <c r="U2478" t="str">
        <f t="shared" si="238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233"/>
        <v>4</v>
      </c>
      <c r="P2479">
        <f t="shared" si="234"/>
        <v>0</v>
      </c>
      <c r="Q2479">
        <f t="shared" si="235"/>
        <v>0</v>
      </c>
      <c r="S2479" t="str">
        <f t="shared" si="236"/>
        <v/>
      </c>
      <c r="T2479" t="str">
        <f t="shared" si="237"/>
        <v/>
      </c>
      <c r="U2479" t="str">
        <f t="shared" si="238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233"/>
        <v>0</v>
      </c>
      <c r="P2480">
        <f t="shared" si="234"/>
        <v>0</v>
      </c>
      <c r="Q2480">
        <f t="shared" si="235"/>
        <v>0</v>
      </c>
      <c r="S2480" t="str">
        <f t="shared" si="236"/>
        <v/>
      </c>
      <c r="T2480" t="str">
        <f t="shared" si="237"/>
        <v/>
      </c>
      <c r="U2480" t="str">
        <f t="shared" si="238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233"/>
        <v>0</v>
      </c>
      <c r="P2481">
        <f t="shared" si="234"/>
        <v>0</v>
      </c>
      <c r="Q2481">
        <f t="shared" si="235"/>
        <v>0</v>
      </c>
      <c r="S2481" t="str">
        <f t="shared" si="236"/>
        <v/>
      </c>
      <c r="T2481" t="str">
        <f t="shared" si="237"/>
        <v/>
      </c>
      <c r="U2481" t="str">
        <f t="shared" si="238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233"/>
        <v>0</v>
      </c>
      <c r="P2482">
        <f t="shared" si="234"/>
        <v>0</v>
      </c>
      <c r="Q2482">
        <f t="shared" si="235"/>
        <v>0</v>
      </c>
      <c r="S2482" t="str">
        <f t="shared" si="236"/>
        <v/>
      </c>
      <c r="T2482" t="str">
        <f t="shared" si="237"/>
        <v/>
      </c>
      <c r="U2482" t="str">
        <f t="shared" si="238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233"/>
        <v>1</v>
      </c>
      <c r="P2483">
        <f t="shared" si="234"/>
        <v>0</v>
      </c>
      <c r="Q2483">
        <f t="shared" si="235"/>
        <v>0</v>
      </c>
      <c r="S2483" t="str">
        <f t="shared" si="236"/>
        <v/>
      </c>
      <c r="T2483" t="str">
        <f t="shared" si="237"/>
        <v/>
      </c>
      <c r="U2483" t="str">
        <f t="shared" si="238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233"/>
        <v>0</v>
      </c>
      <c r="P2484">
        <f t="shared" si="234"/>
        <v>0</v>
      </c>
      <c r="Q2484">
        <f t="shared" si="235"/>
        <v>0</v>
      </c>
      <c r="S2484" t="str">
        <f t="shared" si="236"/>
        <v/>
      </c>
      <c r="T2484" t="str">
        <f t="shared" si="237"/>
        <v/>
      </c>
      <c r="U2484" t="str">
        <f t="shared" si="238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233"/>
        <v>0</v>
      </c>
      <c r="P2485">
        <f t="shared" si="234"/>
        <v>0</v>
      </c>
      <c r="Q2485">
        <f t="shared" si="235"/>
        <v>0</v>
      </c>
      <c r="S2485" t="str">
        <f t="shared" si="236"/>
        <v/>
      </c>
      <c r="T2485" t="str">
        <f t="shared" si="237"/>
        <v/>
      </c>
      <c r="U2485" t="str">
        <f t="shared" si="238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233"/>
        <v>0</v>
      </c>
      <c r="P2486">
        <f t="shared" si="234"/>
        <v>0</v>
      </c>
      <c r="Q2486">
        <f t="shared" si="235"/>
        <v>0</v>
      </c>
      <c r="S2486" t="str">
        <f t="shared" si="236"/>
        <v/>
      </c>
      <c r="T2486" t="str">
        <f t="shared" si="237"/>
        <v/>
      </c>
      <c r="U2486" t="str">
        <f t="shared" si="238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233"/>
        <v>0</v>
      </c>
      <c r="P2487">
        <f t="shared" si="234"/>
        <v>0</v>
      </c>
      <c r="Q2487">
        <f t="shared" si="235"/>
        <v>0</v>
      </c>
      <c r="S2487" t="str">
        <f t="shared" si="236"/>
        <v/>
      </c>
      <c r="T2487" t="str">
        <f t="shared" si="237"/>
        <v/>
      </c>
      <c r="U2487" t="str">
        <f t="shared" si="238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233"/>
        <v>0</v>
      </c>
      <c r="P2488">
        <f t="shared" si="234"/>
        <v>0</v>
      </c>
      <c r="Q2488">
        <f t="shared" si="235"/>
        <v>0</v>
      </c>
      <c r="S2488" t="str">
        <f t="shared" si="236"/>
        <v/>
      </c>
      <c r="T2488" t="str">
        <f t="shared" si="237"/>
        <v/>
      </c>
      <c r="U2488" t="str">
        <f t="shared" si="238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233"/>
        <v>0</v>
      </c>
      <c r="P2489">
        <f t="shared" si="234"/>
        <v>0</v>
      </c>
      <c r="Q2489">
        <f t="shared" si="235"/>
        <v>0</v>
      </c>
      <c r="S2489" t="str">
        <f t="shared" si="236"/>
        <v/>
      </c>
      <c r="T2489" t="str">
        <f t="shared" si="237"/>
        <v/>
      </c>
      <c r="U2489" t="str">
        <f t="shared" si="238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233"/>
        <v>9</v>
      </c>
      <c r="P2490">
        <f t="shared" si="234"/>
        <v>0</v>
      </c>
      <c r="Q2490">
        <f t="shared" si="235"/>
        <v>0</v>
      </c>
      <c r="S2490" t="str">
        <f t="shared" si="236"/>
        <v/>
      </c>
      <c r="T2490" t="str">
        <f t="shared" si="237"/>
        <v/>
      </c>
      <c r="U2490" t="str">
        <f t="shared" si="238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233"/>
        <v>4</v>
      </c>
      <c r="P2491">
        <f t="shared" si="234"/>
        <v>0</v>
      </c>
      <c r="Q2491">
        <f t="shared" si="235"/>
        <v>0</v>
      </c>
      <c r="S2491" t="str">
        <f t="shared" si="236"/>
        <v/>
      </c>
      <c r="T2491" t="str">
        <f t="shared" si="237"/>
        <v/>
      </c>
      <c r="U2491" t="str">
        <f t="shared" si="238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233"/>
        <v>0</v>
      </c>
      <c r="P2492">
        <f t="shared" si="234"/>
        <v>0</v>
      </c>
      <c r="Q2492">
        <f t="shared" si="235"/>
        <v>0</v>
      </c>
      <c r="S2492" t="str">
        <f t="shared" si="236"/>
        <v/>
      </c>
      <c r="T2492" t="str">
        <f t="shared" si="237"/>
        <v/>
      </c>
      <c r="U2492" t="str">
        <f t="shared" si="238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233"/>
        <v>0</v>
      </c>
      <c r="P2493">
        <f t="shared" si="234"/>
        <v>0</v>
      </c>
      <c r="Q2493">
        <f t="shared" si="235"/>
        <v>0</v>
      </c>
      <c r="S2493" t="str">
        <f t="shared" si="236"/>
        <v/>
      </c>
      <c r="T2493" t="str">
        <f t="shared" si="237"/>
        <v/>
      </c>
      <c r="U2493" t="str">
        <f t="shared" si="238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233"/>
        <v>0</v>
      </c>
      <c r="P2494">
        <f t="shared" si="234"/>
        <v>0</v>
      </c>
      <c r="Q2494">
        <f t="shared" si="235"/>
        <v>0</v>
      </c>
      <c r="S2494" t="str">
        <f t="shared" si="236"/>
        <v/>
      </c>
      <c r="T2494" t="str">
        <f t="shared" si="237"/>
        <v/>
      </c>
      <c r="U2494" t="str">
        <f t="shared" si="238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233"/>
        <v>88</v>
      </c>
      <c r="P2495">
        <f t="shared" si="234"/>
        <v>4</v>
      </c>
      <c r="Q2495">
        <f t="shared" si="235"/>
        <v>0</v>
      </c>
      <c r="S2495" t="str">
        <f t="shared" si="236"/>
        <v/>
      </c>
      <c r="T2495" t="str">
        <f t="shared" si="237"/>
        <v/>
      </c>
      <c r="U2495" t="str">
        <f t="shared" si="238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233"/>
        <v>3</v>
      </c>
      <c r="P2496">
        <f t="shared" si="234"/>
        <v>0</v>
      </c>
      <c r="Q2496">
        <f t="shared" si="235"/>
        <v>0</v>
      </c>
      <c r="S2496" t="str">
        <f t="shared" si="236"/>
        <v/>
      </c>
      <c r="T2496" t="str">
        <f t="shared" si="237"/>
        <v/>
      </c>
      <c r="U2496" t="str">
        <f t="shared" si="238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233"/>
        <v>2</v>
      </c>
      <c r="P2497">
        <f t="shared" si="234"/>
        <v>0</v>
      </c>
      <c r="Q2497">
        <f t="shared" si="235"/>
        <v>0</v>
      </c>
      <c r="S2497" t="str">
        <f t="shared" si="236"/>
        <v/>
      </c>
      <c r="T2497" t="str">
        <f t="shared" si="237"/>
        <v/>
      </c>
      <c r="U2497" t="str">
        <f t="shared" si="238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233"/>
        <v>0</v>
      </c>
      <c r="P2498">
        <f t="shared" si="234"/>
        <v>0</v>
      </c>
      <c r="Q2498">
        <f t="shared" si="235"/>
        <v>0</v>
      </c>
      <c r="S2498" t="str">
        <f t="shared" si="236"/>
        <v/>
      </c>
      <c r="T2498" t="str">
        <f t="shared" si="237"/>
        <v/>
      </c>
      <c r="U2498" t="str">
        <f t="shared" si="238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233"/>
        <v>1</v>
      </c>
      <c r="P2499">
        <f t="shared" si="234"/>
        <v>0</v>
      </c>
      <c r="Q2499">
        <f t="shared" si="235"/>
        <v>0</v>
      </c>
      <c r="S2499" t="str">
        <f t="shared" si="236"/>
        <v/>
      </c>
      <c r="T2499" t="str">
        <f t="shared" si="237"/>
        <v/>
      </c>
      <c r="U2499" t="str">
        <f t="shared" si="238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233"/>
        <v>0</v>
      </c>
      <c r="P2500">
        <f t="shared" si="234"/>
        <v>0</v>
      </c>
      <c r="Q2500">
        <f t="shared" si="235"/>
        <v>0</v>
      </c>
      <c r="S2500" t="str">
        <f t="shared" si="236"/>
        <v/>
      </c>
      <c r="T2500" t="str">
        <f t="shared" si="237"/>
        <v/>
      </c>
      <c r="U2500" t="str">
        <f t="shared" si="238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O2564" si="239">IF($D2501="US",H2501,"")</f>
        <v>4</v>
      </c>
      <c r="P2501">
        <f t="shared" ref="P2501:P2564" si="240">IF($D2501="US",I2501,"")</f>
        <v>0</v>
      </c>
      <c r="Q2501">
        <f t="shared" ref="Q2501:Q2564" si="241">IF($D2501="US",J2501,"")</f>
        <v>0</v>
      </c>
      <c r="S2501" t="str">
        <f t="shared" ref="S2501:S2564" si="242">IF($C2501="New York",H2501,"")</f>
        <v/>
      </c>
      <c r="T2501" t="str">
        <f t="shared" ref="T2501:T2564" si="243">IF($C2501="New York",I2501,"")</f>
        <v/>
      </c>
      <c r="U2501" t="str">
        <f t="shared" ref="U2501:U2564" si="244">IF($C2501="New York",J2501,"")</f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239"/>
        <v>0</v>
      </c>
      <c r="P2502">
        <f t="shared" si="240"/>
        <v>0</v>
      </c>
      <c r="Q2502">
        <f t="shared" si="241"/>
        <v>0</v>
      </c>
      <c r="S2502" t="str">
        <f t="shared" si="242"/>
        <v/>
      </c>
      <c r="T2502" t="str">
        <f t="shared" si="243"/>
        <v/>
      </c>
      <c r="U2502" t="str">
        <f t="shared" si="244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239"/>
        <v>0</v>
      </c>
      <c r="P2503">
        <f t="shared" si="240"/>
        <v>0</v>
      </c>
      <c r="Q2503">
        <f t="shared" si="241"/>
        <v>0</v>
      </c>
      <c r="S2503" t="str">
        <f t="shared" si="242"/>
        <v/>
      </c>
      <c r="T2503" t="str">
        <f t="shared" si="243"/>
        <v/>
      </c>
      <c r="U2503" t="str">
        <f t="shared" si="244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239"/>
        <v>0</v>
      </c>
      <c r="P2504">
        <f t="shared" si="240"/>
        <v>0</v>
      </c>
      <c r="Q2504">
        <f t="shared" si="241"/>
        <v>0</v>
      </c>
      <c r="S2504" t="str">
        <f t="shared" si="242"/>
        <v/>
      </c>
      <c r="T2504" t="str">
        <f t="shared" si="243"/>
        <v/>
      </c>
      <c r="U2504" t="str">
        <f t="shared" si="244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239"/>
        <v>0</v>
      </c>
      <c r="P2505">
        <f t="shared" si="240"/>
        <v>0</v>
      </c>
      <c r="Q2505">
        <f t="shared" si="241"/>
        <v>0</v>
      </c>
      <c r="S2505" t="str">
        <f t="shared" si="242"/>
        <v/>
      </c>
      <c r="T2505" t="str">
        <f t="shared" si="243"/>
        <v/>
      </c>
      <c r="U2505" t="str">
        <f t="shared" si="244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239"/>
        <v>109</v>
      </c>
      <c r="P2506">
        <f t="shared" si="240"/>
        <v>0</v>
      </c>
      <c r="Q2506">
        <f t="shared" si="241"/>
        <v>0</v>
      </c>
      <c r="S2506" t="str">
        <f t="shared" si="242"/>
        <v/>
      </c>
      <c r="T2506" t="str">
        <f t="shared" si="243"/>
        <v/>
      </c>
      <c r="U2506" t="str">
        <f t="shared" si="244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239"/>
        <v>1</v>
      </c>
      <c r="P2507">
        <f t="shared" si="240"/>
        <v>0</v>
      </c>
      <c r="Q2507">
        <f t="shared" si="241"/>
        <v>0</v>
      </c>
      <c r="S2507" t="str">
        <f t="shared" si="242"/>
        <v/>
      </c>
      <c r="T2507" t="str">
        <f t="shared" si="243"/>
        <v/>
      </c>
      <c r="U2507" t="str">
        <f t="shared" si="244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239"/>
        <v>1</v>
      </c>
      <c r="P2508">
        <f t="shared" si="240"/>
        <v>0</v>
      </c>
      <c r="Q2508">
        <f t="shared" si="241"/>
        <v>0</v>
      </c>
      <c r="S2508" t="str">
        <f t="shared" si="242"/>
        <v/>
      </c>
      <c r="T2508" t="str">
        <f t="shared" si="243"/>
        <v/>
      </c>
      <c r="U2508" t="str">
        <f t="shared" si="244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239"/>
        <v>0</v>
      </c>
      <c r="P2509">
        <f t="shared" si="240"/>
        <v>0</v>
      </c>
      <c r="Q2509">
        <f t="shared" si="241"/>
        <v>0</v>
      </c>
      <c r="S2509" t="str">
        <f t="shared" si="242"/>
        <v/>
      </c>
      <c r="T2509" t="str">
        <f t="shared" si="243"/>
        <v/>
      </c>
      <c r="U2509" t="str">
        <f t="shared" si="244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239"/>
        <v>6</v>
      </c>
      <c r="P2510">
        <f t="shared" si="240"/>
        <v>1</v>
      </c>
      <c r="Q2510">
        <f t="shared" si="241"/>
        <v>0</v>
      </c>
      <c r="S2510" t="str">
        <f t="shared" si="242"/>
        <v/>
      </c>
      <c r="T2510" t="str">
        <f t="shared" si="243"/>
        <v/>
      </c>
      <c r="U2510" t="str">
        <f t="shared" si="244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239"/>
        <v>17</v>
      </c>
      <c r="P2511">
        <f t="shared" si="240"/>
        <v>0</v>
      </c>
      <c r="Q2511">
        <f t="shared" si="241"/>
        <v>0</v>
      </c>
      <c r="S2511" t="str">
        <f t="shared" si="242"/>
        <v/>
      </c>
      <c r="T2511" t="str">
        <f t="shared" si="243"/>
        <v/>
      </c>
      <c r="U2511" t="str">
        <f t="shared" si="244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239"/>
        <v>201</v>
      </c>
      <c r="P2512">
        <f t="shared" si="240"/>
        <v>1</v>
      </c>
      <c r="Q2512">
        <f t="shared" si="241"/>
        <v>0</v>
      </c>
      <c r="S2512" t="str">
        <f t="shared" si="242"/>
        <v/>
      </c>
      <c r="T2512" t="str">
        <f t="shared" si="243"/>
        <v/>
      </c>
      <c r="U2512" t="str">
        <f t="shared" si="244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239"/>
        <v>131</v>
      </c>
      <c r="P2513">
        <f t="shared" si="240"/>
        <v>0</v>
      </c>
      <c r="Q2513">
        <f t="shared" si="241"/>
        <v>0</v>
      </c>
      <c r="S2513" t="str">
        <f t="shared" si="242"/>
        <v/>
      </c>
      <c r="T2513" t="str">
        <f t="shared" si="243"/>
        <v/>
      </c>
      <c r="U2513" t="str">
        <f t="shared" si="244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239"/>
        <v>0</v>
      </c>
      <c r="P2514">
        <f t="shared" si="240"/>
        <v>0</v>
      </c>
      <c r="Q2514">
        <f t="shared" si="241"/>
        <v>0</v>
      </c>
      <c r="S2514" t="str">
        <f t="shared" si="242"/>
        <v/>
      </c>
      <c r="T2514" t="str">
        <f t="shared" si="243"/>
        <v/>
      </c>
      <c r="U2514" t="str">
        <f t="shared" si="244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239"/>
        <v>41</v>
      </c>
      <c r="P2515">
        <f t="shared" si="240"/>
        <v>2</v>
      </c>
      <c r="Q2515">
        <f t="shared" si="241"/>
        <v>0</v>
      </c>
      <c r="S2515" t="str">
        <f t="shared" si="242"/>
        <v/>
      </c>
      <c r="T2515" t="str">
        <f t="shared" si="243"/>
        <v/>
      </c>
      <c r="U2515" t="str">
        <f t="shared" si="244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239"/>
        <v>0</v>
      </c>
      <c r="P2516">
        <f t="shared" si="240"/>
        <v>0</v>
      </c>
      <c r="Q2516">
        <f t="shared" si="241"/>
        <v>0</v>
      </c>
      <c r="S2516" t="str">
        <f t="shared" si="242"/>
        <v/>
      </c>
      <c r="T2516" t="str">
        <f t="shared" si="243"/>
        <v/>
      </c>
      <c r="U2516" t="str">
        <f t="shared" si="244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239"/>
        <v>3</v>
      </c>
      <c r="P2517">
        <f t="shared" si="240"/>
        <v>0</v>
      </c>
      <c r="Q2517">
        <f t="shared" si="241"/>
        <v>0</v>
      </c>
      <c r="S2517" t="str">
        <f t="shared" si="242"/>
        <v/>
      </c>
      <c r="T2517" t="str">
        <f t="shared" si="243"/>
        <v/>
      </c>
      <c r="U2517" t="str">
        <f t="shared" si="244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239"/>
        <v>0</v>
      </c>
      <c r="P2518">
        <f t="shared" si="240"/>
        <v>0</v>
      </c>
      <c r="Q2518">
        <f t="shared" si="241"/>
        <v>0</v>
      </c>
      <c r="S2518" t="str">
        <f t="shared" si="242"/>
        <v/>
      </c>
      <c r="T2518" t="str">
        <f t="shared" si="243"/>
        <v/>
      </c>
      <c r="U2518" t="str">
        <f t="shared" si="244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239"/>
        <v>1</v>
      </c>
      <c r="P2519">
        <f t="shared" si="240"/>
        <v>0</v>
      </c>
      <c r="Q2519">
        <f t="shared" si="241"/>
        <v>0</v>
      </c>
      <c r="S2519" t="str">
        <f t="shared" si="242"/>
        <v/>
      </c>
      <c r="T2519" t="str">
        <f t="shared" si="243"/>
        <v/>
      </c>
      <c r="U2519" t="str">
        <f t="shared" si="244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239"/>
        <v>27</v>
      </c>
      <c r="P2520">
        <f t="shared" si="240"/>
        <v>0</v>
      </c>
      <c r="Q2520">
        <f t="shared" si="241"/>
        <v>0</v>
      </c>
      <c r="S2520" t="str">
        <f t="shared" si="242"/>
        <v/>
      </c>
      <c r="T2520" t="str">
        <f t="shared" si="243"/>
        <v/>
      </c>
      <c r="U2520" t="str">
        <f t="shared" si="244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239"/>
        <v>142</v>
      </c>
      <c r="P2521">
        <f t="shared" si="240"/>
        <v>1</v>
      </c>
      <c r="Q2521">
        <f t="shared" si="241"/>
        <v>0</v>
      </c>
      <c r="S2521" t="str">
        <f t="shared" si="242"/>
        <v/>
      </c>
      <c r="T2521" t="str">
        <f t="shared" si="243"/>
        <v/>
      </c>
      <c r="U2521" t="str">
        <f t="shared" si="244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239"/>
        <v>1</v>
      </c>
      <c r="P2522">
        <f t="shared" si="240"/>
        <v>0</v>
      </c>
      <c r="Q2522">
        <f t="shared" si="241"/>
        <v>0</v>
      </c>
      <c r="S2522" t="str">
        <f t="shared" si="242"/>
        <v/>
      </c>
      <c r="T2522" t="str">
        <f t="shared" si="243"/>
        <v/>
      </c>
      <c r="U2522" t="str">
        <f t="shared" si="244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239"/>
        <v>1</v>
      </c>
      <c r="P2523">
        <f t="shared" si="240"/>
        <v>0</v>
      </c>
      <c r="Q2523">
        <f t="shared" si="241"/>
        <v>0</v>
      </c>
      <c r="S2523" t="str">
        <f t="shared" si="242"/>
        <v/>
      </c>
      <c r="T2523" t="str">
        <f t="shared" si="243"/>
        <v/>
      </c>
      <c r="U2523" t="str">
        <f t="shared" si="244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239"/>
        <v>0</v>
      </c>
      <c r="P2524">
        <f t="shared" si="240"/>
        <v>0</v>
      </c>
      <c r="Q2524">
        <f t="shared" si="241"/>
        <v>0</v>
      </c>
      <c r="S2524" t="str">
        <f t="shared" si="242"/>
        <v/>
      </c>
      <c r="T2524" t="str">
        <f t="shared" si="243"/>
        <v/>
      </c>
      <c r="U2524" t="str">
        <f t="shared" si="244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239"/>
        <v>0</v>
      </c>
      <c r="P2525">
        <f t="shared" si="240"/>
        <v>0</v>
      </c>
      <c r="Q2525">
        <f t="shared" si="241"/>
        <v>0</v>
      </c>
      <c r="S2525" t="str">
        <f t="shared" si="242"/>
        <v/>
      </c>
      <c r="T2525" t="str">
        <f t="shared" si="243"/>
        <v/>
      </c>
      <c r="U2525" t="str">
        <f t="shared" si="244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239"/>
        <v>0</v>
      </c>
      <c r="P2526">
        <f t="shared" si="240"/>
        <v>0</v>
      </c>
      <c r="Q2526">
        <f t="shared" si="241"/>
        <v>0</v>
      </c>
      <c r="S2526" t="str">
        <f t="shared" si="242"/>
        <v/>
      </c>
      <c r="T2526" t="str">
        <f t="shared" si="243"/>
        <v/>
      </c>
      <c r="U2526" t="str">
        <f t="shared" si="244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239"/>
        <v>0</v>
      </c>
      <c r="P2527">
        <f t="shared" si="240"/>
        <v>0</v>
      </c>
      <c r="Q2527">
        <f t="shared" si="241"/>
        <v>0</v>
      </c>
      <c r="S2527" t="str">
        <f t="shared" si="242"/>
        <v/>
      </c>
      <c r="T2527" t="str">
        <f t="shared" si="243"/>
        <v/>
      </c>
      <c r="U2527" t="str">
        <f t="shared" si="244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239"/>
        <v>7</v>
      </c>
      <c r="P2528">
        <f t="shared" si="240"/>
        <v>0</v>
      </c>
      <c r="Q2528">
        <f t="shared" si="241"/>
        <v>0</v>
      </c>
      <c r="S2528" t="str">
        <f t="shared" si="242"/>
        <v/>
      </c>
      <c r="T2528" t="str">
        <f t="shared" si="243"/>
        <v/>
      </c>
      <c r="U2528" t="str">
        <f t="shared" si="244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239"/>
        <v>1</v>
      </c>
      <c r="P2529">
        <f t="shared" si="240"/>
        <v>0</v>
      </c>
      <c r="Q2529">
        <f t="shared" si="241"/>
        <v>0</v>
      </c>
      <c r="S2529" t="str">
        <f t="shared" si="242"/>
        <v/>
      </c>
      <c r="T2529" t="str">
        <f t="shared" si="243"/>
        <v/>
      </c>
      <c r="U2529" t="str">
        <f t="shared" si="244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239"/>
        <v>4</v>
      </c>
      <c r="P2530">
        <f t="shared" si="240"/>
        <v>1</v>
      </c>
      <c r="Q2530">
        <f t="shared" si="241"/>
        <v>0</v>
      </c>
      <c r="S2530" t="str">
        <f t="shared" si="242"/>
        <v/>
      </c>
      <c r="T2530" t="str">
        <f t="shared" si="243"/>
        <v/>
      </c>
      <c r="U2530" t="str">
        <f t="shared" si="244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239"/>
        <v>0</v>
      </c>
      <c r="P2531">
        <f t="shared" si="240"/>
        <v>0</v>
      </c>
      <c r="Q2531">
        <f t="shared" si="241"/>
        <v>0</v>
      </c>
      <c r="S2531" t="str">
        <f t="shared" si="242"/>
        <v/>
      </c>
      <c r="T2531" t="str">
        <f t="shared" si="243"/>
        <v/>
      </c>
      <c r="U2531" t="str">
        <f t="shared" si="244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239"/>
        <v>0</v>
      </c>
      <c r="P2532">
        <f t="shared" si="240"/>
        <v>0</v>
      </c>
      <c r="Q2532">
        <f t="shared" si="241"/>
        <v>0</v>
      </c>
      <c r="S2532" t="str">
        <f t="shared" si="242"/>
        <v/>
      </c>
      <c r="T2532" t="str">
        <f t="shared" si="243"/>
        <v/>
      </c>
      <c r="U2532" t="str">
        <f t="shared" si="244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239"/>
        <v>18</v>
      </c>
      <c r="P2533">
        <f t="shared" si="240"/>
        <v>0</v>
      </c>
      <c r="Q2533">
        <f t="shared" si="241"/>
        <v>0</v>
      </c>
      <c r="S2533" t="str">
        <f t="shared" si="242"/>
        <v/>
      </c>
      <c r="T2533" t="str">
        <f t="shared" si="243"/>
        <v/>
      </c>
      <c r="U2533" t="str">
        <f t="shared" si="244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239"/>
        <v>302</v>
      </c>
      <c r="P2534">
        <f t="shared" si="240"/>
        <v>10</v>
      </c>
      <c r="Q2534">
        <f t="shared" si="241"/>
        <v>0</v>
      </c>
      <c r="S2534" t="str">
        <f t="shared" si="242"/>
        <v/>
      </c>
      <c r="T2534" t="str">
        <f t="shared" si="243"/>
        <v/>
      </c>
      <c r="U2534" t="str">
        <f t="shared" si="244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239"/>
        <v>1</v>
      </c>
      <c r="P2535">
        <f t="shared" si="240"/>
        <v>0</v>
      </c>
      <c r="Q2535">
        <f t="shared" si="241"/>
        <v>0</v>
      </c>
      <c r="S2535" t="str">
        <f t="shared" si="242"/>
        <v/>
      </c>
      <c r="T2535" t="str">
        <f t="shared" si="243"/>
        <v/>
      </c>
      <c r="U2535" t="str">
        <f t="shared" si="244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239"/>
        <v>22</v>
      </c>
      <c r="P2536">
        <f t="shared" si="240"/>
        <v>0</v>
      </c>
      <c r="Q2536">
        <f t="shared" si="241"/>
        <v>0</v>
      </c>
      <c r="S2536" t="str">
        <f t="shared" si="242"/>
        <v/>
      </c>
      <c r="T2536" t="str">
        <f t="shared" si="243"/>
        <v/>
      </c>
      <c r="U2536" t="str">
        <f t="shared" si="244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239"/>
        <v>12</v>
      </c>
      <c r="P2537">
        <f t="shared" si="240"/>
        <v>0</v>
      </c>
      <c r="Q2537">
        <f t="shared" si="241"/>
        <v>0</v>
      </c>
      <c r="S2537" t="str">
        <f t="shared" si="242"/>
        <v/>
      </c>
      <c r="T2537" t="str">
        <f t="shared" si="243"/>
        <v/>
      </c>
      <c r="U2537" t="str">
        <f t="shared" si="244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239"/>
        <v>4</v>
      </c>
      <c r="P2538">
        <f t="shared" si="240"/>
        <v>1</v>
      </c>
      <c r="Q2538">
        <f t="shared" si="241"/>
        <v>0</v>
      </c>
      <c r="S2538" t="str">
        <f t="shared" si="242"/>
        <v/>
      </c>
      <c r="T2538" t="str">
        <f t="shared" si="243"/>
        <v/>
      </c>
      <c r="U2538" t="str">
        <f t="shared" si="244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239"/>
        <v>21</v>
      </c>
      <c r="P2539">
        <f t="shared" si="240"/>
        <v>0</v>
      </c>
      <c r="Q2539">
        <f t="shared" si="241"/>
        <v>0</v>
      </c>
      <c r="S2539" t="str">
        <f t="shared" si="242"/>
        <v/>
      </c>
      <c r="T2539" t="str">
        <f t="shared" si="243"/>
        <v/>
      </c>
      <c r="U2539" t="str">
        <f t="shared" si="244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239"/>
        <v>35</v>
      </c>
      <c r="P2540">
        <f t="shared" si="240"/>
        <v>0</v>
      </c>
      <c r="Q2540">
        <f t="shared" si="241"/>
        <v>0</v>
      </c>
      <c r="S2540">
        <f t="shared" si="242"/>
        <v>35</v>
      </c>
      <c r="T2540">
        <f t="shared" si="243"/>
        <v>0</v>
      </c>
      <c r="U2540">
        <f t="shared" si="244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239"/>
        <v>0</v>
      </c>
      <c r="P2541">
        <f t="shared" si="240"/>
        <v>0</v>
      </c>
      <c r="Q2541">
        <f t="shared" si="241"/>
        <v>0</v>
      </c>
      <c r="S2541" t="str">
        <f t="shared" si="242"/>
        <v/>
      </c>
      <c r="T2541" t="str">
        <f t="shared" si="243"/>
        <v/>
      </c>
      <c r="U2541" t="str">
        <f t="shared" si="244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239"/>
        <v>5</v>
      </c>
      <c r="P2542">
        <f t="shared" si="240"/>
        <v>0</v>
      </c>
      <c r="Q2542">
        <f t="shared" si="241"/>
        <v>0</v>
      </c>
      <c r="S2542" t="str">
        <f t="shared" si="242"/>
        <v/>
      </c>
      <c r="T2542" t="str">
        <f t="shared" si="243"/>
        <v/>
      </c>
      <c r="U2542" t="str">
        <f t="shared" si="244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239"/>
        <v>3</v>
      </c>
      <c r="P2543">
        <f t="shared" si="240"/>
        <v>0</v>
      </c>
      <c r="Q2543">
        <f t="shared" si="241"/>
        <v>0</v>
      </c>
      <c r="S2543" t="str">
        <f t="shared" si="242"/>
        <v/>
      </c>
      <c r="T2543" t="str">
        <f t="shared" si="243"/>
        <v/>
      </c>
      <c r="U2543" t="str">
        <f t="shared" si="244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239"/>
        <v>0</v>
      </c>
      <c r="P2544">
        <f t="shared" si="240"/>
        <v>0</v>
      </c>
      <c r="Q2544">
        <f t="shared" si="241"/>
        <v>0</v>
      </c>
      <c r="S2544" t="str">
        <f t="shared" si="242"/>
        <v/>
      </c>
      <c r="T2544" t="str">
        <f t="shared" si="243"/>
        <v/>
      </c>
      <c r="U2544" t="str">
        <f t="shared" si="244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239"/>
        <v>0</v>
      </c>
      <c r="P2545">
        <f t="shared" si="240"/>
        <v>0</v>
      </c>
      <c r="Q2545">
        <f t="shared" si="241"/>
        <v>0</v>
      </c>
      <c r="S2545" t="str">
        <f t="shared" si="242"/>
        <v/>
      </c>
      <c r="T2545" t="str">
        <f t="shared" si="243"/>
        <v/>
      </c>
      <c r="U2545" t="str">
        <f t="shared" si="244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239"/>
        <v>32</v>
      </c>
      <c r="P2546">
        <f t="shared" si="240"/>
        <v>0</v>
      </c>
      <c r="Q2546">
        <f t="shared" si="241"/>
        <v>0</v>
      </c>
      <c r="S2546">
        <f t="shared" si="242"/>
        <v>32</v>
      </c>
      <c r="T2546">
        <f t="shared" si="243"/>
        <v>0</v>
      </c>
      <c r="U2546">
        <f t="shared" si="244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239"/>
        <v>0</v>
      </c>
      <c r="P2547">
        <f t="shared" si="240"/>
        <v>0</v>
      </c>
      <c r="Q2547">
        <f t="shared" si="241"/>
        <v>0</v>
      </c>
      <c r="S2547" t="str">
        <f t="shared" si="242"/>
        <v/>
      </c>
      <c r="T2547" t="str">
        <f t="shared" si="243"/>
        <v/>
      </c>
      <c r="U2547" t="str">
        <f t="shared" si="244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239"/>
        <v>0</v>
      </c>
      <c r="P2548">
        <f t="shared" si="240"/>
        <v>0</v>
      </c>
      <c r="Q2548">
        <f t="shared" si="241"/>
        <v>0</v>
      </c>
      <c r="S2548" t="str">
        <f t="shared" si="242"/>
        <v/>
      </c>
      <c r="T2548" t="str">
        <f t="shared" si="243"/>
        <v/>
      </c>
      <c r="U2548" t="str">
        <f t="shared" si="244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239"/>
        <v>1</v>
      </c>
      <c r="P2549">
        <f t="shared" si="240"/>
        <v>0</v>
      </c>
      <c r="Q2549">
        <f t="shared" si="241"/>
        <v>0</v>
      </c>
      <c r="S2549">
        <f t="shared" si="242"/>
        <v>1</v>
      </c>
      <c r="T2549">
        <f t="shared" si="243"/>
        <v>0</v>
      </c>
      <c r="U2549">
        <f t="shared" si="244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239"/>
        <v>0</v>
      </c>
      <c r="P2550">
        <f t="shared" si="240"/>
        <v>0</v>
      </c>
      <c r="Q2550">
        <f t="shared" si="241"/>
        <v>0</v>
      </c>
      <c r="S2550" t="str">
        <f t="shared" si="242"/>
        <v/>
      </c>
      <c r="T2550" t="str">
        <f t="shared" si="243"/>
        <v/>
      </c>
      <c r="U2550" t="str">
        <f t="shared" si="244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239"/>
        <v>0</v>
      </c>
      <c r="P2551">
        <f t="shared" si="240"/>
        <v>0</v>
      </c>
      <c r="Q2551">
        <f t="shared" si="241"/>
        <v>0</v>
      </c>
      <c r="S2551" t="str">
        <f t="shared" si="242"/>
        <v/>
      </c>
      <c r="T2551" t="str">
        <f t="shared" si="243"/>
        <v/>
      </c>
      <c r="U2551" t="str">
        <f t="shared" si="244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239"/>
        <v>0</v>
      </c>
      <c r="P2552">
        <f t="shared" si="240"/>
        <v>0</v>
      </c>
      <c r="Q2552">
        <f t="shared" si="241"/>
        <v>0</v>
      </c>
      <c r="S2552" t="str">
        <f t="shared" si="242"/>
        <v/>
      </c>
      <c r="T2552" t="str">
        <f t="shared" si="243"/>
        <v/>
      </c>
      <c r="U2552" t="str">
        <f t="shared" si="244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239"/>
        <v>0</v>
      </c>
      <c r="P2553">
        <f t="shared" si="240"/>
        <v>0</v>
      </c>
      <c r="Q2553">
        <f t="shared" si="241"/>
        <v>0</v>
      </c>
      <c r="S2553">
        <f t="shared" si="242"/>
        <v>0</v>
      </c>
      <c r="T2553">
        <f t="shared" si="243"/>
        <v>0</v>
      </c>
      <c r="U2553">
        <f t="shared" si="244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239"/>
        <v>3</v>
      </c>
      <c r="P2554">
        <f t="shared" si="240"/>
        <v>0</v>
      </c>
      <c r="Q2554">
        <f t="shared" si="241"/>
        <v>0</v>
      </c>
      <c r="S2554" t="str">
        <f t="shared" si="242"/>
        <v/>
      </c>
      <c r="T2554" t="str">
        <f t="shared" si="243"/>
        <v/>
      </c>
      <c r="U2554" t="str">
        <f t="shared" si="244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239"/>
        <v>0</v>
      </c>
      <c r="P2555">
        <f t="shared" si="240"/>
        <v>0</v>
      </c>
      <c r="Q2555">
        <f t="shared" si="241"/>
        <v>0</v>
      </c>
      <c r="S2555" t="str">
        <f t="shared" si="242"/>
        <v/>
      </c>
      <c r="T2555" t="str">
        <f t="shared" si="243"/>
        <v/>
      </c>
      <c r="U2555" t="str">
        <f t="shared" si="244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239"/>
        <v>0</v>
      </c>
      <c r="P2556">
        <f t="shared" si="240"/>
        <v>0</v>
      </c>
      <c r="Q2556">
        <f t="shared" si="241"/>
        <v>0</v>
      </c>
      <c r="S2556" t="str">
        <f t="shared" si="242"/>
        <v/>
      </c>
      <c r="T2556" t="str">
        <f t="shared" si="243"/>
        <v/>
      </c>
      <c r="U2556" t="str">
        <f t="shared" si="244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239"/>
        <v>1</v>
      </c>
      <c r="P2557">
        <f t="shared" si="240"/>
        <v>0</v>
      </c>
      <c r="Q2557">
        <f t="shared" si="241"/>
        <v>0</v>
      </c>
      <c r="S2557" t="str">
        <f t="shared" si="242"/>
        <v/>
      </c>
      <c r="T2557" t="str">
        <f t="shared" si="243"/>
        <v/>
      </c>
      <c r="U2557" t="str">
        <f t="shared" si="244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239"/>
        <v>0</v>
      </c>
      <c r="P2558">
        <f t="shared" si="240"/>
        <v>0</v>
      </c>
      <c r="Q2558">
        <f t="shared" si="241"/>
        <v>0</v>
      </c>
      <c r="S2558" t="str">
        <f t="shared" si="242"/>
        <v/>
      </c>
      <c r="T2558" t="str">
        <f t="shared" si="243"/>
        <v/>
      </c>
      <c r="U2558" t="str">
        <f t="shared" si="244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239"/>
        <v>0</v>
      </c>
      <c r="P2559">
        <f t="shared" si="240"/>
        <v>0</v>
      </c>
      <c r="Q2559">
        <f t="shared" si="241"/>
        <v>0</v>
      </c>
      <c r="S2559" t="str">
        <f t="shared" si="242"/>
        <v/>
      </c>
      <c r="T2559" t="str">
        <f t="shared" si="243"/>
        <v/>
      </c>
      <c r="U2559" t="str">
        <f t="shared" si="244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239"/>
        <v>1</v>
      </c>
      <c r="P2560">
        <f t="shared" si="240"/>
        <v>1</v>
      </c>
      <c r="Q2560">
        <f t="shared" si="241"/>
        <v>0</v>
      </c>
      <c r="S2560" t="str">
        <f t="shared" si="242"/>
        <v/>
      </c>
      <c r="T2560" t="str">
        <f t="shared" si="243"/>
        <v/>
      </c>
      <c r="U2560" t="str">
        <f t="shared" si="244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239"/>
        <v>1</v>
      </c>
      <c r="P2561">
        <f t="shared" si="240"/>
        <v>0</v>
      </c>
      <c r="Q2561">
        <f t="shared" si="241"/>
        <v>0</v>
      </c>
      <c r="S2561" t="str">
        <f t="shared" si="242"/>
        <v/>
      </c>
      <c r="T2561" t="str">
        <f t="shared" si="243"/>
        <v/>
      </c>
      <c r="U2561" t="str">
        <f t="shared" si="244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239"/>
        <v>0</v>
      </c>
      <c r="P2562">
        <f t="shared" si="240"/>
        <v>0</v>
      </c>
      <c r="Q2562">
        <f t="shared" si="241"/>
        <v>0</v>
      </c>
      <c r="S2562" t="str">
        <f t="shared" si="242"/>
        <v/>
      </c>
      <c r="T2562" t="str">
        <f t="shared" si="243"/>
        <v/>
      </c>
      <c r="U2562" t="str">
        <f t="shared" si="244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239"/>
        <v>0</v>
      </c>
      <c r="P2563">
        <f t="shared" si="240"/>
        <v>0</v>
      </c>
      <c r="Q2563">
        <f t="shared" si="241"/>
        <v>0</v>
      </c>
      <c r="S2563" t="str">
        <f t="shared" si="242"/>
        <v/>
      </c>
      <c r="T2563" t="str">
        <f t="shared" si="243"/>
        <v/>
      </c>
      <c r="U2563" t="str">
        <f t="shared" si="244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239"/>
        <v>5</v>
      </c>
      <c r="P2564">
        <f t="shared" si="240"/>
        <v>0</v>
      </c>
      <c r="Q2564">
        <f t="shared" si="241"/>
        <v>0</v>
      </c>
      <c r="S2564" t="str">
        <f t="shared" si="242"/>
        <v/>
      </c>
      <c r="T2564" t="str">
        <f t="shared" si="243"/>
        <v/>
      </c>
      <c r="U2564" t="str">
        <f t="shared" si="244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ref="O2565:O2628" si="245">IF($D2565="US",H2565,"")</f>
        <v>1</v>
      </c>
      <c r="P2565">
        <f t="shared" ref="P2565:P2628" si="246">IF($D2565="US",I2565,"")</f>
        <v>0</v>
      </c>
      <c r="Q2565">
        <f t="shared" ref="Q2565:Q2628" si="247">IF($D2565="US",J2565,"")</f>
        <v>0</v>
      </c>
      <c r="S2565" t="str">
        <f t="shared" ref="S2565:S2628" si="248">IF($C2565="New York",H2565,"")</f>
        <v/>
      </c>
      <c r="T2565" t="str">
        <f t="shared" ref="T2565:T2628" si="249">IF($C2565="New York",I2565,"")</f>
        <v/>
      </c>
      <c r="U2565" t="str">
        <f t="shared" ref="U2565:U2628" si="250">IF($C2565="New York",J2565,"")</f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245"/>
        <v>1</v>
      </c>
      <c r="P2566">
        <f t="shared" si="246"/>
        <v>0</v>
      </c>
      <c r="Q2566">
        <f t="shared" si="247"/>
        <v>0</v>
      </c>
      <c r="S2566" t="str">
        <f t="shared" si="248"/>
        <v/>
      </c>
      <c r="T2566" t="str">
        <f t="shared" si="249"/>
        <v/>
      </c>
      <c r="U2566" t="str">
        <f t="shared" si="250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245"/>
        <v>1</v>
      </c>
      <c r="P2567">
        <f t="shared" si="246"/>
        <v>0</v>
      </c>
      <c r="Q2567">
        <f t="shared" si="247"/>
        <v>0</v>
      </c>
      <c r="S2567" t="str">
        <f t="shared" si="248"/>
        <v/>
      </c>
      <c r="T2567" t="str">
        <f t="shared" si="249"/>
        <v/>
      </c>
      <c r="U2567" t="str">
        <f t="shared" si="250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245"/>
        <v>0</v>
      </c>
      <c r="P2568">
        <f t="shared" si="246"/>
        <v>0</v>
      </c>
      <c r="Q2568">
        <f t="shared" si="247"/>
        <v>0</v>
      </c>
      <c r="S2568" t="str">
        <f t="shared" si="248"/>
        <v/>
      </c>
      <c r="T2568" t="str">
        <f t="shared" si="249"/>
        <v/>
      </c>
      <c r="U2568" t="str">
        <f t="shared" si="250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245"/>
        <v>0</v>
      </c>
      <c r="P2569">
        <f t="shared" si="246"/>
        <v>0</v>
      </c>
      <c r="Q2569">
        <f t="shared" si="247"/>
        <v>0</v>
      </c>
      <c r="S2569" t="str">
        <f t="shared" si="248"/>
        <v/>
      </c>
      <c r="T2569" t="str">
        <f t="shared" si="249"/>
        <v/>
      </c>
      <c r="U2569" t="str">
        <f t="shared" si="250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245"/>
        <v>0</v>
      </c>
      <c r="P2570">
        <f t="shared" si="246"/>
        <v>0</v>
      </c>
      <c r="Q2570">
        <f t="shared" si="247"/>
        <v>0</v>
      </c>
      <c r="S2570" t="str">
        <f t="shared" si="248"/>
        <v/>
      </c>
      <c r="T2570" t="str">
        <f t="shared" si="249"/>
        <v/>
      </c>
      <c r="U2570" t="str">
        <f t="shared" si="250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245"/>
        <v>0</v>
      </c>
      <c r="P2571">
        <f t="shared" si="246"/>
        <v>0</v>
      </c>
      <c r="Q2571">
        <f t="shared" si="247"/>
        <v>0</v>
      </c>
      <c r="S2571" t="str">
        <f t="shared" si="248"/>
        <v/>
      </c>
      <c r="T2571" t="str">
        <f t="shared" si="249"/>
        <v/>
      </c>
      <c r="U2571" t="str">
        <f t="shared" si="250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245"/>
        <v>2</v>
      </c>
      <c r="P2572">
        <f t="shared" si="246"/>
        <v>0</v>
      </c>
      <c r="Q2572">
        <f t="shared" si="247"/>
        <v>0</v>
      </c>
      <c r="S2572" t="str">
        <f t="shared" si="248"/>
        <v/>
      </c>
      <c r="T2572" t="str">
        <f t="shared" si="249"/>
        <v/>
      </c>
      <c r="U2572" t="str">
        <f t="shared" si="250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245"/>
        <v>1</v>
      </c>
      <c r="P2573">
        <f t="shared" si="246"/>
        <v>0</v>
      </c>
      <c r="Q2573">
        <f t="shared" si="247"/>
        <v>0</v>
      </c>
      <c r="S2573" t="str">
        <f t="shared" si="248"/>
        <v/>
      </c>
      <c r="T2573" t="str">
        <f t="shared" si="249"/>
        <v/>
      </c>
      <c r="U2573" t="str">
        <f t="shared" si="250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245"/>
        <v>0</v>
      </c>
      <c r="P2574">
        <f t="shared" si="246"/>
        <v>0</v>
      </c>
      <c r="Q2574">
        <f t="shared" si="247"/>
        <v>0</v>
      </c>
      <c r="S2574" t="str">
        <f t="shared" si="248"/>
        <v/>
      </c>
      <c r="T2574" t="str">
        <f t="shared" si="249"/>
        <v/>
      </c>
      <c r="U2574" t="str">
        <f t="shared" si="250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245"/>
        <v>2</v>
      </c>
      <c r="P2575">
        <f t="shared" si="246"/>
        <v>0</v>
      </c>
      <c r="Q2575">
        <f t="shared" si="247"/>
        <v>0</v>
      </c>
      <c r="S2575" t="str">
        <f t="shared" si="248"/>
        <v/>
      </c>
      <c r="T2575" t="str">
        <f t="shared" si="249"/>
        <v/>
      </c>
      <c r="U2575" t="str">
        <f t="shared" si="250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245"/>
        <v>22</v>
      </c>
      <c r="P2576">
        <f t="shared" si="246"/>
        <v>0</v>
      </c>
      <c r="Q2576">
        <f t="shared" si="247"/>
        <v>0</v>
      </c>
      <c r="S2576" t="str">
        <f t="shared" si="248"/>
        <v/>
      </c>
      <c r="T2576" t="str">
        <f t="shared" si="249"/>
        <v/>
      </c>
      <c r="U2576" t="str">
        <f t="shared" si="250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245"/>
        <v>0</v>
      </c>
      <c r="P2577">
        <f t="shared" si="246"/>
        <v>0</v>
      </c>
      <c r="Q2577">
        <f t="shared" si="247"/>
        <v>0</v>
      </c>
      <c r="S2577" t="str">
        <f t="shared" si="248"/>
        <v/>
      </c>
      <c r="T2577" t="str">
        <f t="shared" si="249"/>
        <v/>
      </c>
      <c r="U2577" t="str">
        <f t="shared" si="250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245"/>
        <v>0</v>
      </c>
      <c r="P2578">
        <f t="shared" si="246"/>
        <v>0</v>
      </c>
      <c r="Q2578">
        <f t="shared" si="247"/>
        <v>0</v>
      </c>
      <c r="S2578" t="str">
        <f t="shared" si="248"/>
        <v/>
      </c>
      <c r="T2578" t="str">
        <f t="shared" si="249"/>
        <v/>
      </c>
      <c r="U2578" t="str">
        <f t="shared" si="250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245"/>
        <v>0</v>
      </c>
      <c r="P2579">
        <f t="shared" si="246"/>
        <v>0</v>
      </c>
      <c r="Q2579">
        <f t="shared" si="247"/>
        <v>0</v>
      </c>
      <c r="S2579">
        <f t="shared" si="248"/>
        <v>0</v>
      </c>
      <c r="T2579">
        <f t="shared" si="249"/>
        <v>0</v>
      </c>
      <c r="U2579">
        <f t="shared" si="250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245"/>
        <v>0</v>
      </c>
      <c r="P2580">
        <f t="shared" si="246"/>
        <v>0</v>
      </c>
      <c r="Q2580">
        <f t="shared" si="247"/>
        <v>0</v>
      </c>
      <c r="S2580" t="str">
        <f t="shared" si="248"/>
        <v/>
      </c>
      <c r="T2580" t="str">
        <f t="shared" si="249"/>
        <v/>
      </c>
      <c r="U2580" t="str">
        <f t="shared" si="250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245"/>
        <v>0</v>
      </c>
      <c r="P2581">
        <f t="shared" si="246"/>
        <v>0</v>
      </c>
      <c r="Q2581">
        <f t="shared" si="247"/>
        <v>0</v>
      </c>
      <c r="S2581" t="str">
        <f t="shared" si="248"/>
        <v/>
      </c>
      <c r="T2581" t="str">
        <f t="shared" si="249"/>
        <v/>
      </c>
      <c r="U2581" t="str">
        <f t="shared" si="250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245"/>
        <v>0</v>
      </c>
      <c r="P2582">
        <f t="shared" si="246"/>
        <v>0</v>
      </c>
      <c r="Q2582">
        <f t="shared" si="247"/>
        <v>0</v>
      </c>
      <c r="S2582" t="str">
        <f t="shared" si="248"/>
        <v/>
      </c>
      <c r="T2582" t="str">
        <f t="shared" si="249"/>
        <v/>
      </c>
      <c r="U2582" t="str">
        <f t="shared" si="250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245"/>
        <v>1</v>
      </c>
      <c r="P2583">
        <f t="shared" si="246"/>
        <v>0</v>
      </c>
      <c r="Q2583">
        <f t="shared" si="247"/>
        <v>0</v>
      </c>
      <c r="S2583" t="str">
        <f t="shared" si="248"/>
        <v/>
      </c>
      <c r="T2583" t="str">
        <f t="shared" si="249"/>
        <v/>
      </c>
      <c r="U2583" t="str">
        <f t="shared" si="250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245"/>
        <v>1</v>
      </c>
      <c r="P2584">
        <f t="shared" si="246"/>
        <v>0</v>
      </c>
      <c r="Q2584">
        <f t="shared" si="247"/>
        <v>0</v>
      </c>
      <c r="S2584" t="str">
        <f t="shared" si="248"/>
        <v/>
      </c>
      <c r="T2584" t="str">
        <f t="shared" si="249"/>
        <v/>
      </c>
      <c r="U2584" t="str">
        <f t="shared" si="250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245"/>
        <v>0</v>
      </c>
      <c r="P2585">
        <f t="shared" si="246"/>
        <v>0</v>
      </c>
      <c r="Q2585">
        <f t="shared" si="247"/>
        <v>0</v>
      </c>
      <c r="S2585" t="str">
        <f t="shared" si="248"/>
        <v/>
      </c>
      <c r="T2585" t="str">
        <f t="shared" si="249"/>
        <v/>
      </c>
      <c r="U2585" t="str">
        <f t="shared" si="250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245"/>
        <v>0</v>
      </c>
      <c r="P2586">
        <f t="shared" si="246"/>
        <v>0</v>
      </c>
      <c r="Q2586">
        <f t="shared" si="247"/>
        <v>0</v>
      </c>
      <c r="S2586" t="str">
        <f t="shared" si="248"/>
        <v/>
      </c>
      <c r="T2586" t="str">
        <f t="shared" si="249"/>
        <v/>
      </c>
      <c r="U2586" t="str">
        <f t="shared" si="250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245"/>
        <v>0</v>
      </c>
      <c r="P2587">
        <f t="shared" si="246"/>
        <v>0</v>
      </c>
      <c r="Q2587">
        <f t="shared" si="247"/>
        <v>0</v>
      </c>
      <c r="S2587" t="str">
        <f t="shared" si="248"/>
        <v/>
      </c>
      <c r="T2587" t="str">
        <f t="shared" si="249"/>
        <v/>
      </c>
      <c r="U2587" t="str">
        <f t="shared" si="250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245"/>
        <v>0</v>
      </c>
      <c r="P2588">
        <f t="shared" si="246"/>
        <v>0</v>
      </c>
      <c r="Q2588">
        <f t="shared" si="247"/>
        <v>0</v>
      </c>
      <c r="S2588" t="str">
        <f t="shared" si="248"/>
        <v/>
      </c>
      <c r="T2588" t="str">
        <f t="shared" si="249"/>
        <v/>
      </c>
      <c r="U2588" t="str">
        <f t="shared" si="250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245"/>
        <v>0</v>
      </c>
      <c r="P2589">
        <f t="shared" si="246"/>
        <v>0</v>
      </c>
      <c r="Q2589">
        <f t="shared" si="247"/>
        <v>0</v>
      </c>
      <c r="S2589" t="str">
        <f t="shared" si="248"/>
        <v/>
      </c>
      <c r="T2589" t="str">
        <f t="shared" si="249"/>
        <v/>
      </c>
      <c r="U2589" t="str">
        <f t="shared" si="250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245"/>
        <v>0</v>
      </c>
      <c r="P2590">
        <f t="shared" si="246"/>
        <v>0</v>
      </c>
      <c r="Q2590">
        <f t="shared" si="247"/>
        <v>0</v>
      </c>
      <c r="S2590" t="str">
        <f t="shared" si="248"/>
        <v/>
      </c>
      <c r="T2590" t="str">
        <f t="shared" si="249"/>
        <v/>
      </c>
      <c r="U2590" t="str">
        <f t="shared" si="250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245"/>
        <v>0</v>
      </c>
      <c r="P2591">
        <f t="shared" si="246"/>
        <v>0</v>
      </c>
      <c r="Q2591">
        <f t="shared" si="247"/>
        <v>0</v>
      </c>
      <c r="S2591" t="str">
        <f t="shared" si="248"/>
        <v/>
      </c>
      <c r="T2591" t="str">
        <f t="shared" si="249"/>
        <v/>
      </c>
      <c r="U2591" t="str">
        <f t="shared" si="250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245"/>
        <v>2</v>
      </c>
      <c r="P2592">
        <f t="shared" si="246"/>
        <v>0</v>
      </c>
      <c r="Q2592">
        <f t="shared" si="247"/>
        <v>0</v>
      </c>
      <c r="S2592" t="str">
        <f t="shared" si="248"/>
        <v/>
      </c>
      <c r="T2592" t="str">
        <f t="shared" si="249"/>
        <v/>
      </c>
      <c r="U2592" t="str">
        <f t="shared" si="250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245"/>
        <v>0</v>
      </c>
      <c r="P2593">
        <f t="shared" si="246"/>
        <v>0</v>
      </c>
      <c r="Q2593">
        <f t="shared" si="247"/>
        <v>0</v>
      </c>
      <c r="S2593" t="str">
        <f t="shared" si="248"/>
        <v/>
      </c>
      <c r="T2593" t="str">
        <f t="shared" si="249"/>
        <v/>
      </c>
      <c r="U2593" t="str">
        <f t="shared" si="250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245"/>
        <v>0</v>
      </c>
      <c r="P2594">
        <f t="shared" si="246"/>
        <v>0</v>
      </c>
      <c r="Q2594">
        <f t="shared" si="247"/>
        <v>0</v>
      </c>
      <c r="S2594" t="str">
        <f t="shared" si="248"/>
        <v/>
      </c>
      <c r="T2594" t="str">
        <f t="shared" si="249"/>
        <v/>
      </c>
      <c r="U2594" t="str">
        <f t="shared" si="250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245"/>
        <v>6</v>
      </c>
      <c r="P2595">
        <f t="shared" si="246"/>
        <v>0</v>
      </c>
      <c r="Q2595">
        <f t="shared" si="247"/>
        <v>0</v>
      </c>
      <c r="S2595" t="str">
        <f t="shared" si="248"/>
        <v/>
      </c>
      <c r="T2595" t="str">
        <f t="shared" si="249"/>
        <v/>
      </c>
      <c r="U2595" t="str">
        <f t="shared" si="250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245"/>
        <v>22</v>
      </c>
      <c r="P2596">
        <f t="shared" si="246"/>
        <v>0</v>
      </c>
      <c r="Q2596">
        <f t="shared" si="247"/>
        <v>0</v>
      </c>
      <c r="S2596" t="str">
        <f t="shared" si="248"/>
        <v/>
      </c>
      <c r="T2596" t="str">
        <f t="shared" si="249"/>
        <v/>
      </c>
      <c r="U2596" t="str">
        <f t="shared" si="250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245"/>
        <v>0</v>
      </c>
      <c r="P2597">
        <f t="shared" si="246"/>
        <v>0</v>
      </c>
      <c r="Q2597">
        <f t="shared" si="247"/>
        <v>0</v>
      </c>
      <c r="S2597" t="str">
        <f t="shared" si="248"/>
        <v/>
      </c>
      <c r="T2597" t="str">
        <f t="shared" si="249"/>
        <v/>
      </c>
      <c r="U2597" t="str">
        <f t="shared" si="250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245"/>
        <v>1</v>
      </c>
      <c r="P2598">
        <f t="shared" si="246"/>
        <v>0</v>
      </c>
      <c r="Q2598">
        <f t="shared" si="247"/>
        <v>0</v>
      </c>
      <c r="S2598" t="str">
        <f t="shared" si="248"/>
        <v/>
      </c>
      <c r="T2598" t="str">
        <f t="shared" si="249"/>
        <v/>
      </c>
      <c r="U2598" t="str">
        <f t="shared" si="250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245"/>
        <v>0</v>
      </c>
      <c r="P2599">
        <f t="shared" si="246"/>
        <v>0</v>
      </c>
      <c r="Q2599">
        <f t="shared" si="247"/>
        <v>0</v>
      </c>
      <c r="S2599" t="str">
        <f t="shared" si="248"/>
        <v/>
      </c>
      <c r="T2599" t="str">
        <f t="shared" si="249"/>
        <v/>
      </c>
      <c r="U2599" t="str">
        <f t="shared" si="250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245"/>
        <v>0</v>
      </c>
      <c r="P2600">
        <f t="shared" si="246"/>
        <v>0</v>
      </c>
      <c r="Q2600">
        <f t="shared" si="247"/>
        <v>0</v>
      </c>
      <c r="S2600" t="str">
        <f t="shared" si="248"/>
        <v/>
      </c>
      <c r="T2600" t="str">
        <f t="shared" si="249"/>
        <v/>
      </c>
      <c r="U2600" t="str">
        <f t="shared" si="250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245"/>
        <v>0</v>
      </c>
      <c r="P2601">
        <f t="shared" si="246"/>
        <v>0</v>
      </c>
      <c r="Q2601">
        <f t="shared" si="247"/>
        <v>0</v>
      </c>
      <c r="S2601" t="str">
        <f t="shared" si="248"/>
        <v/>
      </c>
      <c r="T2601" t="str">
        <f t="shared" si="249"/>
        <v/>
      </c>
      <c r="U2601" t="str">
        <f t="shared" si="250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245"/>
        <v>0</v>
      </c>
      <c r="P2602">
        <f t="shared" si="246"/>
        <v>0</v>
      </c>
      <c r="Q2602">
        <f t="shared" si="247"/>
        <v>0</v>
      </c>
      <c r="S2602" t="str">
        <f t="shared" si="248"/>
        <v/>
      </c>
      <c r="T2602" t="str">
        <f t="shared" si="249"/>
        <v/>
      </c>
      <c r="U2602" t="str">
        <f t="shared" si="250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245"/>
        <v>93</v>
      </c>
      <c r="P2603">
        <f t="shared" si="246"/>
        <v>0</v>
      </c>
      <c r="Q2603">
        <f t="shared" si="247"/>
        <v>0</v>
      </c>
      <c r="S2603" t="str">
        <f t="shared" si="248"/>
        <v/>
      </c>
      <c r="T2603" t="str">
        <f t="shared" si="249"/>
        <v/>
      </c>
      <c r="U2603" t="str">
        <f t="shared" si="250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245"/>
        <v>0</v>
      </c>
      <c r="P2604">
        <f t="shared" si="246"/>
        <v>0</v>
      </c>
      <c r="Q2604">
        <f t="shared" si="247"/>
        <v>0</v>
      </c>
      <c r="S2604" t="str">
        <f t="shared" si="248"/>
        <v/>
      </c>
      <c r="T2604" t="str">
        <f t="shared" si="249"/>
        <v/>
      </c>
      <c r="U2604" t="str">
        <f t="shared" si="250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245"/>
        <v>0</v>
      </c>
      <c r="P2605">
        <f t="shared" si="246"/>
        <v>0</v>
      </c>
      <c r="Q2605">
        <f t="shared" si="247"/>
        <v>0</v>
      </c>
      <c r="S2605" t="str">
        <f t="shared" si="248"/>
        <v/>
      </c>
      <c r="T2605" t="str">
        <f t="shared" si="249"/>
        <v/>
      </c>
      <c r="U2605" t="str">
        <f t="shared" si="250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245"/>
        <v>1</v>
      </c>
      <c r="P2606">
        <f t="shared" si="246"/>
        <v>0</v>
      </c>
      <c r="Q2606">
        <f t="shared" si="247"/>
        <v>0</v>
      </c>
      <c r="S2606" t="str">
        <f t="shared" si="248"/>
        <v/>
      </c>
      <c r="T2606" t="str">
        <f t="shared" si="249"/>
        <v/>
      </c>
      <c r="U2606" t="str">
        <f t="shared" si="250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245"/>
        <v>0</v>
      </c>
      <c r="P2607">
        <f t="shared" si="246"/>
        <v>0</v>
      </c>
      <c r="Q2607">
        <f t="shared" si="247"/>
        <v>0</v>
      </c>
      <c r="S2607" t="str">
        <f t="shared" si="248"/>
        <v/>
      </c>
      <c r="T2607" t="str">
        <f t="shared" si="249"/>
        <v/>
      </c>
      <c r="U2607" t="str">
        <f t="shared" si="250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245"/>
        <v>0</v>
      </c>
      <c r="P2608">
        <f t="shared" si="246"/>
        <v>0</v>
      </c>
      <c r="Q2608">
        <f t="shared" si="247"/>
        <v>0</v>
      </c>
      <c r="S2608" t="str">
        <f t="shared" si="248"/>
        <v/>
      </c>
      <c r="T2608" t="str">
        <f t="shared" si="249"/>
        <v/>
      </c>
      <c r="U2608" t="str">
        <f t="shared" si="250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245"/>
        <v>0</v>
      </c>
      <c r="P2609">
        <f t="shared" si="246"/>
        <v>0</v>
      </c>
      <c r="Q2609">
        <f t="shared" si="247"/>
        <v>0</v>
      </c>
      <c r="S2609" t="str">
        <f t="shared" si="248"/>
        <v/>
      </c>
      <c r="T2609" t="str">
        <f t="shared" si="249"/>
        <v/>
      </c>
      <c r="U2609" t="str">
        <f t="shared" si="250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245"/>
        <v>0</v>
      </c>
      <c r="P2610">
        <f t="shared" si="246"/>
        <v>0</v>
      </c>
      <c r="Q2610">
        <f t="shared" si="247"/>
        <v>0</v>
      </c>
      <c r="S2610" t="str">
        <f t="shared" si="248"/>
        <v/>
      </c>
      <c r="T2610" t="str">
        <f t="shared" si="249"/>
        <v/>
      </c>
      <c r="U2610" t="str">
        <f t="shared" si="250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245"/>
        <v>4</v>
      </c>
      <c r="P2611">
        <f t="shared" si="246"/>
        <v>0</v>
      </c>
      <c r="Q2611">
        <f t="shared" si="247"/>
        <v>0</v>
      </c>
      <c r="S2611" t="str">
        <f t="shared" si="248"/>
        <v/>
      </c>
      <c r="T2611" t="str">
        <f t="shared" si="249"/>
        <v/>
      </c>
      <c r="U2611" t="str">
        <f t="shared" si="250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245"/>
        <v>0</v>
      </c>
      <c r="P2612">
        <f t="shared" si="246"/>
        <v>0</v>
      </c>
      <c r="Q2612">
        <f t="shared" si="247"/>
        <v>0</v>
      </c>
      <c r="S2612" t="str">
        <f t="shared" si="248"/>
        <v/>
      </c>
      <c r="T2612" t="str">
        <f t="shared" si="249"/>
        <v/>
      </c>
      <c r="U2612" t="str">
        <f t="shared" si="250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245"/>
        <v>0</v>
      </c>
      <c r="P2613">
        <f t="shared" si="246"/>
        <v>0</v>
      </c>
      <c r="Q2613">
        <f t="shared" si="247"/>
        <v>0</v>
      </c>
      <c r="S2613" t="str">
        <f t="shared" si="248"/>
        <v/>
      </c>
      <c r="T2613" t="str">
        <f t="shared" si="249"/>
        <v/>
      </c>
      <c r="U2613" t="str">
        <f t="shared" si="250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245"/>
        <v>0</v>
      </c>
      <c r="P2614">
        <f t="shared" si="246"/>
        <v>0</v>
      </c>
      <c r="Q2614">
        <f t="shared" si="247"/>
        <v>0</v>
      </c>
      <c r="S2614" t="str">
        <f t="shared" si="248"/>
        <v/>
      </c>
      <c r="T2614" t="str">
        <f t="shared" si="249"/>
        <v/>
      </c>
      <c r="U2614" t="str">
        <f t="shared" si="250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245"/>
        <v>0</v>
      </c>
      <c r="P2615">
        <f t="shared" si="246"/>
        <v>0</v>
      </c>
      <c r="Q2615">
        <f t="shared" si="247"/>
        <v>0</v>
      </c>
      <c r="S2615" t="str">
        <f t="shared" si="248"/>
        <v/>
      </c>
      <c r="T2615" t="str">
        <f t="shared" si="249"/>
        <v/>
      </c>
      <c r="U2615" t="str">
        <f t="shared" si="250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245"/>
        <v>0</v>
      </c>
      <c r="P2616">
        <f t="shared" si="246"/>
        <v>0</v>
      </c>
      <c r="Q2616">
        <f t="shared" si="247"/>
        <v>0</v>
      </c>
      <c r="S2616" t="str">
        <f t="shared" si="248"/>
        <v/>
      </c>
      <c r="T2616" t="str">
        <f t="shared" si="249"/>
        <v/>
      </c>
      <c r="U2616" t="str">
        <f t="shared" si="250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245"/>
        <v>0</v>
      </c>
      <c r="P2617">
        <f t="shared" si="246"/>
        <v>0</v>
      </c>
      <c r="Q2617">
        <f t="shared" si="247"/>
        <v>0</v>
      </c>
      <c r="S2617" t="str">
        <f t="shared" si="248"/>
        <v/>
      </c>
      <c r="T2617" t="str">
        <f t="shared" si="249"/>
        <v/>
      </c>
      <c r="U2617" t="str">
        <f t="shared" si="250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245"/>
        <v>0</v>
      </c>
      <c r="P2618">
        <f t="shared" si="246"/>
        <v>0</v>
      </c>
      <c r="Q2618">
        <f t="shared" si="247"/>
        <v>0</v>
      </c>
      <c r="S2618" t="str">
        <f t="shared" si="248"/>
        <v/>
      </c>
      <c r="T2618" t="str">
        <f t="shared" si="249"/>
        <v/>
      </c>
      <c r="U2618" t="str">
        <f t="shared" si="250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245"/>
        <v>0</v>
      </c>
      <c r="P2619">
        <f t="shared" si="246"/>
        <v>0</v>
      </c>
      <c r="Q2619">
        <f t="shared" si="247"/>
        <v>0</v>
      </c>
      <c r="S2619" t="str">
        <f t="shared" si="248"/>
        <v/>
      </c>
      <c r="T2619" t="str">
        <f t="shared" si="249"/>
        <v/>
      </c>
      <c r="U2619" t="str">
        <f t="shared" si="250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245"/>
        <v>0</v>
      </c>
      <c r="P2620">
        <f t="shared" si="246"/>
        <v>0</v>
      </c>
      <c r="Q2620">
        <f t="shared" si="247"/>
        <v>0</v>
      </c>
      <c r="S2620" t="str">
        <f t="shared" si="248"/>
        <v/>
      </c>
      <c r="T2620" t="str">
        <f t="shared" si="249"/>
        <v/>
      </c>
      <c r="U2620" t="str">
        <f t="shared" si="250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245"/>
        <v>2</v>
      </c>
      <c r="P2621">
        <f t="shared" si="246"/>
        <v>0</v>
      </c>
      <c r="Q2621">
        <f t="shared" si="247"/>
        <v>0</v>
      </c>
      <c r="S2621" t="str">
        <f t="shared" si="248"/>
        <v/>
      </c>
      <c r="T2621" t="str">
        <f t="shared" si="249"/>
        <v/>
      </c>
      <c r="U2621" t="str">
        <f t="shared" si="250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245"/>
        <v>0</v>
      </c>
      <c r="P2622">
        <f t="shared" si="246"/>
        <v>0</v>
      </c>
      <c r="Q2622">
        <f t="shared" si="247"/>
        <v>0</v>
      </c>
      <c r="S2622" t="str">
        <f t="shared" si="248"/>
        <v/>
      </c>
      <c r="T2622" t="str">
        <f t="shared" si="249"/>
        <v/>
      </c>
      <c r="U2622" t="str">
        <f t="shared" si="250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245"/>
        <v>1</v>
      </c>
      <c r="P2623">
        <f t="shared" si="246"/>
        <v>0</v>
      </c>
      <c r="Q2623">
        <f t="shared" si="247"/>
        <v>0</v>
      </c>
      <c r="S2623" t="str">
        <f t="shared" si="248"/>
        <v/>
      </c>
      <c r="T2623" t="str">
        <f t="shared" si="249"/>
        <v/>
      </c>
      <c r="U2623" t="str">
        <f t="shared" si="250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245"/>
        <v>1</v>
      </c>
      <c r="P2624">
        <f t="shared" si="246"/>
        <v>0</v>
      </c>
      <c r="Q2624">
        <f t="shared" si="247"/>
        <v>0</v>
      </c>
      <c r="S2624" t="str">
        <f t="shared" si="248"/>
        <v/>
      </c>
      <c r="T2624" t="str">
        <f t="shared" si="249"/>
        <v/>
      </c>
      <c r="U2624" t="str">
        <f t="shared" si="250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245"/>
        <v>0</v>
      </c>
      <c r="P2625">
        <f t="shared" si="246"/>
        <v>0</v>
      </c>
      <c r="Q2625">
        <f t="shared" si="247"/>
        <v>0</v>
      </c>
      <c r="S2625" t="str">
        <f t="shared" si="248"/>
        <v/>
      </c>
      <c r="T2625" t="str">
        <f t="shared" si="249"/>
        <v/>
      </c>
      <c r="U2625" t="str">
        <f t="shared" si="250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245"/>
        <v>0</v>
      </c>
      <c r="P2626">
        <f t="shared" si="246"/>
        <v>0</v>
      </c>
      <c r="Q2626">
        <f t="shared" si="247"/>
        <v>0</v>
      </c>
      <c r="S2626" t="str">
        <f t="shared" si="248"/>
        <v/>
      </c>
      <c r="T2626" t="str">
        <f t="shared" si="249"/>
        <v/>
      </c>
      <c r="U2626" t="str">
        <f t="shared" si="250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245"/>
        <v>2</v>
      </c>
      <c r="P2627">
        <f t="shared" si="246"/>
        <v>0</v>
      </c>
      <c r="Q2627">
        <f t="shared" si="247"/>
        <v>0</v>
      </c>
      <c r="S2627" t="str">
        <f t="shared" si="248"/>
        <v/>
      </c>
      <c r="T2627" t="str">
        <f t="shared" si="249"/>
        <v/>
      </c>
      <c r="U2627" t="str">
        <f t="shared" si="250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245"/>
        <v>0</v>
      </c>
      <c r="P2628">
        <f t="shared" si="246"/>
        <v>0</v>
      </c>
      <c r="Q2628">
        <f t="shared" si="247"/>
        <v>0</v>
      </c>
      <c r="S2628" t="str">
        <f t="shared" si="248"/>
        <v/>
      </c>
      <c r="T2628" t="str">
        <f t="shared" si="249"/>
        <v/>
      </c>
      <c r="U2628" t="str">
        <f t="shared" si="250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ref="O2629:O2692" si="251">IF($D2629="US",H2629,"")</f>
        <v>33</v>
      </c>
      <c r="P2629">
        <f t="shared" ref="P2629:P2692" si="252">IF($D2629="US",I2629,"")</f>
        <v>0</v>
      </c>
      <c r="Q2629">
        <f t="shared" ref="Q2629:Q2692" si="253">IF($D2629="US",J2629,"")</f>
        <v>0</v>
      </c>
      <c r="S2629" t="str">
        <f t="shared" ref="S2629:S2692" si="254">IF($C2629="New York",H2629,"")</f>
        <v/>
      </c>
      <c r="T2629" t="str">
        <f t="shared" ref="T2629:T2692" si="255">IF($C2629="New York",I2629,"")</f>
        <v/>
      </c>
      <c r="U2629" t="str">
        <f t="shared" ref="U2629:U2692" si="256">IF($C2629="New York",J2629,"")</f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251"/>
        <v>0</v>
      </c>
      <c r="P2630">
        <f t="shared" si="252"/>
        <v>0</v>
      </c>
      <c r="Q2630">
        <f t="shared" si="253"/>
        <v>0</v>
      </c>
      <c r="S2630" t="str">
        <f t="shared" si="254"/>
        <v/>
      </c>
      <c r="T2630" t="str">
        <f t="shared" si="255"/>
        <v/>
      </c>
      <c r="U2630" t="str">
        <f t="shared" si="25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251"/>
        <v>0</v>
      </c>
      <c r="P2631">
        <f t="shared" si="252"/>
        <v>0</v>
      </c>
      <c r="Q2631">
        <f t="shared" si="253"/>
        <v>0</v>
      </c>
      <c r="S2631" t="str">
        <f t="shared" si="254"/>
        <v/>
      </c>
      <c r="T2631" t="str">
        <f t="shared" si="255"/>
        <v/>
      </c>
      <c r="U2631" t="str">
        <f t="shared" si="25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251"/>
        <v>0</v>
      </c>
      <c r="P2632">
        <f t="shared" si="252"/>
        <v>0</v>
      </c>
      <c r="Q2632">
        <f t="shared" si="253"/>
        <v>0</v>
      </c>
      <c r="S2632" t="str">
        <f t="shared" si="254"/>
        <v/>
      </c>
      <c r="T2632" t="str">
        <f t="shared" si="255"/>
        <v/>
      </c>
      <c r="U2632" t="str">
        <f t="shared" si="25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251"/>
        <v>0</v>
      </c>
      <c r="P2633">
        <f t="shared" si="252"/>
        <v>0</v>
      </c>
      <c r="Q2633">
        <f t="shared" si="253"/>
        <v>0</v>
      </c>
      <c r="S2633" t="str">
        <f t="shared" si="254"/>
        <v/>
      </c>
      <c r="T2633" t="str">
        <f t="shared" si="255"/>
        <v/>
      </c>
      <c r="U2633" t="str">
        <f t="shared" si="25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251"/>
        <v>1</v>
      </c>
      <c r="P2634">
        <f t="shared" si="252"/>
        <v>0</v>
      </c>
      <c r="Q2634">
        <f t="shared" si="253"/>
        <v>0</v>
      </c>
      <c r="S2634" t="str">
        <f t="shared" si="254"/>
        <v/>
      </c>
      <c r="T2634" t="str">
        <f t="shared" si="255"/>
        <v/>
      </c>
      <c r="U2634" t="str">
        <f t="shared" si="25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251"/>
        <v>0</v>
      </c>
      <c r="P2635">
        <f t="shared" si="252"/>
        <v>0</v>
      </c>
      <c r="Q2635">
        <f t="shared" si="253"/>
        <v>0</v>
      </c>
      <c r="S2635" t="str">
        <f t="shared" si="254"/>
        <v/>
      </c>
      <c r="T2635" t="str">
        <f t="shared" si="255"/>
        <v/>
      </c>
      <c r="U2635" t="str">
        <f t="shared" si="25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251"/>
        <v>10</v>
      </c>
      <c r="P2636">
        <f t="shared" si="252"/>
        <v>0</v>
      </c>
      <c r="Q2636">
        <f t="shared" si="253"/>
        <v>0</v>
      </c>
      <c r="S2636" t="str">
        <f t="shared" si="254"/>
        <v/>
      </c>
      <c r="T2636" t="str">
        <f t="shared" si="255"/>
        <v/>
      </c>
      <c r="U2636" t="str">
        <f t="shared" si="25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251"/>
        <v>0</v>
      </c>
      <c r="P2637">
        <f t="shared" si="252"/>
        <v>0</v>
      </c>
      <c r="Q2637">
        <f t="shared" si="253"/>
        <v>0</v>
      </c>
      <c r="S2637" t="str">
        <f t="shared" si="254"/>
        <v/>
      </c>
      <c r="T2637" t="str">
        <f t="shared" si="255"/>
        <v/>
      </c>
      <c r="U2637" t="str">
        <f t="shared" si="25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251"/>
        <v>519</v>
      </c>
      <c r="P2638">
        <f t="shared" si="252"/>
        <v>11</v>
      </c>
      <c r="Q2638">
        <f t="shared" si="253"/>
        <v>0</v>
      </c>
      <c r="S2638" t="str">
        <f t="shared" si="254"/>
        <v/>
      </c>
      <c r="T2638" t="str">
        <f t="shared" si="255"/>
        <v/>
      </c>
      <c r="U2638" t="str">
        <f t="shared" si="25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251"/>
        <v>0</v>
      </c>
      <c r="P2639">
        <f t="shared" si="252"/>
        <v>0</v>
      </c>
      <c r="Q2639">
        <f t="shared" si="253"/>
        <v>0</v>
      </c>
      <c r="S2639" t="str">
        <f t="shared" si="254"/>
        <v/>
      </c>
      <c r="T2639" t="str">
        <f t="shared" si="255"/>
        <v/>
      </c>
      <c r="U2639" t="str">
        <f t="shared" si="25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251"/>
        <v>2</v>
      </c>
      <c r="P2640">
        <f t="shared" si="252"/>
        <v>0</v>
      </c>
      <c r="Q2640">
        <f t="shared" si="253"/>
        <v>0</v>
      </c>
      <c r="S2640" t="str">
        <f t="shared" si="254"/>
        <v/>
      </c>
      <c r="T2640" t="str">
        <f t="shared" si="255"/>
        <v/>
      </c>
      <c r="U2640" t="str">
        <f t="shared" si="25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251"/>
        <v>14</v>
      </c>
      <c r="P2641">
        <f t="shared" si="252"/>
        <v>0</v>
      </c>
      <c r="Q2641">
        <f t="shared" si="253"/>
        <v>0</v>
      </c>
      <c r="S2641" t="str">
        <f t="shared" si="254"/>
        <v/>
      </c>
      <c r="T2641" t="str">
        <f t="shared" si="255"/>
        <v/>
      </c>
      <c r="U2641" t="str">
        <f t="shared" si="25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251"/>
        <v>0</v>
      </c>
      <c r="P2642">
        <f t="shared" si="252"/>
        <v>0</v>
      </c>
      <c r="Q2642">
        <f t="shared" si="253"/>
        <v>0</v>
      </c>
      <c r="S2642" t="str">
        <f t="shared" si="254"/>
        <v/>
      </c>
      <c r="T2642" t="str">
        <f t="shared" si="255"/>
        <v/>
      </c>
      <c r="U2642" t="str">
        <f t="shared" si="25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251"/>
        <v>1</v>
      </c>
      <c r="P2643">
        <f t="shared" si="252"/>
        <v>0</v>
      </c>
      <c r="Q2643">
        <f t="shared" si="253"/>
        <v>0</v>
      </c>
      <c r="S2643" t="str">
        <f t="shared" si="254"/>
        <v/>
      </c>
      <c r="T2643" t="str">
        <f t="shared" si="255"/>
        <v/>
      </c>
      <c r="U2643" t="str">
        <f t="shared" si="25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251"/>
        <v>67</v>
      </c>
      <c r="P2644">
        <f t="shared" si="252"/>
        <v>1</v>
      </c>
      <c r="Q2644">
        <f t="shared" si="253"/>
        <v>0</v>
      </c>
      <c r="S2644" t="str">
        <f t="shared" si="254"/>
        <v/>
      </c>
      <c r="T2644" t="str">
        <f t="shared" si="255"/>
        <v/>
      </c>
      <c r="U2644" t="str">
        <f t="shared" si="25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251"/>
        <v>0</v>
      </c>
      <c r="P2645">
        <f t="shared" si="252"/>
        <v>0</v>
      </c>
      <c r="Q2645">
        <f t="shared" si="253"/>
        <v>0</v>
      </c>
      <c r="S2645" t="str">
        <f t="shared" si="254"/>
        <v/>
      </c>
      <c r="T2645" t="str">
        <f t="shared" si="255"/>
        <v/>
      </c>
      <c r="U2645" t="str">
        <f t="shared" si="25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251"/>
        <v>0</v>
      </c>
      <c r="P2646">
        <f t="shared" si="252"/>
        <v>0</v>
      </c>
      <c r="Q2646">
        <f t="shared" si="253"/>
        <v>0</v>
      </c>
      <c r="S2646" t="str">
        <f t="shared" si="254"/>
        <v/>
      </c>
      <c r="T2646" t="str">
        <f t="shared" si="255"/>
        <v/>
      </c>
      <c r="U2646" t="str">
        <f t="shared" si="25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251"/>
        <v>29</v>
      </c>
      <c r="P2647">
        <f t="shared" si="252"/>
        <v>1</v>
      </c>
      <c r="Q2647">
        <f t="shared" si="253"/>
        <v>0</v>
      </c>
      <c r="S2647" t="str">
        <f t="shared" si="254"/>
        <v/>
      </c>
      <c r="T2647" t="str">
        <f t="shared" si="255"/>
        <v/>
      </c>
      <c r="U2647" t="str">
        <f t="shared" si="25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251"/>
        <v>0</v>
      </c>
      <c r="P2648">
        <f t="shared" si="252"/>
        <v>0</v>
      </c>
      <c r="Q2648">
        <f t="shared" si="253"/>
        <v>0</v>
      </c>
      <c r="S2648" t="str">
        <f t="shared" si="254"/>
        <v/>
      </c>
      <c r="T2648" t="str">
        <f t="shared" si="255"/>
        <v/>
      </c>
      <c r="U2648" t="str">
        <f t="shared" si="25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251"/>
        <v>0</v>
      </c>
      <c r="P2649">
        <f t="shared" si="252"/>
        <v>0</v>
      </c>
      <c r="Q2649">
        <f t="shared" si="253"/>
        <v>0</v>
      </c>
      <c r="S2649" t="str">
        <f t="shared" si="254"/>
        <v/>
      </c>
      <c r="T2649" t="str">
        <f t="shared" si="255"/>
        <v/>
      </c>
      <c r="U2649" t="str">
        <f t="shared" si="25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251"/>
        <v>4</v>
      </c>
      <c r="P2650">
        <f t="shared" si="252"/>
        <v>0</v>
      </c>
      <c r="Q2650">
        <f t="shared" si="253"/>
        <v>0</v>
      </c>
      <c r="S2650" t="str">
        <f t="shared" si="254"/>
        <v/>
      </c>
      <c r="T2650" t="str">
        <f t="shared" si="255"/>
        <v/>
      </c>
      <c r="U2650" t="str">
        <f t="shared" si="25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251"/>
        <v>3</v>
      </c>
      <c r="P2651">
        <f t="shared" si="252"/>
        <v>0</v>
      </c>
      <c r="Q2651">
        <f t="shared" si="253"/>
        <v>0</v>
      </c>
      <c r="S2651" t="str">
        <f t="shared" si="254"/>
        <v/>
      </c>
      <c r="T2651" t="str">
        <f t="shared" si="255"/>
        <v/>
      </c>
      <c r="U2651" t="str">
        <f t="shared" si="25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251"/>
        <v>0</v>
      </c>
      <c r="P2652">
        <f t="shared" si="252"/>
        <v>0</v>
      </c>
      <c r="Q2652">
        <f t="shared" si="253"/>
        <v>0</v>
      </c>
      <c r="S2652" t="str">
        <f t="shared" si="254"/>
        <v/>
      </c>
      <c r="T2652" t="str">
        <f t="shared" si="255"/>
        <v/>
      </c>
      <c r="U2652" t="str">
        <f t="shared" si="25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251"/>
        <v>1</v>
      </c>
      <c r="P2653">
        <f t="shared" si="252"/>
        <v>0</v>
      </c>
      <c r="Q2653">
        <f t="shared" si="253"/>
        <v>0</v>
      </c>
      <c r="S2653" t="str">
        <f t="shared" si="254"/>
        <v/>
      </c>
      <c r="T2653" t="str">
        <f t="shared" si="255"/>
        <v/>
      </c>
      <c r="U2653" t="str">
        <f t="shared" si="25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251"/>
        <v>0</v>
      </c>
      <c r="P2654">
        <f t="shared" si="252"/>
        <v>0</v>
      </c>
      <c r="Q2654">
        <f t="shared" si="253"/>
        <v>0</v>
      </c>
      <c r="S2654" t="str">
        <f t="shared" si="254"/>
        <v/>
      </c>
      <c r="T2654" t="str">
        <f t="shared" si="255"/>
        <v/>
      </c>
      <c r="U2654" t="str">
        <f t="shared" si="25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251"/>
        <v>20</v>
      </c>
      <c r="P2655">
        <f t="shared" si="252"/>
        <v>0</v>
      </c>
      <c r="Q2655">
        <f t="shared" si="253"/>
        <v>0</v>
      </c>
      <c r="S2655" t="str">
        <f t="shared" si="254"/>
        <v/>
      </c>
      <c r="T2655" t="str">
        <f t="shared" si="255"/>
        <v/>
      </c>
      <c r="U2655" t="str">
        <f t="shared" si="25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251"/>
        <v>2</v>
      </c>
      <c r="P2656">
        <f t="shared" si="252"/>
        <v>0</v>
      </c>
      <c r="Q2656">
        <f t="shared" si="253"/>
        <v>0</v>
      </c>
      <c r="S2656" t="str">
        <f t="shared" si="254"/>
        <v/>
      </c>
      <c r="T2656" t="str">
        <f t="shared" si="255"/>
        <v/>
      </c>
      <c r="U2656" t="str">
        <f t="shared" si="25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251"/>
        <v>15</v>
      </c>
      <c r="P2657">
        <f t="shared" si="252"/>
        <v>0</v>
      </c>
      <c r="Q2657">
        <f t="shared" si="253"/>
        <v>0</v>
      </c>
      <c r="S2657" t="str">
        <f t="shared" si="254"/>
        <v/>
      </c>
      <c r="T2657" t="str">
        <f t="shared" si="255"/>
        <v/>
      </c>
      <c r="U2657" t="str">
        <f t="shared" si="25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251"/>
        <v>15</v>
      </c>
      <c r="P2658">
        <f t="shared" si="252"/>
        <v>0</v>
      </c>
      <c r="Q2658">
        <f t="shared" si="253"/>
        <v>0</v>
      </c>
      <c r="S2658" t="str">
        <f t="shared" si="254"/>
        <v/>
      </c>
      <c r="T2658" t="str">
        <f t="shared" si="255"/>
        <v/>
      </c>
      <c r="U2658" t="str">
        <f t="shared" si="25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251"/>
        <v>4</v>
      </c>
      <c r="P2659">
        <f t="shared" si="252"/>
        <v>0</v>
      </c>
      <c r="Q2659">
        <f t="shared" si="253"/>
        <v>0</v>
      </c>
      <c r="S2659" t="str">
        <f t="shared" si="254"/>
        <v/>
      </c>
      <c r="T2659" t="str">
        <f t="shared" si="255"/>
        <v/>
      </c>
      <c r="U2659" t="str">
        <f t="shared" si="25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251"/>
        <v>3</v>
      </c>
      <c r="P2660">
        <f t="shared" si="252"/>
        <v>0</v>
      </c>
      <c r="Q2660">
        <f t="shared" si="253"/>
        <v>0</v>
      </c>
      <c r="S2660" t="str">
        <f t="shared" si="254"/>
        <v/>
      </c>
      <c r="T2660" t="str">
        <f t="shared" si="255"/>
        <v/>
      </c>
      <c r="U2660" t="str">
        <f t="shared" si="25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251"/>
        <v>4</v>
      </c>
      <c r="P2661">
        <f t="shared" si="252"/>
        <v>0</v>
      </c>
      <c r="Q2661">
        <f t="shared" si="253"/>
        <v>0</v>
      </c>
      <c r="S2661" t="str">
        <f t="shared" si="254"/>
        <v/>
      </c>
      <c r="T2661" t="str">
        <f t="shared" si="255"/>
        <v/>
      </c>
      <c r="U2661" t="str">
        <f t="shared" si="25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251"/>
        <v>7</v>
      </c>
      <c r="P2662">
        <f t="shared" si="252"/>
        <v>0</v>
      </c>
      <c r="Q2662">
        <f t="shared" si="253"/>
        <v>0</v>
      </c>
      <c r="S2662" t="str">
        <f t="shared" si="254"/>
        <v/>
      </c>
      <c r="T2662" t="str">
        <f t="shared" si="255"/>
        <v/>
      </c>
      <c r="U2662" t="str">
        <f t="shared" si="25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251"/>
        <v>0</v>
      </c>
      <c r="P2663">
        <f t="shared" si="252"/>
        <v>0</v>
      </c>
      <c r="Q2663">
        <f t="shared" si="253"/>
        <v>0</v>
      </c>
      <c r="S2663" t="str">
        <f t="shared" si="254"/>
        <v/>
      </c>
      <c r="T2663" t="str">
        <f t="shared" si="255"/>
        <v/>
      </c>
      <c r="U2663" t="str">
        <f t="shared" si="25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251"/>
        <v>3</v>
      </c>
      <c r="P2664">
        <f t="shared" si="252"/>
        <v>0</v>
      </c>
      <c r="Q2664">
        <f t="shared" si="253"/>
        <v>0</v>
      </c>
      <c r="S2664" t="str">
        <f t="shared" si="254"/>
        <v/>
      </c>
      <c r="T2664" t="str">
        <f t="shared" si="255"/>
        <v/>
      </c>
      <c r="U2664" t="str">
        <f t="shared" si="25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251"/>
        <v>0</v>
      </c>
      <c r="P2665">
        <f t="shared" si="252"/>
        <v>0</v>
      </c>
      <c r="Q2665">
        <f t="shared" si="253"/>
        <v>0</v>
      </c>
      <c r="S2665" t="str">
        <f t="shared" si="254"/>
        <v/>
      </c>
      <c r="T2665" t="str">
        <f t="shared" si="255"/>
        <v/>
      </c>
      <c r="U2665" t="str">
        <f t="shared" si="25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251"/>
        <v>1</v>
      </c>
      <c r="P2666">
        <f t="shared" si="252"/>
        <v>0</v>
      </c>
      <c r="Q2666">
        <f t="shared" si="253"/>
        <v>0</v>
      </c>
      <c r="S2666" t="str">
        <f t="shared" si="254"/>
        <v/>
      </c>
      <c r="T2666" t="str">
        <f t="shared" si="255"/>
        <v/>
      </c>
      <c r="U2666" t="str">
        <f t="shared" si="25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251"/>
        <v>0</v>
      </c>
      <c r="P2667">
        <f t="shared" si="252"/>
        <v>0</v>
      </c>
      <c r="Q2667">
        <f t="shared" si="253"/>
        <v>0</v>
      </c>
      <c r="S2667" t="str">
        <f t="shared" si="254"/>
        <v/>
      </c>
      <c r="T2667" t="str">
        <f t="shared" si="255"/>
        <v/>
      </c>
      <c r="U2667" t="str">
        <f t="shared" si="25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251"/>
        <v>8</v>
      </c>
      <c r="P2668">
        <f t="shared" si="252"/>
        <v>1</v>
      </c>
      <c r="Q2668">
        <f t="shared" si="253"/>
        <v>0</v>
      </c>
      <c r="S2668" t="str">
        <f t="shared" si="254"/>
        <v/>
      </c>
      <c r="T2668" t="str">
        <f t="shared" si="255"/>
        <v/>
      </c>
      <c r="U2668" t="str">
        <f t="shared" si="25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251"/>
        <v>16</v>
      </c>
      <c r="P2669">
        <f t="shared" si="252"/>
        <v>0</v>
      </c>
      <c r="Q2669">
        <f t="shared" si="253"/>
        <v>0</v>
      </c>
      <c r="S2669" t="str">
        <f t="shared" si="254"/>
        <v/>
      </c>
      <c r="T2669" t="str">
        <f t="shared" si="255"/>
        <v/>
      </c>
      <c r="U2669" t="str">
        <f t="shared" si="25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251"/>
        <v>18</v>
      </c>
      <c r="P2670">
        <f t="shared" si="252"/>
        <v>0</v>
      </c>
      <c r="Q2670">
        <f t="shared" si="253"/>
        <v>0</v>
      </c>
      <c r="S2670" t="str">
        <f t="shared" si="254"/>
        <v/>
      </c>
      <c r="T2670" t="str">
        <f t="shared" si="255"/>
        <v/>
      </c>
      <c r="U2670" t="str">
        <f t="shared" si="25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251"/>
        <v>17</v>
      </c>
      <c r="P2671">
        <f t="shared" si="252"/>
        <v>0</v>
      </c>
      <c r="Q2671">
        <f t="shared" si="253"/>
        <v>0</v>
      </c>
      <c r="S2671" t="str">
        <f t="shared" si="254"/>
        <v/>
      </c>
      <c r="T2671" t="str">
        <f t="shared" si="255"/>
        <v/>
      </c>
      <c r="U2671" t="str">
        <f t="shared" si="25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251"/>
        <v>0</v>
      </c>
      <c r="P2672">
        <f t="shared" si="252"/>
        <v>0</v>
      </c>
      <c r="Q2672">
        <f t="shared" si="253"/>
        <v>0</v>
      </c>
      <c r="S2672" t="str">
        <f t="shared" si="254"/>
        <v/>
      </c>
      <c r="T2672" t="str">
        <f t="shared" si="255"/>
        <v/>
      </c>
      <c r="U2672" t="str">
        <f t="shared" si="25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251"/>
        <v>3</v>
      </c>
      <c r="P2673">
        <f t="shared" si="252"/>
        <v>0</v>
      </c>
      <c r="Q2673">
        <f t="shared" si="253"/>
        <v>0</v>
      </c>
      <c r="S2673" t="str">
        <f t="shared" si="254"/>
        <v/>
      </c>
      <c r="T2673" t="str">
        <f t="shared" si="255"/>
        <v/>
      </c>
      <c r="U2673" t="str">
        <f t="shared" si="25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251"/>
        <v>0</v>
      </c>
      <c r="P2674">
        <f t="shared" si="252"/>
        <v>0</v>
      </c>
      <c r="Q2674">
        <f t="shared" si="253"/>
        <v>0</v>
      </c>
      <c r="S2674">
        <f t="shared" si="254"/>
        <v>0</v>
      </c>
      <c r="T2674">
        <f t="shared" si="255"/>
        <v>0</v>
      </c>
      <c r="U2674">
        <f t="shared" si="25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251"/>
        <v>2</v>
      </c>
      <c r="P2675">
        <f t="shared" si="252"/>
        <v>0</v>
      </c>
      <c r="Q2675">
        <f t="shared" si="253"/>
        <v>0</v>
      </c>
      <c r="S2675" t="str">
        <f t="shared" si="254"/>
        <v/>
      </c>
      <c r="T2675" t="str">
        <f t="shared" si="255"/>
        <v/>
      </c>
      <c r="U2675" t="str">
        <f t="shared" si="25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251"/>
        <v>69</v>
      </c>
      <c r="P2676">
        <f t="shared" si="252"/>
        <v>1</v>
      </c>
      <c r="Q2676">
        <f t="shared" si="253"/>
        <v>0</v>
      </c>
      <c r="S2676" t="str">
        <f t="shared" si="254"/>
        <v/>
      </c>
      <c r="T2676" t="str">
        <f t="shared" si="255"/>
        <v/>
      </c>
      <c r="U2676" t="str">
        <f t="shared" si="25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251"/>
        <v>15</v>
      </c>
      <c r="P2677">
        <f t="shared" si="252"/>
        <v>1</v>
      </c>
      <c r="Q2677">
        <f t="shared" si="253"/>
        <v>0</v>
      </c>
      <c r="S2677" t="str">
        <f t="shared" si="254"/>
        <v/>
      </c>
      <c r="T2677" t="str">
        <f t="shared" si="255"/>
        <v/>
      </c>
      <c r="U2677" t="str">
        <f t="shared" si="25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251"/>
        <v>5</v>
      </c>
      <c r="P2678">
        <f t="shared" si="252"/>
        <v>0</v>
      </c>
      <c r="Q2678">
        <f t="shared" si="253"/>
        <v>0</v>
      </c>
      <c r="S2678" t="str">
        <f t="shared" si="254"/>
        <v/>
      </c>
      <c r="T2678" t="str">
        <f t="shared" si="255"/>
        <v/>
      </c>
      <c r="U2678" t="str">
        <f t="shared" si="25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251"/>
        <v>0</v>
      </c>
      <c r="P2679">
        <f t="shared" si="252"/>
        <v>0</v>
      </c>
      <c r="Q2679">
        <f t="shared" si="253"/>
        <v>0</v>
      </c>
      <c r="S2679" t="str">
        <f t="shared" si="254"/>
        <v/>
      </c>
      <c r="T2679" t="str">
        <f t="shared" si="255"/>
        <v/>
      </c>
      <c r="U2679" t="str">
        <f t="shared" si="25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251"/>
        <v>1</v>
      </c>
      <c r="P2680">
        <f t="shared" si="252"/>
        <v>0</v>
      </c>
      <c r="Q2680">
        <f t="shared" si="253"/>
        <v>0</v>
      </c>
      <c r="S2680" t="str">
        <f t="shared" si="254"/>
        <v/>
      </c>
      <c r="T2680" t="str">
        <f t="shared" si="255"/>
        <v/>
      </c>
      <c r="U2680" t="str">
        <f t="shared" si="25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251"/>
        <v>1</v>
      </c>
      <c r="P2681">
        <f t="shared" si="252"/>
        <v>0</v>
      </c>
      <c r="Q2681">
        <f t="shared" si="253"/>
        <v>0</v>
      </c>
      <c r="S2681" t="str">
        <f t="shared" si="254"/>
        <v/>
      </c>
      <c r="T2681" t="str">
        <f t="shared" si="255"/>
        <v/>
      </c>
      <c r="U2681" t="str">
        <f t="shared" si="25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251"/>
        <v>47</v>
      </c>
      <c r="P2682">
        <f t="shared" si="252"/>
        <v>0</v>
      </c>
      <c r="Q2682">
        <f t="shared" si="253"/>
        <v>0</v>
      </c>
      <c r="S2682" t="str">
        <f t="shared" si="254"/>
        <v/>
      </c>
      <c r="T2682" t="str">
        <f t="shared" si="255"/>
        <v/>
      </c>
      <c r="U2682" t="str">
        <f t="shared" si="25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251"/>
        <v>0</v>
      </c>
      <c r="P2683">
        <f t="shared" si="252"/>
        <v>0</v>
      </c>
      <c r="Q2683">
        <f t="shared" si="253"/>
        <v>0</v>
      </c>
      <c r="S2683" t="str">
        <f t="shared" si="254"/>
        <v/>
      </c>
      <c r="T2683" t="str">
        <f t="shared" si="255"/>
        <v/>
      </c>
      <c r="U2683" t="str">
        <f t="shared" si="25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251"/>
        <v>6</v>
      </c>
      <c r="P2684">
        <f t="shared" si="252"/>
        <v>0</v>
      </c>
      <c r="Q2684">
        <f t="shared" si="253"/>
        <v>0</v>
      </c>
      <c r="S2684" t="str">
        <f t="shared" si="254"/>
        <v/>
      </c>
      <c r="T2684" t="str">
        <f t="shared" si="255"/>
        <v/>
      </c>
      <c r="U2684" t="str">
        <f t="shared" si="25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251"/>
        <v>8</v>
      </c>
      <c r="P2685">
        <f t="shared" si="252"/>
        <v>0</v>
      </c>
      <c r="Q2685">
        <f t="shared" si="253"/>
        <v>0</v>
      </c>
      <c r="S2685" t="str">
        <f t="shared" si="254"/>
        <v/>
      </c>
      <c r="T2685" t="str">
        <f t="shared" si="255"/>
        <v/>
      </c>
      <c r="U2685" t="str">
        <f t="shared" si="25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251"/>
        <v>0</v>
      </c>
      <c r="P2686">
        <f t="shared" si="252"/>
        <v>0</v>
      </c>
      <c r="Q2686">
        <f t="shared" si="253"/>
        <v>0</v>
      </c>
      <c r="S2686" t="str">
        <f t="shared" si="254"/>
        <v/>
      </c>
      <c r="T2686" t="str">
        <f t="shared" si="255"/>
        <v/>
      </c>
      <c r="U2686" t="str">
        <f t="shared" si="25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251"/>
        <v>0</v>
      </c>
      <c r="P2687">
        <f t="shared" si="252"/>
        <v>0</v>
      </c>
      <c r="Q2687">
        <f t="shared" si="253"/>
        <v>0</v>
      </c>
      <c r="S2687" t="str">
        <f t="shared" si="254"/>
        <v/>
      </c>
      <c r="T2687" t="str">
        <f t="shared" si="255"/>
        <v/>
      </c>
      <c r="U2687" t="str">
        <f t="shared" si="25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251"/>
        <v>0</v>
      </c>
      <c r="P2688">
        <f t="shared" si="252"/>
        <v>0</v>
      </c>
      <c r="Q2688">
        <f t="shared" si="253"/>
        <v>0</v>
      </c>
      <c r="S2688" t="str">
        <f t="shared" si="254"/>
        <v/>
      </c>
      <c r="T2688" t="str">
        <f t="shared" si="255"/>
        <v/>
      </c>
      <c r="U2688" t="str">
        <f t="shared" si="25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251"/>
        <v>0</v>
      </c>
      <c r="P2689">
        <f t="shared" si="252"/>
        <v>0</v>
      </c>
      <c r="Q2689">
        <f t="shared" si="253"/>
        <v>0</v>
      </c>
      <c r="S2689" t="str">
        <f t="shared" si="254"/>
        <v/>
      </c>
      <c r="T2689" t="str">
        <f t="shared" si="255"/>
        <v/>
      </c>
      <c r="U2689" t="str">
        <f t="shared" si="25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251"/>
        <v>0</v>
      </c>
      <c r="P2690">
        <f t="shared" si="252"/>
        <v>0</v>
      </c>
      <c r="Q2690">
        <f t="shared" si="253"/>
        <v>0</v>
      </c>
      <c r="S2690" t="str">
        <f t="shared" si="254"/>
        <v/>
      </c>
      <c r="T2690" t="str">
        <f t="shared" si="255"/>
        <v/>
      </c>
      <c r="U2690" t="str">
        <f t="shared" si="25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251"/>
        <v>0</v>
      </c>
      <c r="P2691">
        <f t="shared" si="252"/>
        <v>0</v>
      </c>
      <c r="Q2691">
        <f t="shared" si="253"/>
        <v>0</v>
      </c>
      <c r="S2691" t="str">
        <f t="shared" si="254"/>
        <v/>
      </c>
      <c r="T2691" t="str">
        <f t="shared" si="255"/>
        <v/>
      </c>
      <c r="U2691" t="str">
        <f t="shared" si="25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251"/>
        <v>12</v>
      </c>
      <c r="P2692">
        <f t="shared" si="252"/>
        <v>1</v>
      </c>
      <c r="Q2692">
        <f t="shared" si="253"/>
        <v>0</v>
      </c>
      <c r="S2692" t="str">
        <f t="shared" si="254"/>
        <v/>
      </c>
      <c r="T2692" t="str">
        <f t="shared" si="255"/>
        <v/>
      </c>
      <c r="U2692" t="str">
        <f t="shared" si="25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ref="O2693:O2756" si="257">IF($D2693="US",H2693,"")</f>
        <v>1</v>
      </c>
      <c r="P2693">
        <f t="shared" ref="P2693:P2756" si="258">IF($D2693="US",I2693,"")</f>
        <v>0</v>
      </c>
      <c r="Q2693">
        <f t="shared" ref="Q2693:Q2756" si="259">IF($D2693="US",J2693,"")</f>
        <v>0</v>
      </c>
      <c r="S2693" t="str">
        <f t="shared" ref="S2693:S2756" si="260">IF($C2693="New York",H2693,"")</f>
        <v/>
      </c>
      <c r="T2693" t="str">
        <f t="shared" ref="T2693:T2756" si="261">IF($C2693="New York",I2693,"")</f>
        <v/>
      </c>
      <c r="U2693" t="str">
        <f t="shared" ref="U2693:U2756" si="262">IF($C2693="New York",J2693,"")</f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257"/>
        <v>0</v>
      </c>
      <c r="P2694">
        <f t="shared" si="258"/>
        <v>0</v>
      </c>
      <c r="Q2694">
        <f t="shared" si="259"/>
        <v>0</v>
      </c>
      <c r="S2694" t="str">
        <f t="shared" si="260"/>
        <v/>
      </c>
      <c r="T2694" t="str">
        <f t="shared" si="261"/>
        <v/>
      </c>
      <c r="U2694" t="str">
        <f t="shared" si="262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257"/>
        <v>0</v>
      </c>
      <c r="P2695">
        <f t="shared" si="258"/>
        <v>0</v>
      </c>
      <c r="Q2695">
        <f t="shared" si="259"/>
        <v>0</v>
      </c>
      <c r="S2695" t="str">
        <f t="shared" si="260"/>
        <v/>
      </c>
      <c r="T2695" t="str">
        <f t="shared" si="261"/>
        <v/>
      </c>
      <c r="U2695" t="str">
        <f t="shared" si="262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257"/>
        <v>0</v>
      </c>
      <c r="P2696">
        <f t="shared" si="258"/>
        <v>0</v>
      </c>
      <c r="Q2696">
        <f t="shared" si="259"/>
        <v>0</v>
      </c>
      <c r="S2696" t="str">
        <f t="shared" si="260"/>
        <v/>
      </c>
      <c r="T2696" t="str">
        <f t="shared" si="261"/>
        <v/>
      </c>
      <c r="U2696" t="str">
        <f t="shared" si="262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257"/>
        <v>5</v>
      </c>
      <c r="P2697">
        <f t="shared" si="258"/>
        <v>0</v>
      </c>
      <c r="Q2697">
        <f t="shared" si="259"/>
        <v>0</v>
      </c>
      <c r="S2697" t="str">
        <f t="shared" si="260"/>
        <v/>
      </c>
      <c r="T2697" t="str">
        <f t="shared" si="261"/>
        <v/>
      </c>
      <c r="U2697" t="str">
        <f t="shared" si="262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257"/>
        <v>3</v>
      </c>
      <c r="P2698">
        <f t="shared" si="258"/>
        <v>0</v>
      </c>
      <c r="Q2698">
        <f t="shared" si="259"/>
        <v>0</v>
      </c>
      <c r="S2698" t="str">
        <f t="shared" si="260"/>
        <v/>
      </c>
      <c r="T2698" t="str">
        <f t="shared" si="261"/>
        <v/>
      </c>
      <c r="U2698" t="str">
        <f t="shared" si="262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257"/>
        <v>0</v>
      </c>
      <c r="P2699">
        <f t="shared" si="258"/>
        <v>0</v>
      </c>
      <c r="Q2699">
        <f t="shared" si="259"/>
        <v>0</v>
      </c>
      <c r="S2699" t="str">
        <f t="shared" si="260"/>
        <v/>
      </c>
      <c r="T2699" t="str">
        <f t="shared" si="261"/>
        <v/>
      </c>
      <c r="U2699" t="str">
        <f t="shared" si="262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257"/>
        <v>0</v>
      </c>
      <c r="P2700">
        <f t="shared" si="258"/>
        <v>0</v>
      </c>
      <c r="Q2700">
        <f t="shared" si="259"/>
        <v>0</v>
      </c>
      <c r="S2700" t="str">
        <f t="shared" si="260"/>
        <v/>
      </c>
      <c r="T2700" t="str">
        <f t="shared" si="261"/>
        <v/>
      </c>
      <c r="U2700" t="str">
        <f t="shared" si="262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257"/>
        <v>0</v>
      </c>
      <c r="P2701">
        <f t="shared" si="258"/>
        <v>0</v>
      </c>
      <c r="Q2701">
        <f t="shared" si="259"/>
        <v>0</v>
      </c>
      <c r="S2701" t="str">
        <f t="shared" si="260"/>
        <v/>
      </c>
      <c r="T2701" t="str">
        <f t="shared" si="261"/>
        <v/>
      </c>
      <c r="U2701" t="str">
        <f t="shared" si="262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257"/>
        <v>0</v>
      </c>
      <c r="P2702">
        <f t="shared" si="258"/>
        <v>0</v>
      </c>
      <c r="Q2702">
        <f t="shared" si="259"/>
        <v>0</v>
      </c>
      <c r="S2702" t="str">
        <f t="shared" si="260"/>
        <v/>
      </c>
      <c r="T2702" t="str">
        <f t="shared" si="261"/>
        <v/>
      </c>
      <c r="U2702" t="str">
        <f t="shared" si="262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257"/>
        <v>1</v>
      </c>
      <c r="P2703">
        <f t="shared" si="258"/>
        <v>0</v>
      </c>
      <c r="Q2703">
        <f t="shared" si="259"/>
        <v>0</v>
      </c>
      <c r="S2703" t="str">
        <f t="shared" si="260"/>
        <v/>
      </c>
      <c r="T2703" t="str">
        <f t="shared" si="261"/>
        <v/>
      </c>
      <c r="U2703" t="str">
        <f t="shared" si="262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257"/>
        <v>0</v>
      </c>
      <c r="P2704">
        <f t="shared" si="258"/>
        <v>0</v>
      </c>
      <c r="Q2704">
        <f t="shared" si="259"/>
        <v>0</v>
      </c>
      <c r="S2704" t="str">
        <f t="shared" si="260"/>
        <v/>
      </c>
      <c r="T2704" t="str">
        <f t="shared" si="261"/>
        <v/>
      </c>
      <c r="U2704" t="str">
        <f t="shared" si="262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257"/>
        <v>0</v>
      </c>
      <c r="P2705">
        <f t="shared" si="258"/>
        <v>0</v>
      </c>
      <c r="Q2705">
        <f t="shared" si="259"/>
        <v>0</v>
      </c>
      <c r="S2705" t="str">
        <f t="shared" si="260"/>
        <v/>
      </c>
      <c r="T2705" t="str">
        <f t="shared" si="261"/>
        <v/>
      </c>
      <c r="U2705" t="str">
        <f t="shared" si="262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257"/>
        <v>4</v>
      </c>
      <c r="P2706">
        <f t="shared" si="258"/>
        <v>0</v>
      </c>
      <c r="Q2706">
        <f t="shared" si="259"/>
        <v>0</v>
      </c>
      <c r="S2706">
        <f t="shared" si="260"/>
        <v>4</v>
      </c>
      <c r="T2706">
        <f t="shared" si="261"/>
        <v>0</v>
      </c>
      <c r="U2706">
        <f t="shared" si="262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257"/>
        <v>0</v>
      </c>
      <c r="P2707">
        <f t="shared" si="258"/>
        <v>0</v>
      </c>
      <c r="Q2707">
        <f t="shared" si="259"/>
        <v>0</v>
      </c>
      <c r="S2707" t="str">
        <f t="shared" si="260"/>
        <v/>
      </c>
      <c r="T2707" t="str">
        <f t="shared" si="261"/>
        <v/>
      </c>
      <c r="U2707" t="str">
        <f t="shared" si="262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257"/>
        <v>0</v>
      </c>
      <c r="P2708">
        <f t="shared" si="258"/>
        <v>0</v>
      </c>
      <c r="Q2708">
        <f t="shared" si="259"/>
        <v>0</v>
      </c>
      <c r="S2708" t="str">
        <f t="shared" si="260"/>
        <v/>
      </c>
      <c r="T2708" t="str">
        <f t="shared" si="261"/>
        <v/>
      </c>
      <c r="U2708" t="str">
        <f t="shared" si="262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257"/>
        <v>1</v>
      </c>
      <c r="P2709">
        <f t="shared" si="258"/>
        <v>0</v>
      </c>
      <c r="Q2709">
        <f t="shared" si="259"/>
        <v>0</v>
      </c>
      <c r="S2709" t="str">
        <f t="shared" si="260"/>
        <v/>
      </c>
      <c r="T2709" t="str">
        <f t="shared" si="261"/>
        <v/>
      </c>
      <c r="U2709" t="str">
        <f t="shared" si="262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257"/>
        <v>0</v>
      </c>
      <c r="P2710">
        <f t="shared" si="258"/>
        <v>0</v>
      </c>
      <c r="Q2710">
        <f t="shared" si="259"/>
        <v>0</v>
      </c>
      <c r="S2710" t="str">
        <f t="shared" si="260"/>
        <v/>
      </c>
      <c r="T2710" t="str">
        <f t="shared" si="261"/>
        <v/>
      </c>
      <c r="U2710" t="str">
        <f t="shared" si="262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257"/>
        <v>0</v>
      </c>
      <c r="P2711">
        <f t="shared" si="258"/>
        <v>0</v>
      </c>
      <c r="Q2711">
        <f t="shared" si="259"/>
        <v>0</v>
      </c>
      <c r="S2711" t="str">
        <f t="shared" si="260"/>
        <v/>
      </c>
      <c r="T2711" t="str">
        <f t="shared" si="261"/>
        <v/>
      </c>
      <c r="U2711" t="str">
        <f t="shared" si="262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257"/>
        <v>0</v>
      </c>
      <c r="P2712">
        <f t="shared" si="258"/>
        <v>0</v>
      </c>
      <c r="Q2712">
        <f t="shared" si="259"/>
        <v>0</v>
      </c>
      <c r="S2712" t="str">
        <f t="shared" si="260"/>
        <v/>
      </c>
      <c r="T2712" t="str">
        <f t="shared" si="261"/>
        <v/>
      </c>
      <c r="U2712" t="str">
        <f t="shared" si="262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257"/>
        <v>0</v>
      </c>
      <c r="P2713">
        <f t="shared" si="258"/>
        <v>0</v>
      </c>
      <c r="Q2713">
        <f t="shared" si="259"/>
        <v>0</v>
      </c>
      <c r="S2713" t="str">
        <f t="shared" si="260"/>
        <v/>
      </c>
      <c r="T2713" t="str">
        <f t="shared" si="261"/>
        <v/>
      </c>
      <c r="U2713" t="str">
        <f t="shared" si="262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257"/>
        <v>0</v>
      </c>
      <c r="P2714">
        <f t="shared" si="258"/>
        <v>0</v>
      </c>
      <c r="Q2714">
        <f t="shared" si="259"/>
        <v>0</v>
      </c>
      <c r="S2714" t="str">
        <f t="shared" si="260"/>
        <v/>
      </c>
      <c r="T2714" t="str">
        <f t="shared" si="261"/>
        <v/>
      </c>
      <c r="U2714" t="str">
        <f t="shared" si="262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257"/>
        <v>1</v>
      </c>
      <c r="P2715">
        <f t="shared" si="258"/>
        <v>0</v>
      </c>
      <c r="Q2715">
        <f t="shared" si="259"/>
        <v>0</v>
      </c>
      <c r="S2715" t="str">
        <f t="shared" si="260"/>
        <v/>
      </c>
      <c r="T2715" t="str">
        <f t="shared" si="261"/>
        <v/>
      </c>
      <c r="U2715" t="str">
        <f t="shared" si="262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257"/>
        <v>0</v>
      </c>
      <c r="P2716">
        <f t="shared" si="258"/>
        <v>0</v>
      </c>
      <c r="Q2716">
        <f t="shared" si="259"/>
        <v>0</v>
      </c>
      <c r="S2716" t="str">
        <f t="shared" si="260"/>
        <v/>
      </c>
      <c r="T2716" t="str">
        <f t="shared" si="261"/>
        <v/>
      </c>
      <c r="U2716" t="str">
        <f t="shared" si="262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257"/>
        <v>0</v>
      </c>
      <c r="P2717">
        <f t="shared" si="258"/>
        <v>0</v>
      </c>
      <c r="Q2717">
        <f t="shared" si="259"/>
        <v>0</v>
      </c>
      <c r="S2717" t="str">
        <f t="shared" si="260"/>
        <v/>
      </c>
      <c r="T2717" t="str">
        <f t="shared" si="261"/>
        <v/>
      </c>
      <c r="U2717" t="str">
        <f t="shared" si="262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257"/>
        <v>0</v>
      </c>
      <c r="P2718">
        <f t="shared" si="258"/>
        <v>0</v>
      </c>
      <c r="Q2718">
        <f t="shared" si="259"/>
        <v>0</v>
      </c>
      <c r="S2718" t="str">
        <f t="shared" si="260"/>
        <v/>
      </c>
      <c r="T2718" t="str">
        <f t="shared" si="261"/>
        <v/>
      </c>
      <c r="U2718" t="str">
        <f t="shared" si="262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257"/>
        <v>0</v>
      </c>
      <c r="P2719">
        <f t="shared" si="258"/>
        <v>0</v>
      </c>
      <c r="Q2719">
        <f t="shared" si="259"/>
        <v>0</v>
      </c>
      <c r="S2719" t="str">
        <f t="shared" si="260"/>
        <v/>
      </c>
      <c r="T2719" t="str">
        <f t="shared" si="261"/>
        <v/>
      </c>
      <c r="U2719" t="str">
        <f t="shared" si="262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257"/>
        <v>1</v>
      </c>
      <c r="P2720">
        <f t="shared" si="258"/>
        <v>0</v>
      </c>
      <c r="Q2720">
        <f t="shared" si="259"/>
        <v>0</v>
      </c>
      <c r="S2720" t="str">
        <f t="shared" si="260"/>
        <v/>
      </c>
      <c r="T2720" t="str">
        <f t="shared" si="261"/>
        <v/>
      </c>
      <c r="U2720" t="str">
        <f t="shared" si="262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257"/>
        <v>3</v>
      </c>
      <c r="P2721">
        <f t="shared" si="258"/>
        <v>0</v>
      </c>
      <c r="Q2721">
        <f t="shared" si="259"/>
        <v>0</v>
      </c>
      <c r="S2721" t="str">
        <f t="shared" si="260"/>
        <v/>
      </c>
      <c r="T2721" t="str">
        <f t="shared" si="261"/>
        <v/>
      </c>
      <c r="U2721" t="str">
        <f t="shared" si="262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257"/>
        <v>0</v>
      </c>
      <c r="P2722">
        <f t="shared" si="258"/>
        <v>0</v>
      </c>
      <c r="Q2722">
        <f t="shared" si="259"/>
        <v>0</v>
      </c>
      <c r="S2722" t="str">
        <f t="shared" si="260"/>
        <v/>
      </c>
      <c r="T2722" t="str">
        <f t="shared" si="261"/>
        <v/>
      </c>
      <c r="U2722" t="str">
        <f t="shared" si="262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257"/>
        <v>0</v>
      </c>
      <c r="P2723">
        <f t="shared" si="258"/>
        <v>0</v>
      </c>
      <c r="Q2723">
        <f t="shared" si="259"/>
        <v>0</v>
      </c>
      <c r="S2723" t="str">
        <f t="shared" si="260"/>
        <v/>
      </c>
      <c r="T2723" t="str">
        <f t="shared" si="261"/>
        <v/>
      </c>
      <c r="U2723" t="str">
        <f t="shared" si="262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257"/>
        <v>154</v>
      </c>
      <c r="P2724">
        <f t="shared" si="258"/>
        <v>1</v>
      </c>
      <c r="Q2724">
        <f t="shared" si="259"/>
        <v>0</v>
      </c>
      <c r="S2724" t="str">
        <f t="shared" si="260"/>
        <v/>
      </c>
      <c r="T2724" t="str">
        <f t="shared" si="261"/>
        <v/>
      </c>
      <c r="U2724" t="str">
        <f t="shared" si="262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257"/>
        <v>1458</v>
      </c>
      <c r="P2725">
        <f t="shared" si="258"/>
        <v>13</v>
      </c>
      <c r="Q2725">
        <f t="shared" si="259"/>
        <v>0</v>
      </c>
      <c r="S2725">
        <f t="shared" si="260"/>
        <v>1458</v>
      </c>
      <c r="T2725">
        <f t="shared" si="261"/>
        <v>13</v>
      </c>
      <c r="U2725">
        <f t="shared" si="262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257"/>
        <v>1</v>
      </c>
      <c r="P2726">
        <f t="shared" si="258"/>
        <v>0</v>
      </c>
      <c r="Q2726">
        <f t="shared" si="259"/>
        <v>0</v>
      </c>
      <c r="S2726" t="str">
        <f t="shared" si="260"/>
        <v/>
      </c>
      <c r="T2726" t="str">
        <f t="shared" si="261"/>
        <v/>
      </c>
      <c r="U2726" t="str">
        <f t="shared" si="262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257"/>
        <v>0</v>
      </c>
      <c r="P2727">
        <f t="shared" si="258"/>
        <v>0</v>
      </c>
      <c r="Q2727">
        <f t="shared" si="259"/>
        <v>0</v>
      </c>
      <c r="S2727" t="str">
        <f t="shared" si="260"/>
        <v/>
      </c>
      <c r="T2727" t="str">
        <f t="shared" si="261"/>
        <v/>
      </c>
      <c r="U2727" t="str">
        <f t="shared" si="262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257"/>
        <v>0</v>
      </c>
      <c r="P2728">
        <f t="shared" si="258"/>
        <v>0</v>
      </c>
      <c r="Q2728">
        <f t="shared" si="259"/>
        <v>0</v>
      </c>
      <c r="S2728" t="str">
        <f t="shared" si="260"/>
        <v/>
      </c>
      <c r="T2728" t="str">
        <f t="shared" si="261"/>
        <v/>
      </c>
      <c r="U2728" t="str">
        <f t="shared" si="262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257"/>
        <v>1</v>
      </c>
      <c r="P2729">
        <f t="shared" si="258"/>
        <v>0</v>
      </c>
      <c r="Q2729">
        <f t="shared" si="259"/>
        <v>0</v>
      </c>
      <c r="S2729" t="str">
        <f t="shared" si="260"/>
        <v/>
      </c>
      <c r="T2729" t="str">
        <f t="shared" si="261"/>
        <v/>
      </c>
      <c r="U2729" t="str">
        <f t="shared" si="262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257"/>
        <v>12</v>
      </c>
      <c r="P2730">
        <f t="shared" si="258"/>
        <v>0</v>
      </c>
      <c r="Q2730">
        <f t="shared" si="259"/>
        <v>0</v>
      </c>
      <c r="S2730">
        <f t="shared" si="260"/>
        <v>12</v>
      </c>
      <c r="T2730">
        <f t="shared" si="261"/>
        <v>0</v>
      </c>
      <c r="U2730">
        <f t="shared" si="262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257"/>
        <v>0</v>
      </c>
      <c r="P2731">
        <f t="shared" si="258"/>
        <v>0</v>
      </c>
      <c r="Q2731">
        <f t="shared" si="259"/>
        <v>0</v>
      </c>
      <c r="S2731" t="str">
        <f t="shared" si="260"/>
        <v/>
      </c>
      <c r="T2731" t="str">
        <f t="shared" si="261"/>
        <v/>
      </c>
      <c r="U2731" t="str">
        <f t="shared" si="262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257"/>
        <v>2</v>
      </c>
      <c r="P2732">
        <f t="shared" si="258"/>
        <v>0</v>
      </c>
      <c r="Q2732">
        <f t="shared" si="259"/>
        <v>0</v>
      </c>
      <c r="S2732" t="str">
        <f t="shared" si="260"/>
        <v/>
      </c>
      <c r="T2732" t="str">
        <f t="shared" si="261"/>
        <v/>
      </c>
      <c r="U2732" t="str">
        <f t="shared" si="262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257"/>
        <v>0</v>
      </c>
      <c r="P2733">
        <f t="shared" si="258"/>
        <v>0</v>
      </c>
      <c r="Q2733">
        <f t="shared" si="259"/>
        <v>0</v>
      </c>
      <c r="S2733" t="str">
        <f t="shared" si="260"/>
        <v/>
      </c>
      <c r="T2733" t="str">
        <f t="shared" si="261"/>
        <v/>
      </c>
      <c r="U2733" t="str">
        <f t="shared" si="262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257"/>
        <v>0</v>
      </c>
      <c r="P2734">
        <f t="shared" si="258"/>
        <v>0</v>
      </c>
      <c r="Q2734">
        <f t="shared" si="259"/>
        <v>0</v>
      </c>
      <c r="S2734" t="str">
        <f t="shared" si="260"/>
        <v/>
      </c>
      <c r="T2734" t="str">
        <f t="shared" si="261"/>
        <v/>
      </c>
      <c r="U2734" t="str">
        <f t="shared" si="262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257"/>
        <v>7</v>
      </c>
      <c r="P2735">
        <f t="shared" si="258"/>
        <v>0</v>
      </c>
      <c r="Q2735">
        <f t="shared" si="259"/>
        <v>0</v>
      </c>
      <c r="S2735" t="str">
        <f t="shared" si="260"/>
        <v/>
      </c>
      <c r="T2735" t="str">
        <f t="shared" si="261"/>
        <v/>
      </c>
      <c r="U2735" t="str">
        <f t="shared" si="262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257"/>
        <v>28</v>
      </c>
      <c r="P2736">
        <f t="shared" si="258"/>
        <v>0</v>
      </c>
      <c r="Q2736">
        <f t="shared" si="259"/>
        <v>0</v>
      </c>
      <c r="S2736" t="str">
        <f t="shared" si="260"/>
        <v/>
      </c>
      <c r="T2736" t="str">
        <f t="shared" si="261"/>
        <v/>
      </c>
      <c r="U2736" t="str">
        <f t="shared" si="262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257"/>
        <v>65</v>
      </c>
      <c r="P2737">
        <f t="shared" si="258"/>
        <v>0</v>
      </c>
      <c r="Q2737">
        <f t="shared" si="259"/>
        <v>0</v>
      </c>
      <c r="S2737" t="str">
        <f t="shared" si="260"/>
        <v/>
      </c>
      <c r="T2737" t="str">
        <f t="shared" si="261"/>
        <v/>
      </c>
      <c r="U2737" t="str">
        <f t="shared" si="262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257"/>
        <v>0</v>
      </c>
      <c r="P2738">
        <f t="shared" si="258"/>
        <v>0</v>
      </c>
      <c r="Q2738">
        <f t="shared" si="259"/>
        <v>0</v>
      </c>
      <c r="S2738" t="str">
        <f t="shared" si="260"/>
        <v/>
      </c>
      <c r="T2738" t="str">
        <f t="shared" si="261"/>
        <v/>
      </c>
      <c r="U2738" t="str">
        <f t="shared" si="262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257"/>
        <v>34</v>
      </c>
      <c r="P2739">
        <f t="shared" si="258"/>
        <v>0</v>
      </c>
      <c r="Q2739">
        <f t="shared" si="259"/>
        <v>0</v>
      </c>
      <c r="S2739" t="str">
        <f t="shared" si="260"/>
        <v/>
      </c>
      <c r="T2739" t="str">
        <f t="shared" si="261"/>
        <v/>
      </c>
      <c r="U2739" t="str">
        <f t="shared" si="262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257"/>
        <v>0</v>
      </c>
      <c r="P2740">
        <f t="shared" si="258"/>
        <v>0</v>
      </c>
      <c r="Q2740">
        <f t="shared" si="259"/>
        <v>0</v>
      </c>
      <c r="S2740" t="str">
        <f t="shared" si="260"/>
        <v/>
      </c>
      <c r="T2740" t="str">
        <f t="shared" si="261"/>
        <v/>
      </c>
      <c r="U2740" t="str">
        <f t="shared" si="262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257"/>
        <v>8</v>
      </c>
      <c r="P2741">
        <f t="shared" si="258"/>
        <v>0</v>
      </c>
      <c r="Q2741">
        <f t="shared" si="259"/>
        <v>0</v>
      </c>
      <c r="S2741" t="str">
        <f t="shared" si="260"/>
        <v/>
      </c>
      <c r="T2741" t="str">
        <f t="shared" si="261"/>
        <v/>
      </c>
      <c r="U2741" t="str">
        <f t="shared" si="262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257"/>
        <v>2</v>
      </c>
      <c r="P2742">
        <f t="shared" si="258"/>
        <v>0</v>
      </c>
      <c r="Q2742">
        <f t="shared" si="259"/>
        <v>0</v>
      </c>
      <c r="S2742" t="str">
        <f t="shared" si="260"/>
        <v/>
      </c>
      <c r="T2742" t="str">
        <f t="shared" si="261"/>
        <v/>
      </c>
      <c r="U2742" t="str">
        <f t="shared" si="262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257"/>
        <v>4</v>
      </c>
      <c r="P2743">
        <f t="shared" si="258"/>
        <v>0</v>
      </c>
      <c r="Q2743">
        <f t="shared" si="259"/>
        <v>0</v>
      </c>
      <c r="S2743" t="str">
        <f t="shared" si="260"/>
        <v/>
      </c>
      <c r="T2743" t="str">
        <f t="shared" si="261"/>
        <v/>
      </c>
      <c r="U2743" t="str">
        <f t="shared" si="262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257"/>
        <v>2</v>
      </c>
      <c r="P2744">
        <f t="shared" si="258"/>
        <v>0</v>
      </c>
      <c r="Q2744">
        <f t="shared" si="259"/>
        <v>0</v>
      </c>
      <c r="S2744" t="str">
        <f t="shared" si="260"/>
        <v/>
      </c>
      <c r="T2744" t="str">
        <f t="shared" si="261"/>
        <v/>
      </c>
      <c r="U2744" t="str">
        <f t="shared" si="262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257"/>
        <v>0</v>
      </c>
      <c r="P2745">
        <f t="shared" si="258"/>
        <v>0</v>
      </c>
      <c r="Q2745">
        <f t="shared" si="259"/>
        <v>0</v>
      </c>
      <c r="S2745" t="str">
        <f t="shared" si="260"/>
        <v/>
      </c>
      <c r="T2745" t="str">
        <f t="shared" si="261"/>
        <v/>
      </c>
      <c r="U2745" t="str">
        <f t="shared" si="262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257"/>
        <v>0</v>
      </c>
      <c r="P2746">
        <f t="shared" si="258"/>
        <v>0</v>
      </c>
      <c r="Q2746">
        <f t="shared" si="259"/>
        <v>0</v>
      </c>
      <c r="S2746" t="str">
        <f t="shared" si="260"/>
        <v/>
      </c>
      <c r="T2746" t="str">
        <f t="shared" si="261"/>
        <v/>
      </c>
      <c r="U2746" t="str">
        <f t="shared" si="262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257"/>
        <v>0</v>
      </c>
      <c r="P2747">
        <f t="shared" si="258"/>
        <v>0</v>
      </c>
      <c r="Q2747">
        <f t="shared" si="259"/>
        <v>0</v>
      </c>
      <c r="S2747" t="str">
        <f t="shared" si="260"/>
        <v/>
      </c>
      <c r="T2747" t="str">
        <f t="shared" si="261"/>
        <v/>
      </c>
      <c r="U2747" t="str">
        <f t="shared" si="262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257"/>
        <v>18</v>
      </c>
      <c r="P2748">
        <f t="shared" si="258"/>
        <v>0</v>
      </c>
      <c r="Q2748">
        <f t="shared" si="259"/>
        <v>0</v>
      </c>
      <c r="S2748" t="str">
        <f t="shared" si="260"/>
        <v/>
      </c>
      <c r="T2748" t="str">
        <f t="shared" si="261"/>
        <v/>
      </c>
      <c r="U2748" t="str">
        <f t="shared" si="262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257"/>
        <v>15</v>
      </c>
      <c r="P2749">
        <f t="shared" si="258"/>
        <v>0</v>
      </c>
      <c r="Q2749">
        <f t="shared" si="259"/>
        <v>0</v>
      </c>
      <c r="S2749" t="str">
        <f t="shared" si="260"/>
        <v/>
      </c>
      <c r="T2749" t="str">
        <f t="shared" si="261"/>
        <v/>
      </c>
      <c r="U2749" t="str">
        <f t="shared" si="262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257"/>
        <v>0</v>
      </c>
      <c r="P2750">
        <f t="shared" si="258"/>
        <v>0</v>
      </c>
      <c r="Q2750">
        <f t="shared" si="259"/>
        <v>0</v>
      </c>
      <c r="S2750" t="str">
        <f t="shared" si="260"/>
        <v/>
      </c>
      <c r="T2750" t="str">
        <f t="shared" si="261"/>
        <v/>
      </c>
      <c r="U2750" t="str">
        <f t="shared" si="262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257"/>
        <v>0</v>
      </c>
      <c r="P2751">
        <f t="shared" si="258"/>
        <v>0</v>
      </c>
      <c r="Q2751">
        <f t="shared" si="259"/>
        <v>0</v>
      </c>
      <c r="S2751" t="str">
        <f t="shared" si="260"/>
        <v/>
      </c>
      <c r="T2751" t="str">
        <f t="shared" si="261"/>
        <v/>
      </c>
      <c r="U2751" t="str">
        <f t="shared" si="262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257"/>
        <v>0</v>
      </c>
      <c r="P2752">
        <f t="shared" si="258"/>
        <v>0</v>
      </c>
      <c r="Q2752">
        <f t="shared" si="259"/>
        <v>0</v>
      </c>
      <c r="S2752" t="str">
        <f t="shared" si="260"/>
        <v/>
      </c>
      <c r="T2752" t="str">
        <f t="shared" si="261"/>
        <v/>
      </c>
      <c r="U2752" t="str">
        <f t="shared" si="262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257"/>
        <v>0</v>
      </c>
      <c r="P2753">
        <f t="shared" si="258"/>
        <v>0</v>
      </c>
      <c r="Q2753">
        <f t="shared" si="259"/>
        <v>0</v>
      </c>
      <c r="S2753" t="str">
        <f t="shared" si="260"/>
        <v/>
      </c>
      <c r="T2753" t="str">
        <f t="shared" si="261"/>
        <v/>
      </c>
      <c r="U2753" t="str">
        <f t="shared" si="262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257"/>
        <v>0</v>
      </c>
      <c r="P2754">
        <f t="shared" si="258"/>
        <v>0</v>
      </c>
      <c r="Q2754">
        <f t="shared" si="259"/>
        <v>0</v>
      </c>
      <c r="S2754" t="str">
        <f t="shared" si="260"/>
        <v/>
      </c>
      <c r="T2754" t="str">
        <f t="shared" si="261"/>
        <v/>
      </c>
      <c r="U2754" t="str">
        <f t="shared" si="262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257"/>
        <v>0</v>
      </c>
      <c r="P2755">
        <f t="shared" si="258"/>
        <v>0</v>
      </c>
      <c r="Q2755">
        <f t="shared" si="259"/>
        <v>0</v>
      </c>
      <c r="S2755" t="str">
        <f t="shared" si="260"/>
        <v/>
      </c>
      <c r="T2755" t="str">
        <f t="shared" si="261"/>
        <v/>
      </c>
      <c r="U2755" t="str">
        <f t="shared" si="262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257"/>
        <v>0</v>
      </c>
      <c r="P2756">
        <f t="shared" si="258"/>
        <v>0</v>
      </c>
      <c r="Q2756">
        <f t="shared" si="259"/>
        <v>0</v>
      </c>
      <c r="S2756" t="str">
        <f t="shared" si="260"/>
        <v/>
      </c>
      <c r="T2756" t="str">
        <f t="shared" si="261"/>
        <v/>
      </c>
      <c r="U2756" t="str">
        <f t="shared" si="262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O2820" si="263">IF($D2757="US",H2757,"")</f>
        <v>0</v>
      </c>
      <c r="P2757">
        <f t="shared" ref="P2757:P2820" si="264">IF($D2757="US",I2757,"")</f>
        <v>0</v>
      </c>
      <c r="Q2757">
        <f t="shared" ref="Q2757:Q2820" si="265">IF($D2757="US",J2757,"")</f>
        <v>0</v>
      </c>
      <c r="S2757" t="str">
        <f t="shared" ref="S2757:S2820" si="266">IF($C2757="New York",H2757,"")</f>
        <v/>
      </c>
      <c r="T2757" t="str">
        <f t="shared" ref="T2757:T2820" si="267">IF($C2757="New York",I2757,"")</f>
        <v/>
      </c>
      <c r="U2757" t="str">
        <f t="shared" ref="U2757:U2820" si="268">IF($C2757="New York",J2757,"")</f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263"/>
        <v>0</v>
      </c>
      <c r="P2758">
        <f t="shared" si="264"/>
        <v>0</v>
      </c>
      <c r="Q2758">
        <f t="shared" si="265"/>
        <v>0</v>
      </c>
      <c r="S2758" t="str">
        <f t="shared" si="266"/>
        <v/>
      </c>
      <c r="T2758" t="str">
        <f t="shared" si="267"/>
        <v/>
      </c>
      <c r="U2758" t="str">
        <f t="shared" si="268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263"/>
        <v>0</v>
      </c>
      <c r="P2759">
        <f t="shared" si="264"/>
        <v>0</v>
      </c>
      <c r="Q2759">
        <f t="shared" si="265"/>
        <v>0</v>
      </c>
      <c r="S2759" t="str">
        <f t="shared" si="266"/>
        <v/>
      </c>
      <c r="T2759" t="str">
        <f t="shared" si="267"/>
        <v/>
      </c>
      <c r="U2759" t="str">
        <f t="shared" si="268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263"/>
        <v>0</v>
      </c>
      <c r="P2760">
        <f t="shared" si="264"/>
        <v>0</v>
      </c>
      <c r="Q2760">
        <f t="shared" si="265"/>
        <v>0</v>
      </c>
      <c r="S2760" t="str">
        <f t="shared" si="266"/>
        <v/>
      </c>
      <c r="T2760" t="str">
        <f t="shared" si="267"/>
        <v/>
      </c>
      <c r="U2760" t="str">
        <f t="shared" si="268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263"/>
        <v>1</v>
      </c>
      <c r="P2761">
        <f t="shared" si="264"/>
        <v>0</v>
      </c>
      <c r="Q2761">
        <f t="shared" si="265"/>
        <v>0</v>
      </c>
      <c r="S2761" t="str">
        <f t="shared" si="266"/>
        <v/>
      </c>
      <c r="T2761" t="str">
        <f t="shared" si="267"/>
        <v/>
      </c>
      <c r="U2761" t="str">
        <f t="shared" si="268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263"/>
        <v>0</v>
      </c>
      <c r="P2762">
        <f t="shared" si="264"/>
        <v>0</v>
      </c>
      <c r="Q2762">
        <f t="shared" si="265"/>
        <v>0</v>
      </c>
      <c r="S2762" t="str">
        <f t="shared" si="266"/>
        <v/>
      </c>
      <c r="T2762" t="str">
        <f t="shared" si="267"/>
        <v/>
      </c>
      <c r="U2762" t="str">
        <f t="shared" si="268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263"/>
        <v>1</v>
      </c>
      <c r="P2763">
        <f t="shared" si="264"/>
        <v>0</v>
      </c>
      <c r="Q2763">
        <f t="shared" si="265"/>
        <v>0</v>
      </c>
      <c r="S2763" t="str">
        <f t="shared" si="266"/>
        <v/>
      </c>
      <c r="T2763" t="str">
        <f t="shared" si="267"/>
        <v/>
      </c>
      <c r="U2763" t="str">
        <f t="shared" si="268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263"/>
        <v>1</v>
      </c>
      <c r="P2764">
        <f t="shared" si="264"/>
        <v>0</v>
      </c>
      <c r="Q2764">
        <f t="shared" si="265"/>
        <v>0</v>
      </c>
      <c r="S2764" t="str">
        <f t="shared" si="266"/>
        <v/>
      </c>
      <c r="T2764" t="str">
        <f t="shared" si="267"/>
        <v/>
      </c>
      <c r="U2764" t="str">
        <f t="shared" si="268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263"/>
        <v>1</v>
      </c>
      <c r="P2765">
        <f t="shared" si="264"/>
        <v>0</v>
      </c>
      <c r="Q2765">
        <f t="shared" si="265"/>
        <v>0</v>
      </c>
      <c r="S2765" t="str">
        <f t="shared" si="266"/>
        <v/>
      </c>
      <c r="T2765" t="str">
        <f t="shared" si="267"/>
        <v/>
      </c>
      <c r="U2765" t="str">
        <f t="shared" si="268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263"/>
        <v>3</v>
      </c>
      <c r="P2766">
        <f t="shared" si="264"/>
        <v>0</v>
      </c>
      <c r="Q2766">
        <f t="shared" si="265"/>
        <v>0</v>
      </c>
      <c r="S2766" t="str">
        <f t="shared" si="266"/>
        <v/>
      </c>
      <c r="T2766" t="str">
        <f t="shared" si="267"/>
        <v/>
      </c>
      <c r="U2766" t="str">
        <f t="shared" si="268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263"/>
        <v>1</v>
      </c>
      <c r="P2767">
        <f t="shared" si="264"/>
        <v>0</v>
      </c>
      <c r="Q2767">
        <f t="shared" si="265"/>
        <v>0</v>
      </c>
      <c r="S2767" t="str">
        <f t="shared" si="266"/>
        <v/>
      </c>
      <c r="T2767" t="str">
        <f t="shared" si="267"/>
        <v/>
      </c>
      <c r="U2767" t="str">
        <f t="shared" si="268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263"/>
        <v>3</v>
      </c>
      <c r="P2768">
        <f t="shared" si="264"/>
        <v>0</v>
      </c>
      <c r="Q2768">
        <f t="shared" si="265"/>
        <v>0</v>
      </c>
      <c r="S2768" t="str">
        <f t="shared" si="266"/>
        <v/>
      </c>
      <c r="T2768" t="str">
        <f t="shared" si="267"/>
        <v/>
      </c>
      <c r="U2768" t="str">
        <f t="shared" si="268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263"/>
        <v>3</v>
      </c>
      <c r="P2769">
        <f t="shared" si="264"/>
        <v>0</v>
      </c>
      <c r="Q2769">
        <f t="shared" si="265"/>
        <v>0</v>
      </c>
      <c r="S2769" t="str">
        <f t="shared" si="266"/>
        <v/>
      </c>
      <c r="T2769" t="str">
        <f t="shared" si="267"/>
        <v/>
      </c>
      <c r="U2769" t="str">
        <f t="shared" si="268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263"/>
        <v>57</v>
      </c>
      <c r="P2770">
        <f t="shared" si="264"/>
        <v>1</v>
      </c>
      <c r="Q2770">
        <f t="shared" si="265"/>
        <v>0</v>
      </c>
      <c r="S2770" t="str">
        <f t="shared" si="266"/>
        <v/>
      </c>
      <c r="T2770" t="str">
        <f t="shared" si="267"/>
        <v/>
      </c>
      <c r="U2770" t="str">
        <f t="shared" si="268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263"/>
        <v>1</v>
      </c>
      <c r="P2771">
        <f t="shared" si="264"/>
        <v>0</v>
      </c>
      <c r="Q2771">
        <f t="shared" si="265"/>
        <v>0</v>
      </c>
      <c r="S2771" t="str">
        <f t="shared" si="266"/>
        <v/>
      </c>
      <c r="T2771" t="str">
        <f t="shared" si="267"/>
        <v/>
      </c>
      <c r="U2771" t="str">
        <f t="shared" si="268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263"/>
        <v>1</v>
      </c>
      <c r="P2772">
        <f t="shared" si="264"/>
        <v>0</v>
      </c>
      <c r="Q2772">
        <f t="shared" si="265"/>
        <v>0</v>
      </c>
      <c r="S2772" t="str">
        <f t="shared" si="266"/>
        <v/>
      </c>
      <c r="T2772" t="str">
        <f t="shared" si="267"/>
        <v/>
      </c>
      <c r="U2772" t="str">
        <f t="shared" si="268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263"/>
        <v>0</v>
      </c>
      <c r="P2773">
        <f t="shared" si="264"/>
        <v>0</v>
      </c>
      <c r="Q2773">
        <f t="shared" si="265"/>
        <v>0</v>
      </c>
      <c r="S2773" t="str">
        <f t="shared" si="266"/>
        <v/>
      </c>
      <c r="T2773" t="str">
        <f t="shared" si="267"/>
        <v/>
      </c>
      <c r="U2773" t="str">
        <f t="shared" si="268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263"/>
        <v>0</v>
      </c>
      <c r="P2774">
        <f t="shared" si="264"/>
        <v>0</v>
      </c>
      <c r="Q2774">
        <f t="shared" si="265"/>
        <v>0</v>
      </c>
      <c r="S2774" t="str">
        <f t="shared" si="266"/>
        <v/>
      </c>
      <c r="T2774" t="str">
        <f t="shared" si="267"/>
        <v/>
      </c>
      <c r="U2774" t="str">
        <f t="shared" si="268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263"/>
        <v>0</v>
      </c>
      <c r="P2775">
        <f t="shared" si="264"/>
        <v>0</v>
      </c>
      <c r="Q2775">
        <f t="shared" si="265"/>
        <v>0</v>
      </c>
      <c r="S2775" t="str">
        <f t="shared" si="266"/>
        <v/>
      </c>
      <c r="T2775" t="str">
        <f t="shared" si="267"/>
        <v/>
      </c>
      <c r="U2775" t="str">
        <f t="shared" si="268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263"/>
        <v>0</v>
      </c>
      <c r="P2776">
        <f t="shared" si="264"/>
        <v>0</v>
      </c>
      <c r="Q2776">
        <f t="shared" si="265"/>
        <v>0</v>
      </c>
      <c r="S2776" t="str">
        <f t="shared" si="266"/>
        <v/>
      </c>
      <c r="T2776" t="str">
        <f t="shared" si="267"/>
        <v/>
      </c>
      <c r="U2776" t="str">
        <f t="shared" si="268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263"/>
        <v>0</v>
      </c>
      <c r="P2777">
        <f t="shared" si="264"/>
        <v>0</v>
      </c>
      <c r="Q2777">
        <f t="shared" si="265"/>
        <v>0</v>
      </c>
      <c r="S2777" t="str">
        <f t="shared" si="266"/>
        <v/>
      </c>
      <c r="T2777" t="str">
        <f t="shared" si="267"/>
        <v/>
      </c>
      <c r="U2777" t="str">
        <f t="shared" si="268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263"/>
        <v>0</v>
      </c>
      <c r="P2778">
        <f t="shared" si="264"/>
        <v>0</v>
      </c>
      <c r="Q2778">
        <f t="shared" si="265"/>
        <v>0</v>
      </c>
      <c r="S2778" t="str">
        <f t="shared" si="266"/>
        <v/>
      </c>
      <c r="T2778" t="str">
        <f t="shared" si="267"/>
        <v/>
      </c>
      <c r="U2778" t="str">
        <f t="shared" si="268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263"/>
        <v>0</v>
      </c>
      <c r="P2779">
        <f t="shared" si="264"/>
        <v>0</v>
      </c>
      <c r="Q2779">
        <f t="shared" si="265"/>
        <v>0</v>
      </c>
      <c r="S2779" t="str">
        <f t="shared" si="266"/>
        <v/>
      </c>
      <c r="T2779" t="str">
        <f t="shared" si="267"/>
        <v/>
      </c>
      <c r="U2779" t="str">
        <f t="shared" si="268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263"/>
        <v>0</v>
      </c>
      <c r="P2780">
        <f t="shared" si="264"/>
        <v>0</v>
      </c>
      <c r="Q2780">
        <f t="shared" si="265"/>
        <v>0</v>
      </c>
      <c r="S2780" t="str">
        <f t="shared" si="266"/>
        <v/>
      </c>
      <c r="T2780" t="str">
        <f t="shared" si="267"/>
        <v/>
      </c>
      <c r="U2780" t="str">
        <f t="shared" si="268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263"/>
        <v>0</v>
      </c>
      <c r="P2781">
        <f t="shared" si="264"/>
        <v>0</v>
      </c>
      <c r="Q2781">
        <f t="shared" si="265"/>
        <v>0</v>
      </c>
      <c r="S2781" t="str">
        <f t="shared" si="266"/>
        <v/>
      </c>
      <c r="T2781" t="str">
        <f t="shared" si="267"/>
        <v/>
      </c>
      <c r="U2781" t="str">
        <f t="shared" si="268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263"/>
        <v>0</v>
      </c>
      <c r="P2782">
        <f t="shared" si="264"/>
        <v>0</v>
      </c>
      <c r="Q2782">
        <f t="shared" si="265"/>
        <v>0</v>
      </c>
      <c r="S2782" t="str">
        <f t="shared" si="266"/>
        <v/>
      </c>
      <c r="T2782" t="str">
        <f t="shared" si="267"/>
        <v/>
      </c>
      <c r="U2782" t="str">
        <f t="shared" si="268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263"/>
        <v>0</v>
      </c>
      <c r="P2783">
        <f t="shared" si="264"/>
        <v>0</v>
      </c>
      <c r="Q2783">
        <f t="shared" si="265"/>
        <v>0</v>
      </c>
      <c r="S2783" t="str">
        <f t="shared" si="266"/>
        <v/>
      </c>
      <c r="T2783" t="str">
        <f t="shared" si="267"/>
        <v/>
      </c>
      <c r="U2783" t="str">
        <f t="shared" si="268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263"/>
        <v>0</v>
      </c>
      <c r="P2784">
        <f t="shared" si="264"/>
        <v>0</v>
      </c>
      <c r="Q2784">
        <f t="shared" si="265"/>
        <v>0</v>
      </c>
      <c r="S2784" t="str">
        <f t="shared" si="266"/>
        <v/>
      </c>
      <c r="T2784" t="str">
        <f t="shared" si="267"/>
        <v/>
      </c>
      <c r="U2784" t="str">
        <f t="shared" si="268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263"/>
        <v>0</v>
      </c>
      <c r="P2785">
        <f t="shared" si="264"/>
        <v>0</v>
      </c>
      <c r="Q2785">
        <f t="shared" si="265"/>
        <v>0</v>
      </c>
      <c r="S2785" t="str">
        <f t="shared" si="266"/>
        <v/>
      </c>
      <c r="T2785" t="str">
        <f t="shared" si="267"/>
        <v/>
      </c>
      <c r="U2785" t="str">
        <f t="shared" si="268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263"/>
        <v>14</v>
      </c>
      <c r="P2786">
        <f t="shared" si="264"/>
        <v>0</v>
      </c>
      <c r="Q2786">
        <f t="shared" si="265"/>
        <v>0</v>
      </c>
      <c r="S2786" t="str">
        <f t="shared" si="266"/>
        <v/>
      </c>
      <c r="T2786" t="str">
        <f t="shared" si="267"/>
        <v/>
      </c>
      <c r="U2786" t="str">
        <f t="shared" si="268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263"/>
        <v>2</v>
      </c>
      <c r="P2787">
        <f t="shared" si="264"/>
        <v>0</v>
      </c>
      <c r="Q2787">
        <f t="shared" si="265"/>
        <v>0</v>
      </c>
      <c r="S2787" t="str">
        <f t="shared" si="266"/>
        <v/>
      </c>
      <c r="T2787" t="str">
        <f t="shared" si="267"/>
        <v/>
      </c>
      <c r="U2787" t="str">
        <f t="shared" si="268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263"/>
        <v>0</v>
      </c>
      <c r="P2788">
        <f t="shared" si="264"/>
        <v>0</v>
      </c>
      <c r="Q2788">
        <f t="shared" si="265"/>
        <v>0</v>
      </c>
      <c r="S2788" t="str">
        <f t="shared" si="266"/>
        <v/>
      </c>
      <c r="T2788" t="str">
        <f t="shared" si="267"/>
        <v/>
      </c>
      <c r="U2788" t="str">
        <f t="shared" si="268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263"/>
        <v>0</v>
      </c>
      <c r="P2789">
        <f t="shared" si="264"/>
        <v>0</v>
      </c>
      <c r="Q2789">
        <f t="shared" si="265"/>
        <v>0</v>
      </c>
      <c r="S2789" t="str">
        <f t="shared" si="266"/>
        <v/>
      </c>
      <c r="T2789" t="str">
        <f t="shared" si="267"/>
        <v/>
      </c>
      <c r="U2789" t="str">
        <f t="shared" si="268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263"/>
        <v>2</v>
      </c>
      <c r="P2790">
        <f t="shared" si="264"/>
        <v>0</v>
      </c>
      <c r="Q2790">
        <f t="shared" si="265"/>
        <v>0</v>
      </c>
      <c r="S2790" t="str">
        <f t="shared" si="266"/>
        <v/>
      </c>
      <c r="T2790" t="str">
        <f t="shared" si="267"/>
        <v/>
      </c>
      <c r="U2790" t="str">
        <f t="shared" si="268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263"/>
        <v>0</v>
      </c>
      <c r="P2791">
        <f t="shared" si="264"/>
        <v>0</v>
      </c>
      <c r="Q2791">
        <f t="shared" si="265"/>
        <v>0</v>
      </c>
      <c r="S2791" t="str">
        <f t="shared" si="266"/>
        <v/>
      </c>
      <c r="T2791" t="str">
        <f t="shared" si="267"/>
        <v/>
      </c>
      <c r="U2791" t="str">
        <f t="shared" si="268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263"/>
        <v>2</v>
      </c>
      <c r="P2792">
        <f t="shared" si="264"/>
        <v>0</v>
      </c>
      <c r="Q2792">
        <f t="shared" si="265"/>
        <v>0</v>
      </c>
      <c r="S2792" t="str">
        <f t="shared" si="266"/>
        <v/>
      </c>
      <c r="T2792" t="str">
        <f t="shared" si="267"/>
        <v/>
      </c>
      <c r="U2792" t="str">
        <f t="shared" si="268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263"/>
        <v>0</v>
      </c>
      <c r="P2793">
        <f t="shared" si="264"/>
        <v>0</v>
      </c>
      <c r="Q2793">
        <f t="shared" si="265"/>
        <v>0</v>
      </c>
      <c r="S2793" t="str">
        <f t="shared" si="266"/>
        <v/>
      </c>
      <c r="T2793" t="str">
        <f t="shared" si="267"/>
        <v/>
      </c>
      <c r="U2793" t="str">
        <f t="shared" si="268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263"/>
        <v>0</v>
      </c>
      <c r="P2794">
        <f t="shared" si="264"/>
        <v>0</v>
      </c>
      <c r="Q2794">
        <f t="shared" si="265"/>
        <v>0</v>
      </c>
      <c r="S2794" t="str">
        <f t="shared" si="266"/>
        <v/>
      </c>
      <c r="T2794" t="str">
        <f t="shared" si="267"/>
        <v/>
      </c>
      <c r="U2794" t="str">
        <f t="shared" si="268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263"/>
        <v>0</v>
      </c>
      <c r="P2795">
        <f t="shared" si="264"/>
        <v>0</v>
      </c>
      <c r="Q2795">
        <f t="shared" si="265"/>
        <v>0</v>
      </c>
      <c r="S2795" t="str">
        <f t="shared" si="266"/>
        <v/>
      </c>
      <c r="T2795" t="str">
        <f t="shared" si="267"/>
        <v/>
      </c>
      <c r="U2795" t="str">
        <f t="shared" si="268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263"/>
        <v>0</v>
      </c>
      <c r="P2796">
        <f t="shared" si="264"/>
        <v>0</v>
      </c>
      <c r="Q2796">
        <f t="shared" si="265"/>
        <v>0</v>
      </c>
      <c r="S2796" t="str">
        <f t="shared" si="266"/>
        <v/>
      </c>
      <c r="T2796" t="str">
        <f t="shared" si="267"/>
        <v/>
      </c>
      <c r="U2796" t="str">
        <f t="shared" si="268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263"/>
        <v>0</v>
      </c>
      <c r="P2797">
        <f t="shared" si="264"/>
        <v>0</v>
      </c>
      <c r="Q2797">
        <f t="shared" si="265"/>
        <v>0</v>
      </c>
      <c r="S2797" t="str">
        <f t="shared" si="266"/>
        <v/>
      </c>
      <c r="T2797" t="str">
        <f t="shared" si="267"/>
        <v/>
      </c>
      <c r="U2797" t="str">
        <f t="shared" si="268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263"/>
        <v>0</v>
      </c>
      <c r="P2798">
        <f t="shared" si="264"/>
        <v>0</v>
      </c>
      <c r="Q2798">
        <f t="shared" si="265"/>
        <v>0</v>
      </c>
      <c r="S2798" t="str">
        <f t="shared" si="266"/>
        <v/>
      </c>
      <c r="T2798" t="str">
        <f t="shared" si="267"/>
        <v/>
      </c>
      <c r="U2798" t="str">
        <f t="shared" si="268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263"/>
        <v>0</v>
      </c>
      <c r="P2799">
        <f t="shared" si="264"/>
        <v>0</v>
      </c>
      <c r="Q2799">
        <f t="shared" si="265"/>
        <v>0</v>
      </c>
      <c r="S2799" t="str">
        <f t="shared" si="266"/>
        <v/>
      </c>
      <c r="T2799" t="str">
        <f t="shared" si="267"/>
        <v/>
      </c>
      <c r="U2799" t="str">
        <f t="shared" si="268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263"/>
        <v>0</v>
      </c>
      <c r="P2800">
        <f t="shared" si="264"/>
        <v>0</v>
      </c>
      <c r="Q2800">
        <f t="shared" si="265"/>
        <v>0</v>
      </c>
      <c r="S2800" t="str">
        <f t="shared" si="266"/>
        <v/>
      </c>
      <c r="T2800" t="str">
        <f t="shared" si="267"/>
        <v/>
      </c>
      <c r="U2800" t="str">
        <f t="shared" si="268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263"/>
        <v>11</v>
      </c>
      <c r="P2801">
        <f t="shared" si="264"/>
        <v>0</v>
      </c>
      <c r="Q2801">
        <f t="shared" si="265"/>
        <v>0</v>
      </c>
      <c r="S2801" t="str">
        <f t="shared" si="266"/>
        <v/>
      </c>
      <c r="T2801" t="str">
        <f t="shared" si="267"/>
        <v/>
      </c>
      <c r="U2801" t="str">
        <f t="shared" si="268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263"/>
        <v>2</v>
      </c>
      <c r="P2802">
        <f t="shared" si="264"/>
        <v>0</v>
      </c>
      <c r="Q2802">
        <f t="shared" si="265"/>
        <v>0</v>
      </c>
      <c r="S2802" t="str">
        <f t="shared" si="266"/>
        <v/>
      </c>
      <c r="T2802" t="str">
        <f t="shared" si="267"/>
        <v/>
      </c>
      <c r="U2802" t="str">
        <f t="shared" si="268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263"/>
        <v>0</v>
      </c>
      <c r="P2803">
        <f t="shared" si="264"/>
        <v>0</v>
      </c>
      <c r="Q2803">
        <f t="shared" si="265"/>
        <v>0</v>
      </c>
      <c r="S2803" t="str">
        <f t="shared" si="266"/>
        <v/>
      </c>
      <c r="T2803" t="str">
        <f t="shared" si="267"/>
        <v/>
      </c>
      <c r="U2803" t="str">
        <f t="shared" si="268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263"/>
        <v>0</v>
      </c>
      <c r="P2804">
        <f t="shared" si="264"/>
        <v>0</v>
      </c>
      <c r="Q2804">
        <f t="shared" si="265"/>
        <v>0</v>
      </c>
      <c r="S2804" t="str">
        <f t="shared" si="266"/>
        <v/>
      </c>
      <c r="T2804" t="str">
        <f t="shared" si="267"/>
        <v/>
      </c>
      <c r="U2804" t="str">
        <f t="shared" si="268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263"/>
        <v>1</v>
      </c>
      <c r="P2805">
        <f t="shared" si="264"/>
        <v>0</v>
      </c>
      <c r="Q2805">
        <f t="shared" si="265"/>
        <v>0</v>
      </c>
      <c r="S2805">
        <f t="shared" si="266"/>
        <v>1</v>
      </c>
      <c r="T2805">
        <f t="shared" si="267"/>
        <v>0</v>
      </c>
      <c r="U2805">
        <f t="shared" si="268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263"/>
        <v>0</v>
      </c>
      <c r="P2806">
        <f t="shared" si="264"/>
        <v>0</v>
      </c>
      <c r="Q2806">
        <f t="shared" si="265"/>
        <v>0</v>
      </c>
      <c r="S2806" t="str">
        <f t="shared" si="266"/>
        <v/>
      </c>
      <c r="T2806" t="str">
        <f t="shared" si="267"/>
        <v/>
      </c>
      <c r="U2806" t="str">
        <f t="shared" si="268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263"/>
        <v>9</v>
      </c>
      <c r="P2807">
        <f t="shared" si="264"/>
        <v>0</v>
      </c>
      <c r="Q2807">
        <f t="shared" si="265"/>
        <v>0</v>
      </c>
      <c r="S2807" t="str">
        <f t="shared" si="266"/>
        <v/>
      </c>
      <c r="T2807" t="str">
        <f t="shared" si="267"/>
        <v/>
      </c>
      <c r="U2807" t="str">
        <f t="shared" si="268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263"/>
        <v>2</v>
      </c>
      <c r="P2808">
        <f t="shared" si="264"/>
        <v>0</v>
      </c>
      <c r="Q2808">
        <f t="shared" si="265"/>
        <v>0</v>
      </c>
      <c r="S2808" t="str">
        <f t="shared" si="266"/>
        <v/>
      </c>
      <c r="T2808" t="str">
        <f t="shared" si="267"/>
        <v/>
      </c>
      <c r="U2808" t="str">
        <f t="shared" si="268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263"/>
        <v>1</v>
      </c>
      <c r="P2809">
        <f t="shared" si="264"/>
        <v>0</v>
      </c>
      <c r="Q2809">
        <f t="shared" si="265"/>
        <v>0</v>
      </c>
      <c r="S2809" t="str">
        <f t="shared" si="266"/>
        <v/>
      </c>
      <c r="T2809" t="str">
        <f t="shared" si="267"/>
        <v/>
      </c>
      <c r="U2809" t="str">
        <f t="shared" si="268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263"/>
        <v>6</v>
      </c>
      <c r="P2810">
        <f t="shared" si="264"/>
        <v>0</v>
      </c>
      <c r="Q2810">
        <f t="shared" si="265"/>
        <v>0</v>
      </c>
      <c r="S2810" t="str">
        <f t="shared" si="266"/>
        <v/>
      </c>
      <c r="T2810" t="str">
        <f t="shared" si="267"/>
        <v/>
      </c>
      <c r="U2810" t="str">
        <f t="shared" si="268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263"/>
        <v>0</v>
      </c>
      <c r="P2811">
        <f t="shared" si="264"/>
        <v>0</v>
      </c>
      <c r="Q2811">
        <f t="shared" si="265"/>
        <v>0</v>
      </c>
      <c r="S2811" t="str">
        <f t="shared" si="266"/>
        <v/>
      </c>
      <c r="T2811" t="str">
        <f t="shared" si="267"/>
        <v/>
      </c>
      <c r="U2811" t="str">
        <f t="shared" si="268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263"/>
        <v>0</v>
      </c>
      <c r="P2812">
        <f t="shared" si="264"/>
        <v>0</v>
      </c>
      <c r="Q2812">
        <f t="shared" si="265"/>
        <v>0</v>
      </c>
      <c r="S2812" t="str">
        <f t="shared" si="266"/>
        <v/>
      </c>
      <c r="T2812" t="str">
        <f t="shared" si="267"/>
        <v/>
      </c>
      <c r="U2812" t="str">
        <f t="shared" si="268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263"/>
        <v>0</v>
      </c>
      <c r="P2813">
        <f t="shared" si="264"/>
        <v>0</v>
      </c>
      <c r="Q2813">
        <f t="shared" si="265"/>
        <v>0</v>
      </c>
      <c r="S2813" t="str">
        <f t="shared" si="266"/>
        <v/>
      </c>
      <c r="T2813" t="str">
        <f t="shared" si="267"/>
        <v/>
      </c>
      <c r="U2813" t="str">
        <f t="shared" si="268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263"/>
        <v>0</v>
      </c>
      <c r="P2814">
        <f t="shared" si="264"/>
        <v>0</v>
      </c>
      <c r="Q2814">
        <f t="shared" si="265"/>
        <v>0</v>
      </c>
      <c r="S2814" t="str">
        <f t="shared" si="266"/>
        <v/>
      </c>
      <c r="T2814" t="str">
        <f t="shared" si="267"/>
        <v/>
      </c>
      <c r="U2814" t="str">
        <f t="shared" si="268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263"/>
        <v>0</v>
      </c>
      <c r="P2815">
        <f t="shared" si="264"/>
        <v>0</v>
      </c>
      <c r="Q2815">
        <f t="shared" si="265"/>
        <v>0</v>
      </c>
      <c r="S2815" t="str">
        <f t="shared" si="266"/>
        <v/>
      </c>
      <c r="T2815" t="str">
        <f t="shared" si="267"/>
        <v/>
      </c>
      <c r="U2815" t="str">
        <f t="shared" si="268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263"/>
        <v>16</v>
      </c>
      <c r="P2816">
        <f t="shared" si="264"/>
        <v>2</v>
      </c>
      <c r="Q2816">
        <f t="shared" si="265"/>
        <v>0</v>
      </c>
      <c r="S2816" t="str">
        <f t="shared" si="266"/>
        <v/>
      </c>
      <c r="T2816" t="str">
        <f t="shared" si="267"/>
        <v/>
      </c>
      <c r="U2816" t="str">
        <f t="shared" si="268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263"/>
        <v>0</v>
      </c>
      <c r="P2817">
        <f t="shared" si="264"/>
        <v>0</v>
      </c>
      <c r="Q2817">
        <f t="shared" si="265"/>
        <v>0</v>
      </c>
      <c r="S2817" t="str">
        <f t="shared" si="266"/>
        <v/>
      </c>
      <c r="T2817" t="str">
        <f t="shared" si="267"/>
        <v/>
      </c>
      <c r="U2817" t="str">
        <f t="shared" si="268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263"/>
        <v>15</v>
      </c>
      <c r="P2818">
        <f t="shared" si="264"/>
        <v>0</v>
      </c>
      <c r="Q2818">
        <f t="shared" si="265"/>
        <v>0</v>
      </c>
      <c r="S2818">
        <f t="shared" si="266"/>
        <v>15</v>
      </c>
      <c r="T2818">
        <f t="shared" si="267"/>
        <v>0</v>
      </c>
      <c r="U2818">
        <f t="shared" si="268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263"/>
        <v>2</v>
      </c>
      <c r="P2819">
        <f t="shared" si="264"/>
        <v>0</v>
      </c>
      <c r="Q2819">
        <f t="shared" si="265"/>
        <v>0</v>
      </c>
      <c r="S2819" t="str">
        <f t="shared" si="266"/>
        <v/>
      </c>
      <c r="T2819" t="str">
        <f t="shared" si="267"/>
        <v/>
      </c>
      <c r="U2819" t="str">
        <f t="shared" si="268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263"/>
        <v>0</v>
      </c>
      <c r="P2820">
        <f t="shared" si="264"/>
        <v>0</v>
      </c>
      <c r="Q2820">
        <f t="shared" si="265"/>
        <v>0</v>
      </c>
      <c r="S2820" t="str">
        <f t="shared" si="266"/>
        <v/>
      </c>
      <c r="T2820" t="str">
        <f t="shared" si="267"/>
        <v/>
      </c>
      <c r="U2820" t="str">
        <f t="shared" si="268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O2884" si="269">IF($D2821="US",H2821,"")</f>
        <v>0</v>
      </c>
      <c r="P2821">
        <f t="shared" ref="P2821:P2884" si="270">IF($D2821="US",I2821,"")</f>
        <v>0</v>
      </c>
      <c r="Q2821">
        <f t="shared" ref="Q2821:Q2884" si="271">IF($D2821="US",J2821,"")</f>
        <v>0</v>
      </c>
      <c r="S2821" t="str">
        <f t="shared" ref="S2821:S2884" si="272">IF($C2821="New York",H2821,"")</f>
        <v/>
      </c>
      <c r="T2821" t="str">
        <f t="shared" ref="T2821:T2884" si="273">IF($C2821="New York",I2821,"")</f>
        <v/>
      </c>
      <c r="U2821" t="str">
        <f t="shared" ref="U2821:U2884" si="274">IF($C2821="New York",J2821,"")</f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269"/>
        <v>0</v>
      </c>
      <c r="P2822">
        <f t="shared" si="270"/>
        <v>0</v>
      </c>
      <c r="Q2822">
        <f t="shared" si="271"/>
        <v>0</v>
      </c>
      <c r="S2822" t="str">
        <f t="shared" si="272"/>
        <v/>
      </c>
      <c r="T2822" t="str">
        <f t="shared" si="273"/>
        <v/>
      </c>
      <c r="U2822" t="str">
        <f t="shared" si="274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269"/>
        <v>0</v>
      </c>
      <c r="P2823">
        <f t="shared" si="270"/>
        <v>0</v>
      </c>
      <c r="Q2823">
        <f t="shared" si="271"/>
        <v>0</v>
      </c>
      <c r="S2823" t="str">
        <f t="shared" si="272"/>
        <v/>
      </c>
      <c r="T2823" t="str">
        <f t="shared" si="273"/>
        <v/>
      </c>
      <c r="U2823" t="str">
        <f t="shared" si="274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269"/>
        <v>0</v>
      </c>
      <c r="P2824">
        <f t="shared" si="270"/>
        <v>0</v>
      </c>
      <c r="Q2824">
        <f t="shared" si="271"/>
        <v>0</v>
      </c>
      <c r="S2824" t="str">
        <f t="shared" si="272"/>
        <v/>
      </c>
      <c r="T2824" t="str">
        <f t="shared" si="273"/>
        <v/>
      </c>
      <c r="U2824" t="str">
        <f t="shared" si="274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269"/>
        <v>0</v>
      </c>
      <c r="P2825">
        <f t="shared" si="270"/>
        <v>0</v>
      </c>
      <c r="Q2825">
        <f t="shared" si="271"/>
        <v>0</v>
      </c>
      <c r="S2825" t="str">
        <f t="shared" si="272"/>
        <v/>
      </c>
      <c r="T2825" t="str">
        <f t="shared" si="273"/>
        <v/>
      </c>
      <c r="U2825" t="str">
        <f t="shared" si="274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269"/>
        <v>1</v>
      </c>
      <c r="P2826">
        <f t="shared" si="270"/>
        <v>0</v>
      </c>
      <c r="Q2826">
        <f t="shared" si="271"/>
        <v>0</v>
      </c>
      <c r="S2826" t="str">
        <f t="shared" si="272"/>
        <v/>
      </c>
      <c r="T2826" t="str">
        <f t="shared" si="273"/>
        <v/>
      </c>
      <c r="U2826" t="str">
        <f t="shared" si="274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269"/>
        <v>0</v>
      </c>
      <c r="P2827">
        <f t="shared" si="270"/>
        <v>0</v>
      </c>
      <c r="Q2827">
        <f t="shared" si="271"/>
        <v>0</v>
      </c>
      <c r="S2827" t="str">
        <f t="shared" si="272"/>
        <v/>
      </c>
      <c r="T2827" t="str">
        <f t="shared" si="273"/>
        <v/>
      </c>
      <c r="U2827" t="str">
        <f t="shared" si="274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269"/>
        <v>79</v>
      </c>
      <c r="P2828">
        <f t="shared" si="270"/>
        <v>0</v>
      </c>
      <c r="Q2828">
        <f t="shared" si="271"/>
        <v>0</v>
      </c>
      <c r="S2828" t="str">
        <f t="shared" si="272"/>
        <v/>
      </c>
      <c r="T2828" t="str">
        <f t="shared" si="273"/>
        <v/>
      </c>
      <c r="U2828" t="str">
        <f t="shared" si="274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269"/>
        <v>0</v>
      </c>
      <c r="P2829">
        <f t="shared" si="270"/>
        <v>0</v>
      </c>
      <c r="Q2829">
        <f t="shared" si="271"/>
        <v>0</v>
      </c>
      <c r="S2829" t="str">
        <f t="shared" si="272"/>
        <v/>
      </c>
      <c r="T2829" t="str">
        <f t="shared" si="273"/>
        <v/>
      </c>
      <c r="U2829" t="str">
        <f t="shared" si="274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269"/>
        <v>0</v>
      </c>
      <c r="P2830">
        <f t="shared" si="270"/>
        <v>0</v>
      </c>
      <c r="Q2830">
        <f t="shared" si="271"/>
        <v>0</v>
      </c>
      <c r="S2830" t="str">
        <f t="shared" si="272"/>
        <v/>
      </c>
      <c r="T2830" t="str">
        <f t="shared" si="273"/>
        <v/>
      </c>
      <c r="U2830" t="str">
        <f t="shared" si="274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269"/>
        <v>0</v>
      </c>
      <c r="P2831">
        <f t="shared" si="270"/>
        <v>0</v>
      </c>
      <c r="Q2831">
        <f t="shared" si="271"/>
        <v>0</v>
      </c>
      <c r="S2831" t="str">
        <f t="shared" si="272"/>
        <v/>
      </c>
      <c r="T2831" t="str">
        <f t="shared" si="273"/>
        <v/>
      </c>
      <c r="U2831" t="str">
        <f t="shared" si="274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269"/>
        <v>0</v>
      </c>
      <c r="P2832">
        <f t="shared" si="270"/>
        <v>0</v>
      </c>
      <c r="Q2832">
        <f t="shared" si="271"/>
        <v>0</v>
      </c>
      <c r="S2832" t="str">
        <f t="shared" si="272"/>
        <v/>
      </c>
      <c r="T2832" t="str">
        <f t="shared" si="273"/>
        <v/>
      </c>
      <c r="U2832" t="str">
        <f t="shared" si="274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269"/>
        <v>0</v>
      </c>
      <c r="P2833">
        <f t="shared" si="270"/>
        <v>0</v>
      </c>
      <c r="Q2833">
        <f t="shared" si="271"/>
        <v>0</v>
      </c>
      <c r="S2833" t="str">
        <f t="shared" si="272"/>
        <v/>
      </c>
      <c r="T2833" t="str">
        <f t="shared" si="273"/>
        <v/>
      </c>
      <c r="U2833" t="str">
        <f t="shared" si="274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269"/>
        <v>0</v>
      </c>
      <c r="P2834">
        <f t="shared" si="270"/>
        <v>0</v>
      </c>
      <c r="Q2834">
        <f t="shared" si="271"/>
        <v>0</v>
      </c>
      <c r="S2834" t="str">
        <f t="shared" si="272"/>
        <v/>
      </c>
      <c r="T2834" t="str">
        <f t="shared" si="273"/>
        <v/>
      </c>
      <c r="U2834" t="str">
        <f t="shared" si="274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269"/>
        <v>0</v>
      </c>
      <c r="P2835">
        <f t="shared" si="270"/>
        <v>0</v>
      </c>
      <c r="Q2835">
        <f t="shared" si="271"/>
        <v>0</v>
      </c>
      <c r="S2835" t="str">
        <f t="shared" si="272"/>
        <v/>
      </c>
      <c r="T2835" t="str">
        <f t="shared" si="273"/>
        <v/>
      </c>
      <c r="U2835" t="str">
        <f t="shared" si="274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269"/>
        <v>0</v>
      </c>
      <c r="P2836">
        <f t="shared" si="270"/>
        <v>0</v>
      </c>
      <c r="Q2836">
        <f t="shared" si="271"/>
        <v>0</v>
      </c>
      <c r="S2836" t="str">
        <f t="shared" si="272"/>
        <v/>
      </c>
      <c r="T2836" t="str">
        <f t="shared" si="273"/>
        <v/>
      </c>
      <c r="U2836" t="str">
        <f t="shared" si="274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269"/>
        <v>0</v>
      </c>
      <c r="P2837">
        <f t="shared" si="270"/>
        <v>0</v>
      </c>
      <c r="Q2837">
        <f t="shared" si="271"/>
        <v>0</v>
      </c>
      <c r="S2837" t="str">
        <f t="shared" si="272"/>
        <v/>
      </c>
      <c r="T2837" t="str">
        <f t="shared" si="273"/>
        <v/>
      </c>
      <c r="U2837" t="str">
        <f t="shared" si="274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269"/>
        <v>4</v>
      </c>
      <c r="P2838">
        <f t="shared" si="270"/>
        <v>0</v>
      </c>
      <c r="Q2838">
        <f t="shared" si="271"/>
        <v>0</v>
      </c>
      <c r="S2838" t="str">
        <f t="shared" si="272"/>
        <v/>
      </c>
      <c r="T2838" t="str">
        <f t="shared" si="273"/>
        <v/>
      </c>
      <c r="U2838" t="str">
        <f t="shared" si="274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269"/>
        <v>0</v>
      </c>
      <c r="P2839">
        <f t="shared" si="270"/>
        <v>0</v>
      </c>
      <c r="Q2839">
        <f t="shared" si="271"/>
        <v>0</v>
      </c>
      <c r="S2839" t="str">
        <f t="shared" si="272"/>
        <v/>
      </c>
      <c r="T2839" t="str">
        <f t="shared" si="273"/>
        <v/>
      </c>
      <c r="U2839" t="str">
        <f t="shared" si="274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269"/>
        <v>3</v>
      </c>
      <c r="P2840">
        <f t="shared" si="270"/>
        <v>0</v>
      </c>
      <c r="Q2840">
        <f t="shared" si="271"/>
        <v>0</v>
      </c>
      <c r="S2840" t="str">
        <f t="shared" si="272"/>
        <v/>
      </c>
      <c r="T2840" t="str">
        <f t="shared" si="273"/>
        <v/>
      </c>
      <c r="U2840" t="str">
        <f t="shared" si="274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269"/>
        <v>2</v>
      </c>
      <c r="P2841">
        <f t="shared" si="270"/>
        <v>0</v>
      </c>
      <c r="Q2841">
        <f t="shared" si="271"/>
        <v>0</v>
      </c>
      <c r="S2841" t="str">
        <f t="shared" si="272"/>
        <v/>
      </c>
      <c r="T2841" t="str">
        <f t="shared" si="273"/>
        <v/>
      </c>
      <c r="U2841" t="str">
        <f t="shared" si="274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269"/>
        <v>16</v>
      </c>
      <c r="P2842">
        <f t="shared" si="270"/>
        <v>0</v>
      </c>
      <c r="Q2842">
        <f t="shared" si="271"/>
        <v>0</v>
      </c>
      <c r="S2842" t="str">
        <f t="shared" si="272"/>
        <v/>
      </c>
      <c r="T2842" t="str">
        <f t="shared" si="273"/>
        <v/>
      </c>
      <c r="U2842" t="str">
        <f t="shared" si="274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269"/>
        <v>11</v>
      </c>
      <c r="P2843">
        <f t="shared" si="270"/>
        <v>1</v>
      </c>
      <c r="Q2843">
        <f t="shared" si="271"/>
        <v>0</v>
      </c>
      <c r="S2843" t="str">
        <f t="shared" si="272"/>
        <v/>
      </c>
      <c r="T2843" t="str">
        <f t="shared" si="273"/>
        <v/>
      </c>
      <c r="U2843" t="str">
        <f t="shared" si="274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269"/>
        <v>2</v>
      </c>
      <c r="P2844">
        <f t="shared" si="270"/>
        <v>0</v>
      </c>
      <c r="Q2844">
        <f t="shared" si="271"/>
        <v>0</v>
      </c>
      <c r="S2844" t="str">
        <f t="shared" si="272"/>
        <v/>
      </c>
      <c r="T2844" t="str">
        <f t="shared" si="273"/>
        <v/>
      </c>
      <c r="U2844" t="str">
        <f t="shared" si="274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269"/>
        <v>0</v>
      </c>
      <c r="P2845">
        <f t="shared" si="270"/>
        <v>0</v>
      </c>
      <c r="Q2845">
        <f t="shared" si="271"/>
        <v>0</v>
      </c>
      <c r="S2845" t="str">
        <f t="shared" si="272"/>
        <v/>
      </c>
      <c r="T2845" t="str">
        <f t="shared" si="273"/>
        <v/>
      </c>
      <c r="U2845" t="str">
        <f t="shared" si="274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269"/>
        <v>1</v>
      </c>
      <c r="P2846">
        <f t="shared" si="270"/>
        <v>0</v>
      </c>
      <c r="Q2846">
        <f t="shared" si="271"/>
        <v>0</v>
      </c>
      <c r="S2846" t="str">
        <f t="shared" si="272"/>
        <v/>
      </c>
      <c r="T2846" t="str">
        <f t="shared" si="273"/>
        <v/>
      </c>
      <c r="U2846" t="str">
        <f t="shared" si="274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269"/>
        <v>0</v>
      </c>
      <c r="P2847">
        <f t="shared" si="270"/>
        <v>0</v>
      </c>
      <c r="Q2847">
        <f t="shared" si="271"/>
        <v>0</v>
      </c>
      <c r="S2847" t="str">
        <f t="shared" si="272"/>
        <v/>
      </c>
      <c r="T2847" t="str">
        <f t="shared" si="273"/>
        <v/>
      </c>
      <c r="U2847" t="str">
        <f t="shared" si="274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269"/>
        <v>9</v>
      </c>
      <c r="P2848">
        <f t="shared" si="270"/>
        <v>0</v>
      </c>
      <c r="Q2848">
        <f t="shared" si="271"/>
        <v>0</v>
      </c>
      <c r="S2848" t="str">
        <f t="shared" si="272"/>
        <v/>
      </c>
      <c r="T2848" t="str">
        <f t="shared" si="273"/>
        <v/>
      </c>
      <c r="U2848" t="str">
        <f t="shared" si="274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269"/>
        <v>2</v>
      </c>
      <c r="P2849">
        <f t="shared" si="270"/>
        <v>0</v>
      </c>
      <c r="Q2849">
        <f t="shared" si="271"/>
        <v>0</v>
      </c>
      <c r="S2849" t="str">
        <f t="shared" si="272"/>
        <v/>
      </c>
      <c r="T2849" t="str">
        <f t="shared" si="273"/>
        <v/>
      </c>
      <c r="U2849" t="str">
        <f t="shared" si="274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269"/>
        <v>1</v>
      </c>
      <c r="P2850">
        <f t="shared" si="270"/>
        <v>0</v>
      </c>
      <c r="Q2850">
        <f t="shared" si="271"/>
        <v>0</v>
      </c>
      <c r="S2850" t="str">
        <f t="shared" si="272"/>
        <v/>
      </c>
      <c r="T2850" t="str">
        <f t="shared" si="273"/>
        <v/>
      </c>
      <c r="U2850" t="str">
        <f t="shared" si="274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269"/>
        <v>1</v>
      </c>
      <c r="P2851">
        <f t="shared" si="270"/>
        <v>0</v>
      </c>
      <c r="Q2851">
        <f t="shared" si="271"/>
        <v>0</v>
      </c>
      <c r="S2851" t="str">
        <f t="shared" si="272"/>
        <v/>
      </c>
      <c r="T2851" t="str">
        <f t="shared" si="273"/>
        <v/>
      </c>
      <c r="U2851" t="str">
        <f t="shared" si="274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269"/>
        <v>1</v>
      </c>
      <c r="P2852">
        <f t="shared" si="270"/>
        <v>0</v>
      </c>
      <c r="Q2852">
        <f t="shared" si="271"/>
        <v>0</v>
      </c>
      <c r="S2852" t="str">
        <f t="shared" si="272"/>
        <v/>
      </c>
      <c r="T2852" t="str">
        <f t="shared" si="273"/>
        <v/>
      </c>
      <c r="U2852" t="str">
        <f t="shared" si="274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269"/>
        <v>0</v>
      </c>
      <c r="P2853">
        <f t="shared" si="270"/>
        <v>0</v>
      </c>
      <c r="Q2853">
        <f t="shared" si="271"/>
        <v>0</v>
      </c>
      <c r="S2853" t="str">
        <f t="shared" si="272"/>
        <v/>
      </c>
      <c r="T2853" t="str">
        <f t="shared" si="273"/>
        <v/>
      </c>
      <c r="U2853" t="str">
        <f t="shared" si="274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269"/>
        <v>0</v>
      </c>
      <c r="P2854">
        <f t="shared" si="270"/>
        <v>0</v>
      </c>
      <c r="Q2854">
        <f t="shared" si="271"/>
        <v>0</v>
      </c>
      <c r="S2854" t="str">
        <f t="shared" si="272"/>
        <v/>
      </c>
      <c r="T2854" t="str">
        <f t="shared" si="273"/>
        <v/>
      </c>
      <c r="U2854" t="str">
        <f t="shared" si="274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269"/>
        <v>0</v>
      </c>
      <c r="P2855">
        <f t="shared" si="270"/>
        <v>0</v>
      </c>
      <c r="Q2855">
        <f t="shared" si="271"/>
        <v>0</v>
      </c>
      <c r="S2855" t="str">
        <f t="shared" si="272"/>
        <v/>
      </c>
      <c r="T2855" t="str">
        <f t="shared" si="273"/>
        <v/>
      </c>
      <c r="U2855" t="str">
        <f t="shared" si="274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269"/>
        <v>0</v>
      </c>
      <c r="P2856">
        <f t="shared" si="270"/>
        <v>0</v>
      </c>
      <c r="Q2856">
        <f t="shared" si="271"/>
        <v>0</v>
      </c>
      <c r="S2856" t="str">
        <f t="shared" si="272"/>
        <v/>
      </c>
      <c r="T2856" t="str">
        <f t="shared" si="273"/>
        <v/>
      </c>
      <c r="U2856" t="str">
        <f t="shared" si="274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269"/>
        <v>0</v>
      </c>
      <c r="P2857">
        <f t="shared" si="270"/>
        <v>0</v>
      </c>
      <c r="Q2857">
        <f t="shared" si="271"/>
        <v>0</v>
      </c>
      <c r="S2857" t="str">
        <f t="shared" si="272"/>
        <v/>
      </c>
      <c r="T2857" t="str">
        <f t="shared" si="273"/>
        <v/>
      </c>
      <c r="U2857" t="str">
        <f t="shared" si="274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269"/>
        <v>18</v>
      </c>
      <c r="P2858">
        <f t="shared" si="270"/>
        <v>0</v>
      </c>
      <c r="Q2858">
        <f t="shared" si="271"/>
        <v>0</v>
      </c>
      <c r="S2858">
        <f t="shared" si="272"/>
        <v>18</v>
      </c>
      <c r="T2858">
        <f t="shared" si="273"/>
        <v>0</v>
      </c>
      <c r="U2858">
        <f t="shared" si="274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269"/>
        <v>2</v>
      </c>
      <c r="P2859">
        <f t="shared" si="270"/>
        <v>0</v>
      </c>
      <c r="Q2859">
        <f t="shared" si="271"/>
        <v>0</v>
      </c>
      <c r="S2859" t="str">
        <f t="shared" si="272"/>
        <v/>
      </c>
      <c r="T2859" t="str">
        <f t="shared" si="273"/>
        <v/>
      </c>
      <c r="U2859" t="str">
        <f t="shared" si="274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269"/>
        <v>3</v>
      </c>
      <c r="P2860">
        <f t="shared" si="270"/>
        <v>0</v>
      </c>
      <c r="Q2860">
        <f t="shared" si="271"/>
        <v>0</v>
      </c>
      <c r="S2860" t="str">
        <f t="shared" si="272"/>
        <v/>
      </c>
      <c r="T2860" t="str">
        <f t="shared" si="273"/>
        <v/>
      </c>
      <c r="U2860" t="str">
        <f t="shared" si="274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269"/>
        <v>1</v>
      </c>
      <c r="P2861">
        <f t="shared" si="270"/>
        <v>0</v>
      </c>
      <c r="Q2861">
        <f t="shared" si="271"/>
        <v>0</v>
      </c>
      <c r="S2861" t="str">
        <f t="shared" si="272"/>
        <v/>
      </c>
      <c r="T2861" t="str">
        <f t="shared" si="273"/>
        <v/>
      </c>
      <c r="U2861" t="str">
        <f t="shared" si="274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269"/>
        <v>0</v>
      </c>
      <c r="P2862">
        <f t="shared" si="270"/>
        <v>1</v>
      </c>
      <c r="Q2862">
        <f t="shared" si="271"/>
        <v>0</v>
      </c>
      <c r="S2862" t="str">
        <f t="shared" si="272"/>
        <v/>
      </c>
      <c r="T2862" t="str">
        <f t="shared" si="273"/>
        <v/>
      </c>
      <c r="U2862" t="str">
        <f t="shared" si="274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269"/>
        <v>45</v>
      </c>
      <c r="P2863">
        <f t="shared" si="270"/>
        <v>10</v>
      </c>
      <c r="Q2863">
        <f t="shared" si="271"/>
        <v>0</v>
      </c>
      <c r="S2863" t="str">
        <f t="shared" si="272"/>
        <v/>
      </c>
      <c r="T2863" t="str">
        <f t="shared" si="273"/>
        <v/>
      </c>
      <c r="U2863" t="str">
        <f t="shared" si="274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269"/>
        <v>63</v>
      </c>
      <c r="P2864">
        <f t="shared" si="270"/>
        <v>0</v>
      </c>
      <c r="Q2864">
        <f t="shared" si="271"/>
        <v>0</v>
      </c>
      <c r="S2864" t="str">
        <f t="shared" si="272"/>
        <v/>
      </c>
      <c r="T2864" t="str">
        <f t="shared" si="273"/>
        <v/>
      </c>
      <c r="U2864" t="str">
        <f t="shared" si="274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269"/>
        <v>56</v>
      </c>
      <c r="P2865">
        <f t="shared" si="270"/>
        <v>0</v>
      </c>
      <c r="Q2865">
        <f t="shared" si="271"/>
        <v>0</v>
      </c>
      <c r="S2865" t="str">
        <f t="shared" si="272"/>
        <v/>
      </c>
      <c r="T2865" t="str">
        <f t="shared" si="273"/>
        <v/>
      </c>
      <c r="U2865" t="str">
        <f t="shared" si="274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269"/>
        <v>15</v>
      </c>
      <c r="P2866">
        <f t="shared" si="270"/>
        <v>0</v>
      </c>
      <c r="Q2866">
        <f t="shared" si="271"/>
        <v>0</v>
      </c>
      <c r="S2866" t="str">
        <f t="shared" si="272"/>
        <v/>
      </c>
      <c r="T2866" t="str">
        <f t="shared" si="273"/>
        <v/>
      </c>
      <c r="U2866" t="str">
        <f t="shared" si="274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269"/>
        <v>11</v>
      </c>
      <c r="P2867">
        <f t="shared" si="270"/>
        <v>0</v>
      </c>
      <c r="Q2867">
        <f t="shared" si="271"/>
        <v>0</v>
      </c>
      <c r="S2867" t="str">
        <f t="shared" si="272"/>
        <v/>
      </c>
      <c r="T2867" t="str">
        <f t="shared" si="273"/>
        <v/>
      </c>
      <c r="U2867" t="str">
        <f t="shared" si="274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269"/>
        <v>5</v>
      </c>
      <c r="P2868">
        <f t="shared" si="270"/>
        <v>0</v>
      </c>
      <c r="Q2868">
        <f t="shared" si="271"/>
        <v>0</v>
      </c>
      <c r="S2868" t="str">
        <f t="shared" si="272"/>
        <v/>
      </c>
      <c r="T2868" t="str">
        <f t="shared" si="273"/>
        <v/>
      </c>
      <c r="U2868" t="str">
        <f t="shared" si="274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269"/>
        <v>53</v>
      </c>
      <c r="P2869">
        <f t="shared" si="270"/>
        <v>7</v>
      </c>
      <c r="Q2869">
        <f t="shared" si="271"/>
        <v>0</v>
      </c>
      <c r="S2869" t="str">
        <f t="shared" si="272"/>
        <v/>
      </c>
      <c r="T2869" t="str">
        <f t="shared" si="273"/>
        <v/>
      </c>
      <c r="U2869" t="str">
        <f t="shared" si="274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269"/>
        <v>1</v>
      </c>
      <c r="P2870">
        <f t="shared" si="270"/>
        <v>0</v>
      </c>
      <c r="Q2870">
        <f t="shared" si="271"/>
        <v>0</v>
      </c>
      <c r="S2870" t="str">
        <f t="shared" si="272"/>
        <v/>
      </c>
      <c r="T2870" t="str">
        <f t="shared" si="273"/>
        <v/>
      </c>
      <c r="U2870" t="str">
        <f t="shared" si="274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269"/>
        <v>4</v>
      </c>
      <c r="P2871">
        <f t="shared" si="270"/>
        <v>0</v>
      </c>
      <c r="Q2871">
        <f t="shared" si="271"/>
        <v>0</v>
      </c>
      <c r="S2871" t="str">
        <f t="shared" si="272"/>
        <v/>
      </c>
      <c r="T2871" t="str">
        <f t="shared" si="273"/>
        <v/>
      </c>
      <c r="U2871" t="str">
        <f t="shared" si="274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269"/>
        <v>1</v>
      </c>
      <c r="P2872">
        <f t="shared" si="270"/>
        <v>0</v>
      </c>
      <c r="Q2872">
        <f t="shared" si="271"/>
        <v>0</v>
      </c>
      <c r="S2872" t="str">
        <f t="shared" si="272"/>
        <v/>
      </c>
      <c r="T2872" t="str">
        <f t="shared" si="273"/>
        <v/>
      </c>
      <c r="U2872" t="str">
        <f t="shared" si="274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269"/>
        <v>89</v>
      </c>
      <c r="P2873">
        <f t="shared" si="270"/>
        <v>0</v>
      </c>
      <c r="Q2873">
        <f t="shared" si="271"/>
        <v>0</v>
      </c>
      <c r="S2873" t="str">
        <f t="shared" si="272"/>
        <v/>
      </c>
      <c r="T2873" t="str">
        <f t="shared" si="273"/>
        <v/>
      </c>
      <c r="U2873" t="str">
        <f t="shared" si="274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269"/>
        <v>23</v>
      </c>
      <c r="P2874">
        <f t="shared" si="270"/>
        <v>0</v>
      </c>
      <c r="Q2874">
        <f t="shared" si="271"/>
        <v>0</v>
      </c>
      <c r="S2874" t="str">
        <f t="shared" si="272"/>
        <v/>
      </c>
      <c r="T2874" t="str">
        <f t="shared" si="273"/>
        <v/>
      </c>
      <c r="U2874" t="str">
        <f t="shared" si="274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269"/>
        <v>419</v>
      </c>
      <c r="P2875">
        <f t="shared" si="270"/>
        <v>9</v>
      </c>
      <c r="Q2875">
        <f t="shared" si="271"/>
        <v>0</v>
      </c>
      <c r="S2875" t="str">
        <f t="shared" si="272"/>
        <v/>
      </c>
      <c r="T2875" t="str">
        <f t="shared" si="273"/>
        <v/>
      </c>
      <c r="U2875" t="str">
        <f t="shared" si="274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269"/>
        <v>107</v>
      </c>
      <c r="P2876">
        <f t="shared" si="270"/>
        <v>36</v>
      </c>
      <c r="Q2876">
        <f t="shared" si="271"/>
        <v>0</v>
      </c>
      <c r="S2876">
        <f t="shared" si="272"/>
        <v>107</v>
      </c>
      <c r="T2876">
        <f t="shared" si="273"/>
        <v>36</v>
      </c>
      <c r="U2876">
        <f t="shared" si="274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269"/>
        <v>5</v>
      </c>
      <c r="P2877">
        <f t="shared" si="270"/>
        <v>0</v>
      </c>
      <c r="Q2877">
        <f t="shared" si="271"/>
        <v>0</v>
      </c>
      <c r="S2877" t="str">
        <f t="shared" si="272"/>
        <v/>
      </c>
      <c r="T2877" t="str">
        <f t="shared" si="273"/>
        <v/>
      </c>
      <c r="U2877" t="str">
        <f t="shared" si="274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269"/>
        <v>54</v>
      </c>
      <c r="P2878">
        <f t="shared" si="270"/>
        <v>0</v>
      </c>
      <c r="Q2878">
        <f t="shared" si="271"/>
        <v>0</v>
      </c>
      <c r="S2878" t="str">
        <f t="shared" si="272"/>
        <v/>
      </c>
      <c r="T2878" t="str">
        <f t="shared" si="273"/>
        <v/>
      </c>
      <c r="U2878" t="str">
        <f t="shared" si="274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269"/>
        <v>0</v>
      </c>
      <c r="P2879">
        <f t="shared" si="270"/>
        <v>3</v>
      </c>
      <c r="Q2879">
        <f t="shared" si="271"/>
        <v>0</v>
      </c>
      <c r="S2879" t="str">
        <f t="shared" si="272"/>
        <v/>
      </c>
      <c r="T2879" t="str">
        <f t="shared" si="273"/>
        <v/>
      </c>
      <c r="U2879" t="str">
        <f t="shared" si="274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269"/>
        <v>145</v>
      </c>
      <c r="P2880">
        <f t="shared" si="270"/>
        <v>0</v>
      </c>
      <c r="Q2880">
        <f t="shared" si="271"/>
        <v>0</v>
      </c>
      <c r="S2880" t="str">
        <f t="shared" si="272"/>
        <v/>
      </c>
      <c r="T2880" t="str">
        <f t="shared" si="273"/>
        <v/>
      </c>
      <c r="U2880" t="str">
        <f t="shared" si="274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269"/>
        <v>4</v>
      </c>
      <c r="P2881">
        <f t="shared" si="270"/>
        <v>0</v>
      </c>
      <c r="Q2881">
        <f t="shared" si="271"/>
        <v>0</v>
      </c>
      <c r="S2881" t="str">
        <f t="shared" si="272"/>
        <v/>
      </c>
      <c r="T2881" t="str">
        <f t="shared" si="273"/>
        <v/>
      </c>
      <c r="U2881" t="str">
        <f t="shared" si="274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269"/>
        <v>0</v>
      </c>
      <c r="P2882">
        <f t="shared" si="270"/>
        <v>0</v>
      </c>
      <c r="Q2882">
        <f t="shared" si="271"/>
        <v>0</v>
      </c>
      <c r="S2882" t="str">
        <f t="shared" si="272"/>
        <v/>
      </c>
      <c r="T2882" t="str">
        <f t="shared" si="273"/>
        <v/>
      </c>
      <c r="U2882" t="str">
        <f t="shared" si="274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269"/>
        <v>1</v>
      </c>
      <c r="P2883">
        <f t="shared" si="270"/>
        <v>0</v>
      </c>
      <c r="Q2883">
        <f t="shared" si="271"/>
        <v>0</v>
      </c>
      <c r="S2883" t="str">
        <f t="shared" si="272"/>
        <v/>
      </c>
      <c r="T2883" t="str">
        <f t="shared" si="273"/>
        <v/>
      </c>
      <c r="U2883" t="str">
        <f t="shared" si="274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269"/>
        <v>0</v>
      </c>
      <c r="P2884">
        <f t="shared" si="270"/>
        <v>0</v>
      </c>
      <c r="Q2884">
        <f t="shared" si="271"/>
        <v>0</v>
      </c>
      <c r="S2884" t="str">
        <f t="shared" si="272"/>
        <v/>
      </c>
      <c r="T2884" t="str">
        <f t="shared" si="273"/>
        <v/>
      </c>
      <c r="U2884" t="str">
        <f t="shared" si="274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ref="O2885:O2948" si="275">IF($D2885="US",H2885,"")</f>
        <v>0</v>
      </c>
      <c r="P2885">
        <f t="shared" ref="P2885:P2948" si="276">IF($D2885="US",I2885,"")</f>
        <v>0</v>
      </c>
      <c r="Q2885">
        <f t="shared" ref="Q2885:Q2948" si="277">IF($D2885="US",J2885,"")</f>
        <v>0</v>
      </c>
      <c r="S2885" t="str">
        <f t="shared" ref="S2885:S2948" si="278">IF($C2885="New York",H2885,"")</f>
        <v/>
      </c>
      <c r="T2885" t="str">
        <f t="shared" ref="T2885:T2948" si="279">IF($C2885="New York",I2885,"")</f>
        <v/>
      </c>
      <c r="U2885" t="str">
        <f t="shared" ref="U2885:U2948" si="280">IF($C2885="New York",J2885,"")</f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si="275"/>
        <v>0</v>
      </c>
      <c r="P2886">
        <f t="shared" si="276"/>
        <v>0</v>
      </c>
      <c r="Q2886">
        <f t="shared" si="277"/>
        <v>0</v>
      </c>
      <c r="S2886" t="str">
        <f t="shared" si="278"/>
        <v/>
      </c>
      <c r="T2886" t="str">
        <f t="shared" si="279"/>
        <v/>
      </c>
      <c r="U2886" t="str">
        <f t="shared" si="280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275"/>
        <v>0</v>
      </c>
      <c r="P2887">
        <f t="shared" si="276"/>
        <v>0</v>
      </c>
      <c r="Q2887">
        <f t="shared" si="277"/>
        <v>0</v>
      </c>
      <c r="S2887" t="str">
        <f t="shared" si="278"/>
        <v/>
      </c>
      <c r="T2887" t="str">
        <f t="shared" si="279"/>
        <v/>
      </c>
      <c r="U2887" t="str">
        <f t="shared" si="280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275"/>
        <v>0</v>
      </c>
      <c r="P2888">
        <f t="shared" si="276"/>
        <v>0</v>
      </c>
      <c r="Q2888">
        <f t="shared" si="277"/>
        <v>0</v>
      </c>
      <c r="S2888" t="str">
        <f t="shared" si="278"/>
        <v/>
      </c>
      <c r="T2888" t="str">
        <f t="shared" si="279"/>
        <v/>
      </c>
      <c r="U2888" t="str">
        <f t="shared" si="280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275"/>
        <v>0</v>
      </c>
      <c r="P2889">
        <f t="shared" si="276"/>
        <v>0</v>
      </c>
      <c r="Q2889">
        <f t="shared" si="277"/>
        <v>0</v>
      </c>
      <c r="S2889" t="str">
        <f t="shared" si="278"/>
        <v/>
      </c>
      <c r="T2889" t="str">
        <f t="shared" si="279"/>
        <v/>
      </c>
      <c r="U2889" t="str">
        <f t="shared" si="280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275"/>
        <v>0</v>
      </c>
      <c r="P2890">
        <f t="shared" si="276"/>
        <v>0</v>
      </c>
      <c r="Q2890">
        <f t="shared" si="277"/>
        <v>0</v>
      </c>
      <c r="S2890" t="str">
        <f t="shared" si="278"/>
        <v/>
      </c>
      <c r="T2890" t="str">
        <f t="shared" si="279"/>
        <v/>
      </c>
      <c r="U2890" t="str">
        <f t="shared" si="280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275"/>
        <v>1</v>
      </c>
      <c r="P2891">
        <f t="shared" si="276"/>
        <v>0</v>
      </c>
      <c r="Q2891">
        <f t="shared" si="277"/>
        <v>0</v>
      </c>
      <c r="S2891" t="str">
        <f t="shared" si="278"/>
        <v/>
      </c>
      <c r="T2891" t="str">
        <f t="shared" si="279"/>
        <v/>
      </c>
      <c r="U2891" t="str">
        <f t="shared" si="280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275"/>
        <v>189</v>
      </c>
      <c r="P2892">
        <f t="shared" si="276"/>
        <v>0</v>
      </c>
      <c r="Q2892">
        <f t="shared" si="277"/>
        <v>0</v>
      </c>
      <c r="S2892" t="str">
        <f t="shared" si="278"/>
        <v/>
      </c>
      <c r="T2892" t="str">
        <f t="shared" si="279"/>
        <v/>
      </c>
      <c r="U2892" t="str">
        <f t="shared" si="280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275"/>
        <v>0</v>
      </c>
      <c r="P2893">
        <f t="shared" si="276"/>
        <v>0</v>
      </c>
      <c r="Q2893">
        <f t="shared" si="277"/>
        <v>0</v>
      </c>
      <c r="S2893" t="str">
        <f t="shared" si="278"/>
        <v/>
      </c>
      <c r="T2893" t="str">
        <f t="shared" si="279"/>
        <v/>
      </c>
      <c r="U2893" t="str">
        <f t="shared" si="280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275"/>
        <v>13</v>
      </c>
      <c r="P2894">
        <f t="shared" si="276"/>
        <v>0</v>
      </c>
      <c r="Q2894">
        <f t="shared" si="277"/>
        <v>0</v>
      </c>
      <c r="S2894" t="str">
        <f t="shared" si="278"/>
        <v/>
      </c>
      <c r="T2894" t="str">
        <f t="shared" si="279"/>
        <v/>
      </c>
      <c r="U2894" t="str">
        <f t="shared" si="280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275"/>
        <v>1</v>
      </c>
      <c r="P2895">
        <f t="shared" si="276"/>
        <v>0</v>
      </c>
      <c r="Q2895">
        <f t="shared" si="277"/>
        <v>0</v>
      </c>
      <c r="S2895" t="str">
        <f t="shared" si="278"/>
        <v/>
      </c>
      <c r="T2895" t="str">
        <f t="shared" si="279"/>
        <v/>
      </c>
      <c r="U2895" t="str">
        <f t="shared" si="280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275"/>
        <v>1</v>
      </c>
      <c r="P2896">
        <f t="shared" si="276"/>
        <v>0</v>
      </c>
      <c r="Q2896">
        <f t="shared" si="277"/>
        <v>0</v>
      </c>
      <c r="S2896" t="str">
        <f t="shared" si="278"/>
        <v/>
      </c>
      <c r="T2896" t="str">
        <f t="shared" si="279"/>
        <v/>
      </c>
      <c r="U2896" t="str">
        <f t="shared" si="280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275"/>
        <v>0</v>
      </c>
      <c r="P2897">
        <f t="shared" si="276"/>
        <v>0</v>
      </c>
      <c r="Q2897">
        <f t="shared" si="277"/>
        <v>0</v>
      </c>
      <c r="S2897" t="str">
        <f t="shared" si="278"/>
        <v/>
      </c>
      <c r="T2897" t="str">
        <f t="shared" si="279"/>
        <v/>
      </c>
      <c r="U2897" t="str">
        <f t="shared" si="280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275"/>
        <v>0</v>
      </c>
      <c r="P2898">
        <f t="shared" si="276"/>
        <v>0</v>
      </c>
      <c r="Q2898">
        <f t="shared" si="277"/>
        <v>0</v>
      </c>
      <c r="S2898" t="str">
        <f t="shared" si="278"/>
        <v/>
      </c>
      <c r="T2898" t="str">
        <f t="shared" si="279"/>
        <v/>
      </c>
      <c r="U2898" t="str">
        <f t="shared" si="280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275"/>
        <v>0</v>
      </c>
      <c r="P2899">
        <f t="shared" si="276"/>
        <v>0</v>
      </c>
      <c r="Q2899">
        <f t="shared" si="277"/>
        <v>0</v>
      </c>
      <c r="S2899" t="str">
        <f t="shared" si="278"/>
        <v/>
      </c>
      <c r="T2899" t="str">
        <f t="shared" si="279"/>
        <v/>
      </c>
      <c r="U2899" t="str">
        <f t="shared" si="280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275"/>
        <v>0</v>
      </c>
      <c r="P2900">
        <f t="shared" si="276"/>
        <v>0</v>
      </c>
      <c r="Q2900">
        <f t="shared" si="277"/>
        <v>0</v>
      </c>
      <c r="S2900" t="str">
        <f t="shared" si="278"/>
        <v/>
      </c>
      <c r="T2900" t="str">
        <f t="shared" si="279"/>
        <v/>
      </c>
      <c r="U2900" t="str">
        <f t="shared" si="280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275"/>
        <v>0</v>
      </c>
      <c r="P2901">
        <f t="shared" si="276"/>
        <v>0</v>
      </c>
      <c r="Q2901">
        <f t="shared" si="277"/>
        <v>0</v>
      </c>
      <c r="S2901" t="str">
        <f t="shared" si="278"/>
        <v/>
      </c>
      <c r="T2901" t="str">
        <f t="shared" si="279"/>
        <v/>
      </c>
      <c r="U2901" t="str">
        <f t="shared" si="280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275"/>
        <v>0</v>
      </c>
      <c r="P2902">
        <f t="shared" si="276"/>
        <v>0</v>
      </c>
      <c r="Q2902">
        <f t="shared" si="277"/>
        <v>0</v>
      </c>
      <c r="S2902" t="str">
        <f t="shared" si="278"/>
        <v/>
      </c>
      <c r="T2902" t="str">
        <f t="shared" si="279"/>
        <v/>
      </c>
      <c r="U2902" t="str">
        <f t="shared" si="280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275"/>
        <v>0</v>
      </c>
      <c r="P2903">
        <f t="shared" si="276"/>
        <v>0</v>
      </c>
      <c r="Q2903">
        <f t="shared" si="277"/>
        <v>0</v>
      </c>
      <c r="S2903" t="str">
        <f t="shared" si="278"/>
        <v/>
      </c>
      <c r="T2903" t="str">
        <f t="shared" si="279"/>
        <v/>
      </c>
      <c r="U2903" t="str">
        <f t="shared" si="280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275"/>
        <v>0</v>
      </c>
      <c r="P2904">
        <f t="shared" si="276"/>
        <v>0</v>
      </c>
      <c r="Q2904">
        <f t="shared" si="277"/>
        <v>0</v>
      </c>
      <c r="S2904" t="str">
        <f t="shared" si="278"/>
        <v/>
      </c>
      <c r="T2904" t="str">
        <f t="shared" si="279"/>
        <v/>
      </c>
      <c r="U2904" t="str">
        <f t="shared" si="280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275"/>
        <v>11</v>
      </c>
      <c r="P2905">
        <f t="shared" si="276"/>
        <v>0</v>
      </c>
      <c r="Q2905">
        <f t="shared" si="277"/>
        <v>0</v>
      </c>
      <c r="S2905" t="str">
        <f t="shared" si="278"/>
        <v/>
      </c>
      <c r="T2905" t="str">
        <f t="shared" si="279"/>
        <v/>
      </c>
      <c r="U2905" t="str">
        <f t="shared" si="280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275"/>
        <v>0</v>
      </c>
      <c r="P2906">
        <f t="shared" si="276"/>
        <v>0</v>
      </c>
      <c r="Q2906">
        <f t="shared" si="277"/>
        <v>0</v>
      </c>
      <c r="S2906" t="str">
        <f t="shared" si="278"/>
        <v/>
      </c>
      <c r="T2906" t="str">
        <f t="shared" si="279"/>
        <v/>
      </c>
      <c r="U2906" t="str">
        <f t="shared" si="280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275"/>
        <v>0</v>
      </c>
      <c r="P2907">
        <f t="shared" si="276"/>
        <v>0</v>
      </c>
      <c r="Q2907">
        <f t="shared" si="277"/>
        <v>0</v>
      </c>
      <c r="S2907" t="str">
        <f t="shared" si="278"/>
        <v/>
      </c>
      <c r="T2907" t="str">
        <f t="shared" si="279"/>
        <v/>
      </c>
      <c r="U2907" t="str">
        <f t="shared" si="280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275"/>
        <v>0</v>
      </c>
      <c r="P2908">
        <f t="shared" si="276"/>
        <v>0</v>
      </c>
      <c r="Q2908">
        <f t="shared" si="277"/>
        <v>0</v>
      </c>
      <c r="S2908" t="str">
        <f t="shared" si="278"/>
        <v/>
      </c>
      <c r="T2908" t="str">
        <f t="shared" si="279"/>
        <v/>
      </c>
      <c r="U2908" t="str">
        <f t="shared" si="280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275"/>
        <v>0</v>
      </c>
      <c r="P2909">
        <f t="shared" si="276"/>
        <v>0</v>
      </c>
      <c r="Q2909">
        <f t="shared" si="277"/>
        <v>0</v>
      </c>
      <c r="S2909" t="str">
        <f t="shared" si="278"/>
        <v/>
      </c>
      <c r="T2909" t="str">
        <f t="shared" si="279"/>
        <v/>
      </c>
      <c r="U2909" t="str">
        <f t="shared" si="280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275"/>
        <v>1</v>
      </c>
      <c r="P2910">
        <f t="shared" si="276"/>
        <v>0</v>
      </c>
      <c r="Q2910">
        <f t="shared" si="277"/>
        <v>0</v>
      </c>
      <c r="S2910" t="str">
        <f t="shared" si="278"/>
        <v/>
      </c>
      <c r="T2910" t="str">
        <f t="shared" si="279"/>
        <v/>
      </c>
      <c r="U2910" t="str">
        <f t="shared" si="280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275"/>
        <v>0</v>
      </c>
      <c r="P2911">
        <f t="shared" si="276"/>
        <v>0</v>
      </c>
      <c r="Q2911">
        <f t="shared" si="277"/>
        <v>0</v>
      </c>
      <c r="S2911" t="str">
        <f t="shared" si="278"/>
        <v/>
      </c>
      <c r="T2911" t="str">
        <f t="shared" si="279"/>
        <v/>
      </c>
      <c r="U2911" t="str">
        <f t="shared" si="280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275"/>
        <v>0</v>
      </c>
      <c r="P2912">
        <f t="shared" si="276"/>
        <v>0</v>
      </c>
      <c r="Q2912">
        <f t="shared" si="277"/>
        <v>0</v>
      </c>
      <c r="S2912" t="str">
        <f t="shared" si="278"/>
        <v/>
      </c>
      <c r="T2912" t="str">
        <f t="shared" si="279"/>
        <v/>
      </c>
      <c r="U2912" t="str">
        <f t="shared" si="280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275"/>
        <v>3</v>
      </c>
      <c r="P2913">
        <f t="shared" si="276"/>
        <v>0</v>
      </c>
      <c r="Q2913">
        <f t="shared" si="277"/>
        <v>0</v>
      </c>
      <c r="S2913" t="str">
        <f t="shared" si="278"/>
        <v/>
      </c>
      <c r="T2913" t="str">
        <f t="shared" si="279"/>
        <v/>
      </c>
      <c r="U2913" t="str">
        <f t="shared" si="280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275"/>
        <v>0</v>
      </c>
      <c r="P2914">
        <f t="shared" si="276"/>
        <v>0</v>
      </c>
      <c r="Q2914">
        <f t="shared" si="277"/>
        <v>0</v>
      </c>
      <c r="S2914" t="str">
        <f t="shared" si="278"/>
        <v/>
      </c>
      <c r="T2914" t="str">
        <f t="shared" si="279"/>
        <v/>
      </c>
      <c r="U2914" t="str">
        <f t="shared" si="280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275"/>
        <v>0</v>
      </c>
      <c r="P2915">
        <f t="shared" si="276"/>
        <v>0</v>
      </c>
      <c r="Q2915">
        <f t="shared" si="277"/>
        <v>0</v>
      </c>
      <c r="S2915" t="str">
        <f t="shared" si="278"/>
        <v/>
      </c>
      <c r="T2915" t="str">
        <f t="shared" si="279"/>
        <v/>
      </c>
      <c r="U2915" t="str">
        <f t="shared" si="280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275"/>
        <v>0</v>
      </c>
      <c r="P2916">
        <f t="shared" si="276"/>
        <v>0</v>
      </c>
      <c r="Q2916">
        <f t="shared" si="277"/>
        <v>0</v>
      </c>
      <c r="S2916" t="str">
        <f t="shared" si="278"/>
        <v/>
      </c>
      <c r="T2916" t="str">
        <f t="shared" si="279"/>
        <v/>
      </c>
      <c r="U2916" t="str">
        <f t="shared" si="280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275"/>
        <v>0</v>
      </c>
      <c r="P2917">
        <f t="shared" si="276"/>
        <v>0</v>
      </c>
      <c r="Q2917">
        <f t="shared" si="277"/>
        <v>0</v>
      </c>
      <c r="S2917" t="str">
        <f t="shared" si="278"/>
        <v/>
      </c>
      <c r="T2917" t="str">
        <f t="shared" si="279"/>
        <v/>
      </c>
      <c r="U2917" t="str">
        <f t="shared" si="280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275"/>
        <v>1</v>
      </c>
      <c r="P2918">
        <f t="shared" si="276"/>
        <v>0</v>
      </c>
      <c r="Q2918">
        <f t="shared" si="277"/>
        <v>0</v>
      </c>
      <c r="S2918" t="str">
        <f t="shared" si="278"/>
        <v/>
      </c>
      <c r="T2918" t="str">
        <f t="shared" si="279"/>
        <v/>
      </c>
      <c r="U2918" t="str">
        <f t="shared" si="280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275"/>
        <v>1</v>
      </c>
      <c r="P2919">
        <f t="shared" si="276"/>
        <v>0</v>
      </c>
      <c r="Q2919">
        <f t="shared" si="277"/>
        <v>0</v>
      </c>
      <c r="S2919" t="str">
        <f t="shared" si="278"/>
        <v/>
      </c>
      <c r="T2919" t="str">
        <f t="shared" si="279"/>
        <v/>
      </c>
      <c r="U2919" t="str">
        <f t="shared" si="280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275"/>
        <v>1</v>
      </c>
      <c r="P2920">
        <f t="shared" si="276"/>
        <v>0</v>
      </c>
      <c r="Q2920">
        <f t="shared" si="277"/>
        <v>0</v>
      </c>
      <c r="S2920" t="str">
        <f t="shared" si="278"/>
        <v/>
      </c>
      <c r="T2920" t="str">
        <f t="shared" si="279"/>
        <v/>
      </c>
      <c r="U2920" t="str">
        <f t="shared" si="280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275"/>
        <v>0</v>
      </c>
      <c r="P2921">
        <f t="shared" si="276"/>
        <v>0</v>
      </c>
      <c r="Q2921">
        <f t="shared" si="277"/>
        <v>0</v>
      </c>
      <c r="S2921" t="str">
        <f t="shared" si="278"/>
        <v/>
      </c>
      <c r="T2921" t="str">
        <f t="shared" si="279"/>
        <v/>
      </c>
      <c r="U2921" t="str">
        <f t="shared" si="280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275"/>
        <v>30</v>
      </c>
      <c r="P2922">
        <f t="shared" si="276"/>
        <v>1</v>
      </c>
      <c r="Q2922">
        <f t="shared" si="277"/>
        <v>0</v>
      </c>
      <c r="S2922" t="str">
        <f t="shared" si="278"/>
        <v/>
      </c>
      <c r="T2922" t="str">
        <f t="shared" si="279"/>
        <v/>
      </c>
      <c r="U2922" t="str">
        <f t="shared" si="280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275"/>
        <v>0</v>
      </c>
      <c r="P2923">
        <f t="shared" si="276"/>
        <v>0</v>
      </c>
      <c r="Q2923">
        <f t="shared" si="277"/>
        <v>0</v>
      </c>
      <c r="S2923" t="str">
        <f t="shared" si="278"/>
        <v/>
      </c>
      <c r="T2923" t="str">
        <f t="shared" si="279"/>
        <v/>
      </c>
      <c r="U2923" t="str">
        <f t="shared" si="280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275"/>
        <v>0</v>
      </c>
      <c r="P2924">
        <f t="shared" si="276"/>
        <v>0</v>
      </c>
      <c r="Q2924">
        <f t="shared" si="277"/>
        <v>0</v>
      </c>
      <c r="S2924" t="str">
        <f t="shared" si="278"/>
        <v/>
      </c>
      <c r="T2924" t="str">
        <f t="shared" si="279"/>
        <v/>
      </c>
      <c r="U2924" t="str">
        <f t="shared" si="280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275"/>
        <v>0</v>
      </c>
      <c r="P2925">
        <f t="shared" si="276"/>
        <v>0</v>
      </c>
      <c r="Q2925">
        <f t="shared" si="277"/>
        <v>0</v>
      </c>
      <c r="S2925" t="str">
        <f t="shared" si="278"/>
        <v/>
      </c>
      <c r="T2925" t="str">
        <f t="shared" si="279"/>
        <v/>
      </c>
      <c r="U2925" t="str">
        <f t="shared" si="280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275"/>
        <v>0</v>
      </c>
      <c r="P2926">
        <f t="shared" si="276"/>
        <v>0</v>
      </c>
      <c r="Q2926">
        <f t="shared" si="277"/>
        <v>0</v>
      </c>
      <c r="S2926" t="str">
        <f t="shared" si="278"/>
        <v/>
      </c>
      <c r="T2926" t="str">
        <f t="shared" si="279"/>
        <v/>
      </c>
      <c r="U2926" t="str">
        <f t="shared" si="280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275"/>
        <v>0</v>
      </c>
      <c r="P2927">
        <f t="shared" si="276"/>
        <v>0</v>
      </c>
      <c r="Q2927">
        <f t="shared" si="277"/>
        <v>0</v>
      </c>
      <c r="S2927" t="str">
        <f t="shared" si="278"/>
        <v/>
      </c>
      <c r="T2927" t="str">
        <f t="shared" si="279"/>
        <v/>
      </c>
      <c r="U2927" t="str">
        <f t="shared" si="280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275"/>
        <v>0</v>
      </c>
      <c r="P2928">
        <f t="shared" si="276"/>
        <v>0</v>
      </c>
      <c r="Q2928">
        <f t="shared" si="277"/>
        <v>0</v>
      </c>
      <c r="S2928" t="str">
        <f t="shared" si="278"/>
        <v/>
      </c>
      <c r="T2928" t="str">
        <f t="shared" si="279"/>
        <v/>
      </c>
      <c r="U2928" t="str">
        <f t="shared" si="280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275"/>
        <v>0</v>
      </c>
      <c r="P2929">
        <f t="shared" si="276"/>
        <v>0</v>
      </c>
      <c r="Q2929">
        <f t="shared" si="277"/>
        <v>0</v>
      </c>
      <c r="S2929" t="str">
        <f t="shared" si="278"/>
        <v/>
      </c>
      <c r="T2929" t="str">
        <f t="shared" si="279"/>
        <v/>
      </c>
      <c r="U2929" t="str">
        <f t="shared" si="280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275"/>
        <v>2</v>
      </c>
      <c r="P2930">
        <f t="shared" si="276"/>
        <v>0</v>
      </c>
      <c r="Q2930">
        <f t="shared" si="277"/>
        <v>0</v>
      </c>
      <c r="S2930" t="str">
        <f t="shared" si="278"/>
        <v/>
      </c>
      <c r="T2930" t="str">
        <f t="shared" si="279"/>
        <v/>
      </c>
      <c r="U2930" t="str">
        <f t="shared" si="280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275"/>
        <v>0</v>
      </c>
      <c r="P2931">
        <f t="shared" si="276"/>
        <v>0</v>
      </c>
      <c r="Q2931">
        <f t="shared" si="277"/>
        <v>0</v>
      </c>
      <c r="S2931" t="str">
        <f t="shared" si="278"/>
        <v/>
      </c>
      <c r="T2931" t="str">
        <f t="shared" si="279"/>
        <v/>
      </c>
      <c r="U2931" t="str">
        <f t="shared" si="280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275"/>
        <v>0</v>
      </c>
      <c r="P2932">
        <f t="shared" si="276"/>
        <v>0</v>
      </c>
      <c r="Q2932">
        <f t="shared" si="277"/>
        <v>0</v>
      </c>
      <c r="S2932" t="str">
        <f t="shared" si="278"/>
        <v/>
      </c>
      <c r="T2932" t="str">
        <f t="shared" si="279"/>
        <v/>
      </c>
      <c r="U2932" t="str">
        <f t="shared" si="280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275"/>
        <v>17</v>
      </c>
      <c r="P2933">
        <f t="shared" si="276"/>
        <v>0</v>
      </c>
      <c r="Q2933">
        <f t="shared" si="277"/>
        <v>0</v>
      </c>
      <c r="S2933" t="str">
        <f t="shared" si="278"/>
        <v/>
      </c>
      <c r="T2933" t="str">
        <f t="shared" si="279"/>
        <v/>
      </c>
      <c r="U2933" t="str">
        <f t="shared" si="280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275"/>
        <v>16</v>
      </c>
      <c r="P2934">
        <f t="shared" si="276"/>
        <v>0</v>
      </c>
      <c r="Q2934">
        <f t="shared" si="277"/>
        <v>0</v>
      </c>
      <c r="S2934" t="str">
        <f t="shared" si="278"/>
        <v/>
      </c>
      <c r="T2934" t="str">
        <f t="shared" si="279"/>
        <v/>
      </c>
      <c r="U2934" t="str">
        <f t="shared" si="280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275"/>
        <v>0</v>
      </c>
      <c r="P2935">
        <f t="shared" si="276"/>
        <v>0</v>
      </c>
      <c r="Q2935">
        <f t="shared" si="277"/>
        <v>0</v>
      </c>
      <c r="S2935" t="str">
        <f t="shared" si="278"/>
        <v/>
      </c>
      <c r="T2935" t="str">
        <f t="shared" si="279"/>
        <v/>
      </c>
      <c r="U2935" t="str">
        <f t="shared" si="280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275"/>
        <v>0</v>
      </c>
      <c r="P2936">
        <f t="shared" si="276"/>
        <v>0</v>
      </c>
      <c r="Q2936">
        <f t="shared" si="277"/>
        <v>0</v>
      </c>
      <c r="S2936" t="str">
        <f t="shared" si="278"/>
        <v/>
      </c>
      <c r="T2936" t="str">
        <f t="shared" si="279"/>
        <v/>
      </c>
      <c r="U2936" t="str">
        <f t="shared" si="280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275"/>
        <v>1</v>
      </c>
      <c r="P2937">
        <f t="shared" si="276"/>
        <v>0</v>
      </c>
      <c r="Q2937">
        <f t="shared" si="277"/>
        <v>0</v>
      </c>
      <c r="S2937" t="str">
        <f t="shared" si="278"/>
        <v/>
      </c>
      <c r="T2937" t="str">
        <f t="shared" si="279"/>
        <v/>
      </c>
      <c r="U2937" t="str">
        <f t="shared" si="280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275"/>
        <v>0</v>
      </c>
      <c r="P2938">
        <f t="shared" si="276"/>
        <v>0</v>
      </c>
      <c r="Q2938">
        <f t="shared" si="277"/>
        <v>0</v>
      </c>
      <c r="S2938" t="str">
        <f t="shared" si="278"/>
        <v/>
      </c>
      <c r="T2938" t="str">
        <f t="shared" si="279"/>
        <v/>
      </c>
      <c r="U2938" t="str">
        <f t="shared" si="280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275"/>
        <v>0</v>
      </c>
      <c r="P2939">
        <f t="shared" si="276"/>
        <v>0</v>
      </c>
      <c r="Q2939">
        <f t="shared" si="277"/>
        <v>0</v>
      </c>
      <c r="S2939" t="str">
        <f t="shared" si="278"/>
        <v/>
      </c>
      <c r="T2939" t="str">
        <f t="shared" si="279"/>
        <v/>
      </c>
      <c r="U2939" t="str">
        <f t="shared" si="280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275"/>
        <v>0</v>
      </c>
      <c r="P2940">
        <f t="shared" si="276"/>
        <v>0</v>
      </c>
      <c r="Q2940">
        <f t="shared" si="277"/>
        <v>0</v>
      </c>
      <c r="S2940" t="str">
        <f t="shared" si="278"/>
        <v/>
      </c>
      <c r="T2940" t="str">
        <f t="shared" si="279"/>
        <v/>
      </c>
      <c r="U2940" t="str">
        <f t="shared" si="280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275"/>
        <v>0</v>
      </c>
      <c r="P2941">
        <f t="shared" si="276"/>
        <v>0</v>
      </c>
      <c r="Q2941">
        <f t="shared" si="277"/>
        <v>0</v>
      </c>
      <c r="S2941" t="str">
        <f t="shared" si="278"/>
        <v/>
      </c>
      <c r="T2941" t="str">
        <f t="shared" si="279"/>
        <v/>
      </c>
      <c r="U2941" t="str">
        <f t="shared" si="280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275"/>
        <v>52</v>
      </c>
      <c r="P2942">
        <f t="shared" si="276"/>
        <v>0</v>
      </c>
      <c r="Q2942">
        <f t="shared" si="277"/>
        <v>0</v>
      </c>
      <c r="S2942" t="str">
        <f t="shared" si="278"/>
        <v/>
      </c>
      <c r="T2942" t="str">
        <f t="shared" si="279"/>
        <v/>
      </c>
      <c r="U2942" t="str">
        <f t="shared" si="280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275"/>
        <v>0</v>
      </c>
      <c r="P2943">
        <f t="shared" si="276"/>
        <v>0</v>
      </c>
      <c r="Q2943">
        <f t="shared" si="277"/>
        <v>0</v>
      </c>
      <c r="S2943" t="str">
        <f t="shared" si="278"/>
        <v/>
      </c>
      <c r="T2943" t="str">
        <f t="shared" si="279"/>
        <v/>
      </c>
      <c r="U2943" t="str">
        <f t="shared" si="280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275"/>
        <v>0</v>
      </c>
      <c r="P2944">
        <f t="shared" si="276"/>
        <v>0</v>
      </c>
      <c r="Q2944">
        <f t="shared" si="277"/>
        <v>0</v>
      </c>
      <c r="S2944" t="str">
        <f t="shared" si="278"/>
        <v/>
      </c>
      <c r="T2944" t="str">
        <f t="shared" si="279"/>
        <v/>
      </c>
      <c r="U2944" t="str">
        <f t="shared" si="280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275"/>
        <v>3</v>
      </c>
      <c r="P2945">
        <f t="shared" si="276"/>
        <v>0</v>
      </c>
      <c r="Q2945">
        <f t="shared" si="277"/>
        <v>0</v>
      </c>
      <c r="S2945" t="str">
        <f t="shared" si="278"/>
        <v/>
      </c>
      <c r="T2945" t="str">
        <f t="shared" si="279"/>
        <v/>
      </c>
      <c r="U2945" t="str">
        <f t="shared" si="280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275"/>
        <v>0</v>
      </c>
      <c r="P2946">
        <f t="shared" si="276"/>
        <v>0</v>
      </c>
      <c r="Q2946">
        <f t="shared" si="277"/>
        <v>0</v>
      </c>
      <c r="S2946" t="str">
        <f t="shared" si="278"/>
        <v/>
      </c>
      <c r="T2946" t="str">
        <f t="shared" si="279"/>
        <v/>
      </c>
      <c r="U2946" t="str">
        <f t="shared" si="280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275"/>
        <v>1</v>
      </c>
      <c r="P2947">
        <f t="shared" si="276"/>
        <v>0</v>
      </c>
      <c r="Q2947">
        <f t="shared" si="277"/>
        <v>0</v>
      </c>
      <c r="S2947" t="str">
        <f t="shared" si="278"/>
        <v/>
      </c>
      <c r="T2947" t="str">
        <f t="shared" si="279"/>
        <v/>
      </c>
      <c r="U2947" t="str">
        <f t="shared" si="280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275"/>
        <v>0</v>
      </c>
      <c r="P2948">
        <f t="shared" si="276"/>
        <v>0</v>
      </c>
      <c r="Q2948">
        <f t="shared" si="277"/>
        <v>0</v>
      </c>
      <c r="S2948" t="str">
        <f t="shared" si="278"/>
        <v/>
      </c>
      <c r="T2948" t="str">
        <f t="shared" si="279"/>
        <v/>
      </c>
      <c r="U2948" t="str">
        <f t="shared" si="280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ref="O2949:O3012" si="281">IF($D2949="US",H2949,"")</f>
        <v>1</v>
      </c>
      <c r="P2949">
        <f t="shared" ref="P2949:P3012" si="282">IF($D2949="US",I2949,"")</f>
        <v>0</v>
      </c>
      <c r="Q2949">
        <f t="shared" ref="Q2949:Q3012" si="283">IF($D2949="US",J2949,"")</f>
        <v>0</v>
      </c>
      <c r="S2949" t="str">
        <f t="shared" ref="S2949:S3012" si="284">IF($C2949="New York",H2949,"")</f>
        <v/>
      </c>
      <c r="T2949" t="str">
        <f t="shared" ref="T2949:T3012" si="285">IF($C2949="New York",I2949,"")</f>
        <v/>
      </c>
      <c r="U2949" t="str">
        <f t="shared" ref="U2949:U3012" si="286">IF($C2949="New York",J2949,"")</f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si="281"/>
        <v>0</v>
      </c>
      <c r="P2950">
        <f t="shared" si="282"/>
        <v>0</v>
      </c>
      <c r="Q2950">
        <f t="shared" si="283"/>
        <v>0</v>
      </c>
      <c r="S2950" t="str">
        <f t="shared" si="284"/>
        <v/>
      </c>
      <c r="T2950" t="str">
        <f t="shared" si="285"/>
        <v/>
      </c>
      <c r="U2950" t="str">
        <f t="shared" si="28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281"/>
        <v>1</v>
      </c>
      <c r="P2951">
        <f t="shared" si="282"/>
        <v>0</v>
      </c>
      <c r="Q2951">
        <f t="shared" si="283"/>
        <v>0</v>
      </c>
      <c r="S2951" t="str">
        <f t="shared" si="284"/>
        <v/>
      </c>
      <c r="T2951" t="str">
        <f t="shared" si="285"/>
        <v/>
      </c>
      <c r="U2951" t="str">
        <f t="shared" si="28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281"/>
        <v>0</v>
      </c>
      <c r="P2952">
        <f t="shared" si="282"/>
        <v>0</v>
      </c>
      <c r="Q2952">
        <f t="shared" si="283"/>
        <v>0</v>
      </c>
      <c r="S2952" t="str">
        <f t="shared" si="284"/>
        <v/>
      </c>
      <c r="T2952" t="str">
        <f t="shared" si="285"/>
        <v/>
      </c>
      <c r="U2952" t="str">
        <f t="shared" si="28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281"/>
        <v>0</v>
      </c>
      <c r="P2953">
        <f t="shared" si="282"/>
        <v>0</v>
      </c>
      <c r="Q2953">
        <f t="shared" si="283"/>
        <v>0</v>
      </c>
      <c r="S2953" t="str">
        <f t="shared" si="284"/>
        <v/>
      </c>
      <c r="T2953" t="str">
        <f t="shared" si="285"/>
        <v/>
      </c>
      <c r="U2953" t="str">
        <f t="shared" si="28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281"/>
        <v>2</v>
      </c>
      <c r="P2954">
        <f t="shared" si="282"/>
        <v>0</v>
      </c>
      <c r="Q2954">
        <f t="shared" si="283"/>
        <v>0</v>
      </c>
      <c r="S2954" t="str">
        <f t="shared" si="284"/>
        <v/>
      </c>
      <c r="T2954" t="str">
        <f t="shared" si="285"/>
        <v/>
      </c>
      <c r="U2954" t="str">
        <f t="shared" si="28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281"/>
        <v>9</v>
      </c>
      <c r="P2955">
        <f t="shared" si="282"/>
        <v>0</v>
      </c>
      <c r="Q2955">
        <f t="shared" si="283"/>
        <v>0</v>
      </c>
      <c r="S2955" t="str">
        <f t="shared" si="284"/>
        <v/>
      </c>
      <c r="T2955" t="str">
        <f t="shared" si="285"/>
        <v/>
      </c>
      <c r="U2955" t="str">
        <f t="shared" si="28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281"/>
        <v>0</v>
      </c>
      <c r="P2956">
        <f t="shared" si="282"/>
        <v>0</v>
      </c>
      <c r="Q2956">
        <f t="shared" si="283"/>
        <v>0</v>
      </c>
      <c r="S2956" t="str">
        <f t="shared" si="284"/>
        <v/>
      </c>
      <c r="T2956" t="str">
        <f t="shared" si="285"/>
        <v/>
      </c>
      <c r="U2956" t="str">
        <f t="shared" si="28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281"/>
        <v>0</v>
      </c>
      <c r="P2957">
        <f t="shared" si="282"/>
        <v>0</v>
      </c>
      <c r="Q2957">
        <f t="shared" si="283"/>
        <v>0</v>
      </c>
      <c r="S2957" t="str">
        <f t="shared" si="284"/>
        <v/>
      </c>
      <c r="T2957" t="str">
        <f t="shared" si="285"/>
        <v/>
      </c>
      <c r="U2957" t="str">
        <f t="shared" si="28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281"/>
        <v>3</v>
      </c>
      <c r="P2958">
        <f t="shared" si="282"/>
        <v>0</v>
      </c>
      <c r="Q2958">
        <f t="shared" si="283"/>
        <v>0</v>
      </c>
      <c r="S2958" t="str">
        <f t="shared" si="284"/>
        <v/>
      </c>
      <c r="T2958" t="str">
        <f t="shared" si="285"/>
        <v/>
      </c>
      <c r="U2958" t="str">
        <f t="shared" si="28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281"/>
        <v>1</v>
      </c>
      <c r="P2959">
        <f t="shared" si="282"/>
        <v>0</v>
      </c>
      <c r="Q2959">
        <f t="shared" si="283"/>
        <v>0</v>
      </c>
      <c r="S2959" t="str">
        <f t="shared" si="284"/>
        <v/>
      </c>
      <c r="T2959" t="str">
        <f t="shared" si="285"/>
        <v/>
      </c>
      <c r="U2959" t="str">
        <f t="shared" si="28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281"/>
        <v>3</v>
      </c>
      <c r="P2960">
        <f t="shared" si="282"/>
        <v>0</v>
      </c>
      <c r="Q2960">
        <f t="shared" si="283"/>
        <v>0</v>
      </c>
      <c r="S2960" t="str">
        <f t="shared" si="284"/>
        <v/>
      </c>
      <c r="T2960" t="str">
        <f t="shared" si="285"/>
        <v/>
      </c>
      <c r="U2960" t="str">
        <f t="shared" si="28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281"/>
        <v>0</v>
      </c>
      <c r="P2961">
        <f t="shared" si="282"/>
        <v>0</v>
      </c>
      <c r="Q2961">
        <f t="shared" si="283"/>
        <v>0</v>
      </c>
      <c r="S2961" t="str">
        <f t="shared" si="284"/>
        <v/>
      </c>
      <c r="T2961" t="str">
        <f t="shared" si="285"/>
        <v/>
      </c>
      <c r="U2961" t="str">
        <f t="shared" si="28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281"/>
        <v>0</v>
      </c>
      <c r="P2962">
        <f t="shared" si="282"/>
        <v>0</v>
      </c>
      <c r="Q2962">
        <f t="shared" si="283"/>
        <v>0</v>
      </c>
      <c r="S2962" t="str">
        <f t="shared" si="284"/>
        <v/>
      </c>
      <c r="T2962" t="str">
        <f t="shared" si="285"/>
        <v/>
      </c>
      <c r="U2962" t="str">
        <f t="shared" si="28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281"/>
        <v>0</v>
      </c>
      <c r="P2963">
        <f t="shared" si="282"/>
        <v>0</v>
      </c>
      <c r="Q2963">
        <f t="shared" si="283"/>
        <v>0</v>
      </c>
      <c r="S2963" t="str">
        <f t="shared" si="284"/>
        <v/>
      </c>
      <c r="T2963" t="str">
        <f t="shared" si="285"/>
        <v/>
      </c>
      <c r="U2963" t="str">
        <f t="shared" si="28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281"/>
        <v>0</v>
      </c>
      <c r="P2964">
        <f t="shared" si="282"/>
        <v>0</v>
      </c>
      <c r="Q2964">
        <f t="shared" si="283"/>
        <v>0</v>
      </c>
      <c r="S2964" t="str">
        <f t="shared" si="284"/>
        <v/>
      </c>
      <c r="T2964" t="str">
        <f t="shared" si="285"/>
        <v/>
      </c>
      <c r="U2964" t="str">
        <f t="shared" si="28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281"/>
        <v>0</v>
      </c>
      <c r="P2965">
        <f t="shared" si="282"/>
        <v>0</v>
      </c>
      <c r="Q2965">
        <f t="shared" si="283"/>
        <v>0</v>
      </c>
      <c r="S2965" t="str">
        <f t="shared" si="284"/>
        <v/>
      </c>
      <c r="T2965" t="str">
        <f t="shared" si="285"/>
        <v/>
      </c>
      <c r="U2965" t="str">
        <f t="shared" si="28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281"/>
        <v>0</v>
      </c>
      <c r="P2966">
        <f t="shared" si="282"/>
        <v>0</v>
      </c>
      <c r="Q2966">
        <f t="shared" si="283"/>
        <v>0</v>
      </c>
      <c r="S2966" t="str">
        <f t="shared" si="284"/>
        <v/>
      </c>
      <c r="T2966" t="str">
        <f t="shared" si="285"/>
        <v/>
      </c>
      <c r="U2966" t="str">
        <f t="shared" si="28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281"/>
        <v>4</v>
      </c>
      <c r="P2967">
        <f t="shared" si="282"/>
        <v>0</v>
      </c>
      <c r="Q2967">
        <f t="shared" si="283"/>
        <v>0</v>
      </c>
      <c r="S2967" t="str">
        <f t="shared" si="284"/>
        <v/>
      </c>
      <c r="T2967" t="str">
        <f t="shared" si="285"/>
        <v/>
      </c>
      <c r="U2967" t="str">
        <f t="shared" si="28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281"/>
        <v>0</v>
      </c>
      <c r="P2968">
        <f t="shared" si="282"/>
        <v>0</v>
      </c>
      <c r="Q2968">
        <f t="shared" si="283"/>
        <v>0</v>
      </c>
      <c r="S2968" t="str">
        <f t="shared" si="284"/>
        <v/>
      </c>
      <c r="T2968" t="str">
        <f t="shared" si="285"/>
        <v/>
      </c>
      <c r="U2968" t="str">
        <f t="shared" si="28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281"/>
        <v>0</v>
      </c>
      <c r="P2969">
        <f t="shared" si="282"/>
        <v>0</v>
      </c>
      <c r="Q2969">
        <f t="shared" si="283"/>
        <v>0</v>
      </c>
      <c r="S2969" t="str">
        <f t="shared" si="284"/>
        <v/>
      </c>
      <c r="T2969" t="str">
        <f t="shared" si="285"/>
        <v/>
      </c>
      <c r="U2969" t="str">
        <f t="shared" si="28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281"/>
        <v>12</v>
      </c>
      <c r="P2970">
        <f t="shared" si="282"/>
        <v>0</v>
      </c>
      <c r="Q2970">
        <f t="shared" si="283"/>
        <v>0</v>
      </c>
      <c r="S2970" t="str">
        <f t="shared" si="284"/>
        <v/>
      </c>
      <c r="T2970" t="str">
        <f t="shared" si="285"/>
        <v/>
      </c>
      <c r="U2970" t="str">
        <f t="shared" si="28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281"/>
        <v>1</v>
      </c>
      <c r="P2971">
        <f t="shared" si="282"/>
        <v>0</v>
      </c>
      <c r="Q2971">
        <f t="shared" si="283"/>
        <v>0</v>
      </c>
      <c r="S2971">
        <f t="shared" si="284"/>
        <v>1</v>
      </c>
      <c r="T2971">
        <f t="shared" si="285"/>
        <v>0</v>
      </c>
      <c r="U2971">
        <f t="shared" si="28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281"/>
        <v>0</v>
      </c>
      <c r="P2972">
        <f t="shared" si="282"/>
        <v>0</v>
      </c>
      <c r="Q2972">
        <f t="shared" si="283"/>
        <v>0</v>
      </c>
      <c r="S2972" t="str">
        <f t="shared" si="284"/>
        <v/>
      </c>
      <c r="T2972" t="str">
        <f t="shared" si="285"/>
        <v/>
      </c>
      <c r="U2972" t="str">
        <f t="shared" si="28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281"/>
        <v>5</v>
      </c>
      <c r="P2973">
        <f t="shared" si="282"/>
        <v>0</v>
      </c>
      <c r="Q2973">
        <f t="shared" si="283"/>
        <v>0</v>
      </c>
      <c r="S2973" t="str">
        <f t="shared" si="284"/>
        <v/>
      </c>
      <c r="T2973" t="str">
        <f t="shared" si="285"/>
        <v/>
      </c>
      <c r="U2973" t="str">
        <f t="shared" si="28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281"/>
        <v>0</v>
      </c>
      <c r="P2974">
        <f t="shared" si="282"/>
        <v>0</v>
      </c>
      <c r="Q2974">
        <f t="shared" si="283"/>
        <v>0</v>
      </c>
      <c r="S2974" t="str">
        <f t="shared" si="284"/>
        <v/>
      </c>
      <c r="T2974" t="str">
        <f t="shared" si="285"/>
        <v/>
      </c>
      <c r="U2974" t="str">
        <f t="shared" si="28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281"/>
        <v>0</v>
      </c>
      <c r="P2975">
        <f t="shared" si="282"/>
        <v>0</v>
      </c>
      <c r="Q2975">
        <f t="shared" si="283"/>
        <v>0</v>
      </c>
      <c r="S2975" t="str">
        <f t="shared" si="284"/>
        <v/>
      </c>
      <c r="T2975" t="str">
        <f t="shared" si="285"/>
        <v/>
      </c>
      <c r="U2975" t="str">
        <f t="shared" si="28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281"/>
        <v>0</v>
      </c>
      <c r="P2976">
        <f t="shared" si="282"/>
        <v>0</v>
      </c>
      <c r="Q2976">
        <f t="shared" si="283"/>
        <v>0</v>
      </c>
      <c r="S2976" t="str">
        <f t="shared" si="284"/>
        <v/>
      </c>
      <c r="T2976" t="str">
        <f t="shared" si="285"/>
        <v/>
      </c>
      <c r="U2976" t="str">
        <f t="shared" si="28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281"/>
        <v>0</v>
      </c>
      <c r="P2977">
        <f t="shared" si="282"/>
        <v>0</v>
      </c>
      <c r="Q2977">
        <f t="shared" si="283"/>
        <v>0</v>
      </c>
      <c r="S2977" t="str">
        <f t="shared" si="284"/>
        <v/>
      </c>
      <c r="T2977" t="str">
        <f t="shared" si="285"/>
        <v/>
      </c>
      <c r="U2977" t="str">
        <f t="shared" si="28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281"/>
        <v>11</v>
      </c>
      <c r="P2978">
        <f t="shared" si="282"/>
        <v>0</v>
      </c>
      <c r="Q2978">
        <f t="shared" si="283"/>
        <v>0</v>
      </c>
      <c r="S2978" t="str">
        <f t="shared" si="284"/>
        <v/>
      </c>
      <c r="T2978" t="str">
        <f t="shared" si="285"/>
        <v/>
      </c>
      <c r="U2978" t="str">
        <f t="shared" si="28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281"/>
        <v>0</v>
      </c>
      <c r="P2979">
        <f t="shared" si="282"/>
        <v>0</v>
      </c>
      <c r="Q2979">
        <f t="shared" si="283"/>
        <v>0</v>
      </c>
      <c r="S2979" t="str">
        <f t="shared" si="284"/>
        <v/>
      </c>
      <c r="T2979" t="str">
        <f t="shared" si="285"/>
        <v/>
      </c>
      <c r="U2979" t="str">
        <f t="shared" si="28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281"/>
        <v>2</v>
      </c>
      <c r="P2980">
        <f t="shared" si="282"/>
        <v>0</v>
      </c>
      <c r="Q2980">
        <f t="shared" si="283"/>
        <v>0</v>
      </c>
      <c r="S2980" t="str">
        <f t="shared" si="284"/>
        <v/>
      </c>
      <c r="T2980" t="str">
        <f t="shared" si="285"/>
        <v/>
      </c>
      <c r="U2980" t="str">
        <f t="shared" si="28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281"/>
        <v>0</v>
      </c>
      <c r="P2981">
        <f t="shared" si="282"/>
        <v>0</v>
      </c>
      <c r="Q2981">
        <f t="shared" si="283"/>
        <v>0</v>
      </c>
      <c r="S2981" t="str">
        <f t="shared" si="284"/>
        <v/>
      </c>
      <c r="T2981" t="str">
        <f t="shared" si="285"/>
        <v/>
      </c>
      <c r="U2981" t="str">
        <f t="shared" si="28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281"/>
        <v>0</v>
      </c>
      <c r="P2982">
        <f t="shared" si="282"/>
        <v>0</v>
      </c>
      <c r="Q2982">
        <f t="shared" si="283"/>
        <v>0</v>
      </c>
      <c r="S2982" t="str">
        <f t="shared" si="284"/>
        <v/>
      </c>
      <c r="T2982" t="str">
        <f t="shared" si="285"/>
        <v/>
      </c>
      <c r="U2982" t="str">
        <f t="shared" si="28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281"/>
        <v>1</v>
      </c>
      <c r="P2983">
        <f t="shared" si="282"/>
        <v>0</v>
      </c>
      <c r="Q2983">
        <f t="shared" si="283"/>
        <v>0</v>
      </c>
      <c r="S2983" t="str">
        <f t="shared" si="284"/>
        <v/>
      </c>
      <c r="T2983" t="str">
        <f t="shared" si="285"/>
        <v/>
      </c>
      <c r="U2983" t="str">
        <f t="shared" si="28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281"/>
        <v>5</v>
      </c>
      <c r="P2984">
        <f t="shared" si="282"/>
        <v>0</v>
      </c>
      <c r="Q2984">
        <f t="shared" si="283"/>
        <v>0</v>
      </c>
      <c r="S2984" t="str">
        <f t="shared" si="284"/>
        <v/>
      </c>
      <c r="T2984" t="str">
        <f t="shared" si="285"/>
        <v/>
      </c>
      <c r="U2984" t="str">
        <f t="shared" si="28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281"/>
        <v>0</v>
      </c>
      <c r="P2985">
        <f t="shared" si="282"/>
        <v>0</v>
      </c>
      <c r="Q2985">
        <f t="shared" si="283"/>
        <v>0</v>
      </c>
      <c r="S2985" t="str">
        <f t="shared" si="284"/>
        <v/>
      </c>
      <c r="T2985" t="str">
        <f t="shared" si="285"/>
        <v/>
      </c>
      <c r="U2985" t="str">
        <f t="shared" si="28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281"/>
        <v>0</v>
      </c>
      <c r="P2986">
        <f t="shared" si="282"/>
        <v>0</v>
      </c>
      <c r="Q2986">
        <f t="shared" si="283"/>
        <v>0</v>
      </c>
      <c r="S2986" t="str">
        <f t="shared" si="284"/>
        <v/>
      </c>
      <c r="T2986" t="str">
        <f t="shared" si="285"/>
        <v/>
      </c>
      <c r="U2986" t="str">
        <f t="shared" si="28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281"/>
        <v>1</v>
      </c>
      <c r="P2987">
        <f t="shared" si="282"/>
        <v>0</v>
      </c>
      <c r="Q2987">
        <f t="shared" si="283"/>
        <v>0</v>
      </c>
      <c r="S2987" t="str">
        <f t="shared" si="284"/>
        <v/>
      </c>
      <c r="T2987" t="str">
        <f t="shared" si="285"/>
        <v/>
      </c>
      <c r="U2987" t="str">
        <f t="shared" si="28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281"/>
        <v>0</v>
      </c>
      <c r="P2988">
        <f t="shared" si="282"/>
        <v>0</v>
      </c>
      <c r="Q2988">
        <f t="shared" si="283"/>
        <v>0</v>
      </c>
      <c r="S2988" t="str">
        <f t="shared" si="284"/>
        <v/>
      </c>
      <c r="T2988" t="str">
        <f t="shared" si="285"/>
        <v/>
      </c>
      <c r="U2988" t="str">
        <f t="shared" si="28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281"/>
        <v>1</v>
      </c>
      <c r="P2989">
        <f t="shared" si="282"/>
        <v>0</v>
      </c>
      <c r="Q2989">
        <f t="shared" si="283"/>
        <v>0</v>
      </c>
      <c r="S2989" t="str">
        <f t="shared" si="284"/>
        <v/>
      </c>
      <c r="T2989" t="str">
        <f t="shared" si="285"/>
        <v/>
      </c>
      <c r="U2989" t="str">
        <f t="shared" si="28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281"/>
        <v>1</v>
      </c>
      <c r="P2990">
        <f t="shared" si="282"/>
        <v>0</v>
      </c>
      <c r="Q2990">
        <f t="shared" si="283"/>
        <v>0</v>
      </c>
      <c r="S2990" t="str">
        <f t="shared" si="284"/>
        <v/>
      </c>
      <c r="T2990" t="str">
        <f t="shared" si="285"/>
        <v/>
      </c>
      <c r="U2990" t="str">
        <f t="shared" si="28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281"/>
        <v>3</v>
      </c>
      <c r="P2991">
        <f t="shared" si="282"/>
        <v>0</v>
      </c>
      <c r="Q2991">
        <f t="shared" si="283"/>
        <v>0</v>
      </c>
      <c r="S2991" t="str">
        <f t="shared" si="284"/>
        <v/>
      </c>
      <c r="T2991" t="str">
        <f t="shared" si="285"/>
        <v/>
      </c>
      <c r="U2991" t="str">
        <f t="shared" si="28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281"/>
        <v>0</v>
      </c>
      <c r="P2992">
        <f t="shared" si="282"/>
        <v>0</v>
      </c>
      <c r="Q2992">
        <f t="shared" si="283"/>
        <v>0</v>
      </c>
      <c r="S2992" t="str">
        <f t="shared" si="284"/>
        <v/>
      </c>
      <c r="T2992" t="str">
        <f t="shared" si="285"/>
        <v/>
      </c>
      <c r="U2992" t="str">
        <f t="shared" si="28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281"/>
        <v>0</v>
      </c>
      <c r="P2993">
        <f t="shared" si="282"/>
        <v>0</v>
      </c>
      <c r="Q2993">
        <f t="shared" si="283"/>
        <v>0</v>
      </c>
      <c r="S2993" t="str">
        <f t="shared" si="284"/>
        <v/>
      </c>
      <c r="T2993" t="str">
        <f t="shared" si="285"/>
        <v/>
      </c>
      <c r="U2993" t="str">
        <f t="shared" si="28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281"/>
        <v>2</v>
      </c>
      <c r="P2994">
        <f t="shared" si="282"/>
        <v>1</v>
      </c>
      <c r="Q2994">
        <f t="shared" si="283"/>
        <v>0</v>
      </c>
      <c r="S2994" t="str">
        <f t="shared" si="284"/>
        <v/>
      </c>
      <c r="T2994" t="str">
        <f t="shared" si="285"/>
        <v/>
      </c>
      <c r="U2994" t="str">
        <f t="shared" si="28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281"/>
        <v>0</v>
      </c>
      <c r="P2995">
        <f t="shared" si="282"/>
        <v>0</v>
      </c>
      <c r="Q2995">
        <f t="shared" si="283"/>
        <v>0</v>
      </c>
      <c r="S2995" t="str">
        <f t="shared" si="284"/>
        <v/>
      </c>
      <c r="T2995" t="str">
        <f t="shared" si="285"/>
        <v/>
      </c>
      <c r="U2995" t="str">
        <f t="shared" si="28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281"/>
        <v>2</v>
      </c>
      <c r="P2996">
        <f t="shared" si="282"/>
        <v>0</v>
      </c>
      <c r="Q2996">
        <f t="shared" si="283"/>
        <v>0</v>
      </c>
      <c r="S2996" t="str">
        <f t="shared" si="284"/>
        <v/>
      </c>
      <c r="T2996" t="str">
        <f t="shared" si="285"/>
        <v/>
      </c>
      <c r="U2996" t="str">
        <f t="shared" si="28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281"/>
        <v>10</v>
      </c>
      <c r="P2997">
        <f t="shared" si="282"/>
        <v>0</v>
      </c>
      <c r="Q2997">
        <f t="shared" si="283"/>
        <v>0</v>
      </c>
      <c r="S2997" t="str">
        <f t="shared" si="284"/>
        <v/>
      </c>
      <c r="T2997" t="str">
        <f t="shared" si="285"/>
        <v/>
      </c>
      <c r="U2997" t="str">
        <f t="shared" si="28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281"/>
        <v>4</v>
      </c>
      <c r="P2998">
        <f t="shared" si="282"/>
        <v>0</v>
      </c>
      <c r="Q2998">
        <f t="shared" si="283"/>
        <v>0</v>
      </c>
      <c r="S2998" t="str">
        <f t="shared" si="284"/>
        <v/>
      </c>
      <c r="T2998" t="str">
        <f t="shared" si="285"/>
        <v/>
      </c>
      <c r="U2998" t="str">
        <f t="shared" si="28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281"/>
        <v>0</v>
      </c>
      <c r="P2999">
        <f t="shared" si="282"/>
        <v>0</v>
      </c>
      <c r="Q2999">
        <f t="shared" si="283"/>
        <v>0</v>
      </c>
      <c r="S2999" t="str">
        <f t="shared" si="284"/>
        <v/>
      </c>
      <c r="T2999" t="str">
        <f t="shared" si="285"/>
        <v/>
      </c>
      <c r="U2999" t="str">
        <f t="shared" si="28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281"/>
        <v>0</v>
      </c>
      <c r="P3000">
        <f t="shared" si="282"/>
        <v>0</v>
      </c>
      <c r="Q3000">
        <f t="shared" si="283"/>
        <v>0</v>
      </c>
      <c r="S3000" t="str">
        <f t="shared" si="284"/>
        <v/>
      </c>
      <c r="T3000" t="str">
        <f t="shared" si="285"/>
        <v/>
      </c>
      <c r="U3000" t="str">
        <f t="shared" si="28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281"/>
        <v>1</v>
      </c>
      <c r="P3001">
        <f t="shared" si="282"/>
        <v>0</v>
      </c>
      <c r="Q3001">
        <f t="shared" si="283"/>
        <v>0</v>
      </c>
      <c r="S3001">
        <f t="shared" si="284"/>
        <v>1</v>
      </c>
      <c r="T3001">
        <f t="shared" si="285"/>
        <v>0</v>
      </c>
      <c r="U3001">
        <f t="shared" si="28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281"/>
        <v>0</v>
      </c>
      <c r="P3002">
        <f t="shared" si="282"/>
        <v>0</v>
      </c>
      <c r="Q3002">
        <f t="shared" si="283"/>
        <v>0</v>
      </c>
      <c r="S3002" t="str">
        <f t="shared" si="284"/>
        <v/>
      </c>
      <c r="T3002" t="str">
        <f t="shared" si="285"/>
        <v/>
      </c>
      <c r="U3002" t="str">
        <f t="shared" si="28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281"/>
        <v>1</v>
      </c>
      <c r="P3003">
        <f t="shared" si="282"/>
        <v>0</v>
      </c>
      <c r="Q3003">
        <f t="shared" si="283"/>
        <v>0</v>
      </c>
      <c r="S3003" t="str">
        <f t="shared" si="284"/>
        <v/>
      </c>
      <c r="T3003" t="str">
        <f t="shared" si="285"/>
        <v/>
      </c>
      <c r="U3003" t="str">
        <f t="shared" si="28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281"/>
        <v>2</v>
      </c>
      <c r="P3004">
        <f t="shared" si="282"/>
        <v>0</v>
      </c>
      <c r="Q3004">
        <f t="shared" si="283"/>
        <v>0</v>
      </c>
      <c r="S3004" t="str">
        <f t="shared" si="284"/>
        <v/>
      </c>
      <c r="T3004" t="str">
        <f t="shared" si="285"/>
        <v/>
      </c>
      <c r="U3004" t="str">
        <f t="shared" si="28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281"/>
        <v>69</v>
      </c>
      <c r="P3005">
        <f t="shared" si="282"/>
        <v>1</v>
      </c>
      <c r="Q3005">
        <f t="shared" si="283"/>
        <v>0</v>
      </c>
      <c r="S3005" t="str">
        <f t="shared" si="284"/>
        <v/>
      </c>
      <c r="T3005" t="str">
        <f t="shared" si="285"/>
        <v/>
      </c>
      <c r="U3005" t="str">
        <f t="shared" si="28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281"/>
        <v>7</v>
      </c>
      <c r="P3006">
        <f t="shared" si="282"/>
        <v>0</v>
      </c>
      <c r="Q3006">
        <f t="shared" si="283"/>
        <v>0</v>
      </c>
      <c r="S3006" t="str">
        <f t="shared" si="284"/>
        <v/>
      </c>
      <c r="T3006" t="str">
        <f t="shared" si="285"/>
        <v/>
      </c>
      <c r="U3006" t="str">
        <f t="shared" si="28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281"/>
        <v>9</v>
      </c>
      <c r="P3007">
        <f t="shared" si="282"/>
        <v>0</v>
      </c>
      <c r="Q3007">
        <f t="shared" si="283"/>
        <v>0</v>
      </c>
      <c r="S3007" t="str">
        <f t="shared" si="284"/>
        <v/>
      </c>
      <c r="T3007" t="str">
        <f t="shared" si="285"/>
        <v/>
      </c>
      <c r="U3007" t="str">
        <f t="shared" si="28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281"/>
        <v>6</v>
      </c>
      <c r="P3008">
        <f t="shared" si="282"/>
        <v>0</v>
      </c>
      <c r="Q3008">
        <f t="shared" si="283"/>
        <v>0</v>
      </c>
      <c r="S3008" t="str">
        <f t="shared" si="284"/>
        <v/>
      </c>
      <c r="T3008" t="str">
        <f t="shared" si="285"/>
        <v/>
      </c>
      <c r="U3008" t="str">
        <f t="shared" si="28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281"/>
        <v>0</v>
      </c>
      <c r="P3009">
        <f t="shared" si="282"/>
        <v>0</v>
      </c>
      <c r="Q3009">
        <f t="shared" si="283"/>
        <v>0</v>
      </c>
      <c r="S3009" t="str">
        <f t="shared" si="284"/>
        <v/>
      </c>
      <c r="T3009" t="str">
        <f t="shared" si="285"/>
        <v/>
      </c>
      <c r="U3009" t="str">
        <f t="shared" si="28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281"/>
        <v>5</v>
      </c>
      <c r="P3010">
        <f t="shared" si="282"/>
        <v>0</v>
      </c>
      <c r="Q3010">
        <f t="shared" si="283"/>
        <v>0</v>
      </c>
      <c r="S3010" t="str">
        <f t="shared" si="284"/>
        <v/>
      </c>
      <c r="T3010" t="str">
        <f t="shared" si="285"/>
        <v/>
      </c>
      <c r="U3010" t="str">
        <f t="shared" si="28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281"/>
        <v>3</v>
      </c>
      <c r="P3011">
        <f t="shared" si="282"/>
        <v>0</v>
      </c>
      <c r="Q3011">
        <f t="shared" si="283"/>
        <v>0</v>
      </c>
      <c r="S3011" t="str">
        <f t="shared" si="284"/>
        <v/>
      </c>
      <c r="T3011" t="str">
        <f t="shared" si="285"/>
        <v/>
      </c>
      <c r="U3011" t="str">
        <f t="shared" si="28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281"/>
        <v>0</v>
      </c>
      <c r="P3012">
        <f t="shared" si="282"/>
        <v>0</v>
      </c>
      <c r="Q3012">
        <f t="shared" si="283"/>
        <v>0</v>
      </c>
      <c r="S3012" t="str">
        <f t="shared" si="284"/>
        <v/>
      </c>
      <c r="T3012" t="str">
        <f t="shared" si="285"/>
        <v/>
      </c>
      <c r="U3012" t="str">
        <f t="shared" si="28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ref="O3013:O3076" si="287">IF($D3013="US",H3013,"")</f>
        <v>15</v>
      </c>
      <c r="P3013">
        <f t="shared" ref="P3013:P3076" si="288">IF($D3013="US",I3013,"")</f>
        <v>0</v>
      </c>
      <c r="Q3013">
        <f t="shared" ref="Q3013:Q3076" si="289">IF($D3013="US",J3013,"")</f>
        <v>0</v>
      </c>
      <c r="S3013" t="str">
        <f t="shared" ref="S3013:S3076" si="290">IF($C3013="New York",H3013,"")</f>
        <v/>
      </c>
      <c r="T3013" t="str">
        <f t="shared" ref="T3013:T3076" si="291">IF($C3013="New York",I3013,"")</f>
        <v/>
      </c>
      <c r="U3013" t="str">
        <f t="shared" ref="U3013:U3076" si="292">IF($C3013="New York",J3013,"")</f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si="287"/>
        <v>0</v>
      </c>
      <c r="P3014">
        <f t="shared" si="288"/>
        <v>0</v>
      </c>
      <c r="Q3014">
        <f t="shared" si="289"/>
        <v>0</v>
      </c>
      <c r="S3014" t="str">
        <f t="shared" si="290"/>
        <v/>
      </c>
      <c r="T3014" t="str">
        <f t="shared" si="291"/>
        <v/>
      </c>
      <c r="U3014" t="str">
        <f t="shared" si="292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287"/>
        <v>25</v>
      </c>
      <c r="P3015">
        <f t="shared" si="288"/>
        <v>0</v>
      </c>
      <c r="Q3015">
        <f t="shared" si="289"/>
        <v>0</v>
      </c>
      <c r="S3015" t="str">
        <f t="shared" si="290"/>
        <v/>
      </c>
      <c r="T3015" t="str">
        <f t="shared" si="291"/>
        <v/>
      </c>
      <c r="U3015" t="str">
        <f t="shared" si="292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287"/>
        <v>42</v>
      </c>
      <c r="P3016">
        <f t="shared" si="288"/>
        <v>0</v>
      </c>
      <c r="Q3016">
        <f t="shared" si="289"/>
        <v>0</v>
      </c>
      <c r="S3016" t="str">
        <f t="shared" si="290"/>
        <v/>
      </c>
      <c r="T3016" t="str">
        <f t="shared" si="291"/>
        <v/>
      </c>
      <c r="U3016" t="str">
        <f t="shared" si="292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287"/>
        <v>2</v>
      </c>
      <c r="P3017">
        <f t="shared" si="288"/>
        <v>0</v>
      </c>
      <c r="Q3017">
        <f t="shared" si="289"/>
        <v>0</v>
      </c>
      <c r="S3017" t="str">
        <f t="shared" si="290"/>
        <v/>
      </c>
      <c r="T3017" t="str">
        <f t="shared" si="291"/>
        <v/>
      </c>
      <c r="U3017" t="str">
        <f t="shared" si="292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287"/>
        <v>0</v>
      </c>
      <c r="P3018">
        <f t="shared" si="288"/>
        <v>0</v>
      </c>
      <c r="Q3018">
        <f t="shared" si="289"/>
        <v>0</v>
      </c>
      <c r="S3018" t="str">
        <f t="shared" si="290"/>
        <v/>
      </c>
      <c r="T3018" t="str">
        <f t="shared" si="291"/>
        <v/>
      </c>
      <c r="U3018" t="str">
        <f t="shared" si="292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287"/>
        <v>31</v>
      </c>
      <c r="P3019">
        <f t="shared" si="288"/>
        <v>0</v>
      </c>
      <c r="Q3019">
        <f t="shared" si="289"/>
        <v>0</v>
      </c>
      <c r="S3019" t="str">
        <f t="shared" si="290"/>
        <v/>
      </c>
      <c r="T3019" t="str">
        <f t="shared" si="291"/>
        <v/>
      </c>
      <c r="U3019" t="str">
        <f t="shared" si="292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287"/>
        <v>0</v>
      </c>
      <c r="P3020">
        <f t="shared" si="288"/>
        <v>0</v>
      </c>
      <c r="Q3020">
        <f t="shared" si="289"/>
        <v>0</v>
      </c>
      <c r="S3020" t="str">
        <f t="shared" si="290"/>
        <v/>
      </c>
      <c r="T3020" t="str">
        <f t="shared" si="291"/>
        <v/>
      </c>
      <c r="U3020" t="str">
        <f t="shared" si="292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287"/>
        <v>0</v>
      </c>
      <c r="P3021">
        <f t="shared" si="288"/>
        <v>0</v>
      </c>
      <c r="Q3021">
        <f t="shared" si="289"/>
        <v>0</v>
      </c>
      <c r="S3021" t="str">
        <f t="shared" si="290"/>
        <v/>
      </c>
      <c r="T3021" t="str">
        <f t="shared" si="291"/>
        <v/>
      </c>
      <c r="U3021" t="str">
        <f t="shared" si="292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287"/>
        <v>0</v>
      </c>
      <c r="P3022">
        <f t="shared" si="288"/>
        <v>0</v>
      </c>
      <c r="Q3022">
        <f t="shared" si="289"/>
        <v>0</v>
      </c>
      <c r="S3022" t="str">
        <f t="shared" si="290"/>
        <v/>
      </c>
      <c r="T3022" t="str">
        <f t="shared" si="291"/>
        <v/>
      </c>
      <c r="U3022" t="str">
        <f t="shared" si="292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287"/>
        <v>0</v>
      </c>
      <c r="P3023">
        <f t="shared" si="288"/>
        <v>0</v>
      </c>
      <c r="Q3023">
        <f t="shared" si="289"/>
        <v>0</v>
      </c>
      <c r="S3023" t="str">
        <f t="shared" si="290"/>
        <v/>
      </c>
      <c r="T3023" t="str">
        <f t="shared" si="291"/>
        <v/>
      </c>
      <c r="U3023" t="str">
        <f t="shared" si="292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287"/>
        <v>1</v>
      </c>
      <c r="P3024">
        <f t="shared" si="288"/>
        <v>0</v>
      </c>
      <c r="Q3024">
        <f t="shared" si="289"/>
        <v>0</v>
      </c>
      <c r="S3024" t="str">
        <f t="shared" si="290"/>
        <v/>
      </c>
      <c r="T3024" t="str">
        <f t="shared" si="291"/>
        <v/>
      </c>
      <c r="U3024" t="str">
        <f t="shared" si="292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287"/>
        <v>0</v>
      </c>
      <c r="P3025">
        <f t="shared" si="288"/>
        <v>0</v>
      </c>
      <c r="Q3025">
        <f t="shared" si="289"/>
        <v>0</v>
      </c>
      <c r="S3025" t="str">
        <f t="shared" si="290"/>
        <v/>
      </c>
      <c r="T3025" t="str">
        <f t="shared" si="291"/>
        <v/>
      </c>
      <c r="U3025" t="str">
        <f t="shared" si="292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287"/>
        <v>0</v>
      </c>
      <c r="P3026">
        <f t="shared" si="288"/>
        <v>0</v>
      </c>
      <c r="Q3026">
        <f t="shared" si="289"/>
        <v>0</v>
      </c>
      <c r="S3026" t="str">
        <f t="shared" si="290"/>
        <v/>
      </c>
      <c r="T3026" t="str">
        <f t="shared" si="291"/>
        <v/>
      </c>
      <c r="U3026" t="str">
        <f t="shared" si="292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287"/>
        <v>638</v>
      </c>
      <c r="P3027">
        <f t="shared" si="288"/>
        <v>8</v>
      </c>
      <c r="Q3027">
        <f t="shared" si="289"/>
        <v>0</v>
      </c>
      <c r="S3027" t="str">
        <f t="shared" si="290"/>
        <v/>
      </c>
      <c r="T3027" t="str">
        <f t="shared" si="291"/>
        <v/>
      </c>
      <c r="U3027" t="str">
        <f t="shared" si="292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287"/>
        <v>0</v>
      </c>
      <c r="P3028">
        <f t="shared" si="288"/>
        <v>0</v>
      </c>
      <c r="Q3028">
        <f t="shared" si="289"/>
        <v>0</v>
      </c>
      <c r="S3028" t="str">
        <f t="shared" si="290"/>
        <v/>
      </c>
      <c r="T3028" t="str">
        <f t="shared" si="291"/>
        <v/>
      </c>
      <c r="U3028" t="str">
        <f t="shared" si="292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287"/>
        <v>0</v>
      </c>
      <c r="P3029">
        <f t="shared" si="288"/>
        <v>0</v>
      </c>
      <c r="Q3029">
        <f t="shared" si="289"/>
        <v>0</v>
      </c>
      <c r="S3029" t="str">
        <f t="shared" si="290"/>
        <v/>
      </c>
      <c r="T3029" t="str">
        <f t="shared" si="291"/>
        <v/>
      </c>
      <c r="U3029" t="str">
        <f t="shared" si="292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287"/>
        <v>0</v>
      </c>
      <c r="P3030">
        <f t="shared" si="288"/>
        <v>0</v>
      </c>
      <c r="Q3030">
        <f t="shared" si="289"/>
        <v>0</v>
      </c>
      <c r="S3030" t="str">
        <f t="shared" si="290"/>
        <v/>
      </c>
      <c r="T3030" t="str">
        <f t="shared" si="291"/>
        <v/>
      </c>
      <c r="U3030" t="str">
        <f t="shared" si="292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287"/>
        <v>3</v>
      </c>
      <c r="P3031">
        <f t="shared" si="288"/>
        <v>0</v>
      </c>
      <c r="Q3031">
        <f t="shared" si="289"/>
        <v>0</v>
      </c>
      <c r="S3031">
        <f t="shared" si="290"/>
        <v>3</v>
      </c>
      <c r="T3031">
        <f t="shared" si="291"/>
        <v>0</v>
      </c>
      <c r="U3031">
        <f t="shared" si="292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287"/>
        <v>1</v>
      </c>
      <c r="P3032">
        <f t="shared" si="288"/>
        <v>0</v>
      </c>
      <c r="Q3032">
        <f t="shared" si="289"/>
        <v>0</v>
      </c>
      <c r="S3032" t="str">
        <f t="shared" si="290"/>
        <v/>
      </c>
      <c r="T3032" t="str">
        <f t="shared" si="291"/>
        <v/>
      </c>
      <c r="U3032" t="str">
        <f t="shared" si="292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287"/>
        <v>0</v>
      </c>
      <c r="P3033">
        <f t="shared" si="288"/>
        <v>0</v>
      </c>
      <c r="Q3033">
        <f t="shared" si="289"/>
        <v>0</v>
      </c>
      <c r="S3033" t="str">
        <f t="shared" si="290"/>
        <v/>
      </c>
      <c r="T3033" t="str">
        <f t="shared" si="291"/>
        <v/>
      </c>
      <c r="U3033" t="str">
        <f t="shared" si="292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287"/>
        <v>3</v>
      </c>
      <c r="P3034">
        <f t="shared" si="288"/>
        <v>0</v>
      </c>
      <c r="Q3034">
        <f t="shared" si="289"/>
        <v>0</v>
      </c>
      <c r="S3034" t="str">
        <f t="shared" si="290"/>
        <v/>
      </c>
      <c r="T3034" t="str">
        <f t="shared" si="291"/>
        <v/>
      </c>
      <c r="U3034" t="str">
        <f t="shared" si="292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287"/>
        <v>0</v>
      </c>
      <c r="P3035">
        <f t="shared" si="288"/>
        <v>0</v>
      </c>
      <c r="Q3035">
        <f t="shared" si="289"/>
        <v>0</v>
      </c>
      <c r="S3035" t="str">
        <f t="shared" si="290"/>
        <v/>
      </c>
      <c r="T3035" t="str">
        <f t="shared" si="291"/>
        <v/>
      </c>
      <c r="U3035" t="str">
        <f t="shared" si="292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287"/>
        <v>0</v>
      </c>
      <c r="P3036">
        <f t="shared" si="288"/>
        <v>0</v>
      </c>
      <c r="Q3036">
        <f t="shared" si="289"/>
        <v>0</v>
      </c>
      <c r="S3036" t="str">
        <f t="shared" si="290"/>
        <v/>
      </c>
      <c r="T3036" t="str">
        <f t="shared" si="291"/>
        <v/>
      </c>
      <c r="U3036" t="str">
        <f t="shared" si="292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287"/>
        <v>0</v>
      </c>
      <c r="P3037">
        <f t="shared" si="288"/>
        <v>0</v>
      </c>
      <c r="Q3037">
        <f t="shared" si="289"/>
        <v>0</v>
      </c>
      <c r="S3037" t="str">
        <f t="shared" si="290"/>
        <v/>
      </c>
      <c r="T3037" t="str">
        <f t="shared" si="291"/>
        <v/>
      </c>
      <c r="U3037" t="str">
        <f t="shared" si="292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287"/>
        <v>0</v>
      </c>
      <c r="P3038">
        <f t="shared" si="288"/>
        <v>0</v>
      </c>
      <c r="Q3038">
        <f t="shared" si="289"/>
        <v>0</v>
      </c>
      <c r="S3038" t="str">
        <f t="shared" si="290"/>
        <v/>
      </c>
      <c r="T3038" t="str">
        <f t="shared" si="291"/>
        <v/>
      </c>
      <c r="U3038" t="str">
        <f t="shared" si="292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287"/>
        <v>1</v>
      </c>
      <c r="P3039">
        <f t="shared" si="288"/>
        <v>0</v>
      </c>
      <c r="Q3039">
        <f t="shared" si="289"/>
        <v>0</v>
      </c>
      <c r="S3039" t="str">
        <f t="shared" si="290"/>
        <v/>
      </c>
      <c r="T3039" t="str">
        <f t="shared" si="291"/>
        <v/>
      </c>
      <c r="U3039" t="str">
        <f t="shared" si="292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287"/>
        <v>4</v>
      </c>
      <c r="P3040">
        <f t="shared" si="288"/>
        <v>0</v>
      </c>
      <c r="Q3040">
        <f t="shared" si="289"/>
        <v>0</v>
      </c>
      <c r="S3040" t="str">
        <f t="shared" si="290"/>
        <v/>
      </c>
      <c r="T3040" t="str">
        <f t="shared" si="291"/>
        <v/>
      </c>
      <c r="U3040" t="str">
        <f t="shared" si="292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287"/>
        <v>8</v>
      </c>
      <c r="P3041">
        <f t="shared" si="288"/>
        <v>0</v>
      </c>
      <c r="Q3041">
        <f t="shared" si="289"/>
        <v>0</v>
      </c>
      <c r="S3041" t="str">
        <f t="shared" si="290"/>
        <v/>
      </c>
      <c r="T3041" t="str">
        <f t="shared" si="291"/>
        <v/>
      </c>
      <c r="U3041" t="str">
        <f t="shared" si="292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287"/>
        <v>0</v>
      </c>
      <c r="P3042">
        <f t="shared" si="288"/>
        <v>0</v>
      </c>
      <c r="Q3042">
        <f t="shared" si="289"/>
        <v>0</v>
      </c>
      <c r="S3042" t="str">
        <f t="shared" si="290"/>
        <v/>
      </c>
      <c r="T3042" t="str">
        <f t="shared" si="291"/>
        <v/>
      </c>
      <c r="U3042" t="str">
        <f t="shared" si="292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287"/>
        <v>0</v>
      </c>
      <c r="P3043">
        <f t="shared" si="288"/>
        <v>0</v>
      </c>
      <c r="Q3043">
        <f t="shared" si="289"/>
        <v>0</v>
      </c>
      <c r="S3043" t="str">
        <f t="shared" si="290"/>
        <v/>
      </c>
      <c r="T3043" t="str">
        <f t="shared" si="291"/>
        <v/>
      </c>
      <c r="U3043" t="str">
        <f t="shared" si="292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287"/>
        <v>0</v>
      </c>
      <c r="P3044">
        <f t="shared" si="288"/>
        <v>0</v>
      </c>
      <c r="Q3044">
        <f t="shared" si="289"/>
        <v>0</v>
      </c>
      <c r="S3044" t="str">
        <f t="shared" si="290"/>
        <v/>
      </c>
      <c r="T3044" t="str">
        <f t="shared" si="291"/>
        <v/>
      </c>
      <c r="U3044" t="str">
        <f t="shared" si="292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287"/>
        <v>3</v>
      </c>
      <c r="P3045">
        <f t="shared" si="288"/>
        <v>1</v>
      </c>
      <c r="Q3045">
        <f t="shared" si="289"/>
        <v>0</v>
      </c>
      <c r="S3045" t="str">
        <f t="shared" si="290"/>
        <v/>
      </c>
      <c r="T3045" t="str">
        <f t="shared" si="291"/>
        <v/>
      </c>
      <c r="U3045" t="str">
        <f t="shared" si="292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287"/>
        <v>1</v>
      </c>
      <c r="P3046">
        <f t="shared" si="288"/>
        <v>0</v>
      </c>
      <c r="Q3046">
        <f t="shared" si="289"/>
        <v>0</v>
      </c>
      <c r="S3046" t="str">
        <f t="shared" si="290"/>
        <v/>
      </c>
      <c r="T3046" t="str">
        <f t="shared" si="291"/>
        <v/>
      </c>
      <c r="U3046" t="str">
        <f t="shared" si="292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287"/>
        <v>0</v>
      </c>
      <c r="P3047">
        <f t="shared" si="288"/>
        <v>0</v>
      </c>
      <c r="Q3047">
        <f t="shared" si="289"/>
        <v>0</v>
      </c>
      <c r="S3047" t="str">
        <f t="shared" si="290"/>
        <v/>
      </c>
      <c r="T3047" t="str">
        <f t="shared" si="291"/>
        <v/>
      </c>
      <c r="U3047" t="str">
        <f t="shared" si="292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287"/>
        <v>0</v>
      </c>
      <c r="P3048">
        <f t="shared" si="288"/>
        <v>0</v>
      </c>
      <c r="Q3048">
        <f t="shared" si="289"/>
        <v>0</v>
      </c>
      <c r="S3048" t="str">
        <f t="shared" si="290"/>
        <v/>
      </c>
      <c r="T3048" t="str">
        <f t="shared" si="291"/>
        <v/>
      </c>
      <c r="U3048" t="str">
        <f t="shared" si="292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287"/>
        <v>0</v>
      </c>
      <c r="P3049">
        <f t="shared" si="288"/>
        <v>0</v>
      </c>
      <c r="Q3049">
        <f t="shared" si="289"/>
        <v>0</v>
      </c>
      <c r="S3049" t="str">
        <f t="shared" si="290"/>
        <v/>
      </c>
      <c r="T3049" t="str">
        <f t="shared" si="291"/>
        <v/>
      </c>
      <c r="U3049" t="str">
        <f t="shared" si="292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287"/>
        <v>50</v>
      </c>
      <c r="P3050">
        <f t="shared" si="288"/>
        <v>2</v>
      </c>
      <c r="Q3050">
        <f t="shared" si="289"/>
        <v>0</v>
      </c>
      <c r="S3050" t="str">
        <f t="shared" si="290"/>
        <v/>
      </c>
      <c r="T3050" t="str">
        <f t="shared" si="291"/>
        <v/>
      </c>
      <c r="U3050" t="str">
        <f t="shared" si="292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287"/>
        <v>1</v>
      </c>
      <c r="P3051">
        <f t="shared" si="288"/>
        <v>0</v>
      </c>
      <c r="Q3051">
        <f t="shared" si="289"/>
        <v>0</v>
      </c>
      <c r="S3051" t="str">
        <f t="shared" si="290"/>
        <v/>
      </c>
      <c r="T3051" t="str">
        <f t="shared" si="291"/>
        <v/>
      </c>
      <c r="U3051" t="str">
        <f t="shared" si="292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287"/>
        <v>0</v>
      </c>
      <c r="P3052">
        <f t="shared" si="288"/>
        <v>0</v>
      </c>
      <c r="Q3052">
        <f t="shared" si="289"/>
        <v>0</v>
      </c>
      <c r="S3052" t="str">
        <f t="shared" si="290"/>
        <v/>
      </c>
      <c r="T3052" t="str">
        <f t="shared" si="291"/>
        <v/>
      </c>
      <c r="U3052" t="str">
        <f t="shared" si="292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287"/>
        <v>5</v>
      </c>
      <c r="P3053">
        <f t="shared" si="288"/>
        <v>1</v>
      </c>
      <c r="Q3053">
        <f t="shared" si="289"/>
        <v>0</v>
      </c>
      <c r="S3053" t="str">
        <f t="shared" si="290"/>
        <v/>
      </c>
      <c r="T3053" t="str">
        <f t="shared" si="291"/>
        <v/>
      </c>
      <c r="U3053" t="str">
        <f t="shared" si="292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287"/>
        <v>0</v>
      </c>
      <c r="P3054">
        <f t="shared" si="288"/>
        <v>0</v>
      </c>
      <c r="Q3054">
        <f t="shared" si="289"/>
        <v>0</v>
      </c>
      <c r="S3054" t="str">
        <f t="shared" si="290"/>
        <v/>
      </c>
      <c r="T3054" t="str">
        <f t="shared" si="291"/>
        <v/>
      </c>
      <c r="U3054" t="str">
        <f t="shared" si="292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287"/>
        <v>0</v>
      </c>
      <c r="P3055">
        <f t="shared" si="288"/>
        <v>0</v>
      </c>
      <c r="Q3055">
        <f t="shared" si="289"/>
        <v>0</v>
      </c>
      <c r="S3055" t="str">
        <f t="shared" si="290"/>
        <v/>
      </c>
      <c r="T3055" t="str">
        <f t="shared" si="291"/>
        <v/>
      </c>
      <c r="U3055" t="str">
        <f t="shared" si="292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287"/>
        <v>2894</v>
      </c>
      <c r="P3056">
        <f t="shared" si="288"/>
        <v>0</v>
      </c>
      <c r="Q3056">
        <f t="shared" si="289"/>
        <v>0</v>
      </c>
      <c r="S3056">
        <f t="shared" si="290"/>
        <v>2894</v>
      </c>
      <c r="T3056">
        <f t="shared" si="291"/>
        <v>0</v>
      </c>
      <c r="U3056">
        <f t="shared" si="292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287"/>
        <v>6</v>
      </c>
      <c r="P3057">
        <f t="shared" si="288"/>
        <v>0</v>
      </c>
      <c r="Q3057">
        <f t="shared" si="289"/>
        <v>0</v>
      </c>
      <c r="S3057" t="str">
        <f t="shared" si="290"/>
        <v/>
      </c>
      <c r="T3057" t="str">
        <f t="shared" si="291"/>
        <v/>
      </c>
      <c r="U3057" t="str">
        <f t="shared" si="292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287"/>
        <v>0</v>
      </c>
      <c r="P3058">
        <f t="shared" si="288"/>
        <v>0</v>
      </c>
      <c r="Q3058">
        <f t="shared" si="289"/>
        <v>0</v>
      </c>
      <c r="S3058" t="str">
        <f t="shared" si="290"/>
        <v/>
      </c>
      <c r="T3058" t="str">
        <f t="shared" si="291"/>
        <v/>
      </c>
      <c r="U3058" t="str">
        <f t="shared" si="292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287"/>
        <v>0</v>
      </c>
      <c r="P3059">
        <f t="shared" si="288"/>
        <v>0</v>
      </c>
      <c r="Q3059">
        <f t="shared" si="289"/>
        <v>0</v>
      </c>
      <c r="S3059" t="str">
        <f t="shared" si="290"/>
        <v/>
      </c>
      <c r="T3059" t="str">
        <f t="shared" si="291"/>
        <v/>
      </c>
      <c r="U3059" t="str">
        <f t="shared" si="292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287"/>
        <v>0</v>
      </c>
      <c r="P3060">
        <f t="shared" si="288"/>
        <v>0</v>
      </c>
      <c r="Q3060">
        <f t="shared" si="289"/>
        <v>0</v>
      </c>
      <c r="S3060" t="str">
        <f t="shared" si="290"/>
        <v/>
      </c>
      <c r="T3060" t="str">
        <f t="shared" si="291"/>
        <v/>
      </c>
      <c r="U3060" t="str">
        <f t="shared" si="292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287"/>
        <v>1</v>
      </c>
      <c r="P3061">
        <f t="shared" si="288"/>
        <v>0</v>
      </c>
      <c r="Q3061">
        <f t="shared" si="289"/>
        <v>0</v>
      </c>
      <c r="S3061" t="str">
        <f t="shared" si="290"/>
        <v/>
      </c>
      <c r="T3061" t="str">
        <f t="shared" si="291"/>
        <v/>
      </c>
      <c r="U3061" t="str">
        <f t="shared" si="292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287"/>
        <v>1</v>
      </c>
      <c r="P3062">
        <f t="shared" si="288"/>
        <v>0</v>
      </c>
      <c r="Q3062">
        <f t="shared" si="289"/>
        <v>0</v>
      </c>
      <c r="S3062" t="str">
        <f t="shared" si="290"/>
        <v/>
      </c>
      <c r="T3062" t="str">
        <f t="shared" si="291"/>
        <v/>
      </c>
      <c r="U3062" t="str">
        <f t="shared" si="292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287"/>
        <v>48</v>
      </c>
      <c r="P3063">
        <f t="shared" si="288"/>
        <v>2</v>
      </c>
      <c r="Q3063">
        <f t="shared" si="289"/>
        <v>0</v>
      </c>
      <c r="S3063" t="str">
        <f t="shared" si="290"/>
        <v/>
      </c>
      <c r="T3063" t="str">
        <f t="shared" si="291"/>
        <v/>
      </c>
      <c r="U3063" t="str">
        <f t="shared" si="292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287"/>
        <v>0</v>
      </c>
      <c r="P3064">
        <f t="shared" si="288"/>
        <v>0</v>
      </c>
      <c r="Q3064">
        <f t="shared" si="289"/>
        <v>0</v>
      </c>
      <c r="S3064" t="str">
        <f t="shared" si="290"/>
        <v/>
      </c>
      <c r="T3064" t="str">
        <f t="shared" si="291"/>
        <v/>
      </c>
      <c r="U3064" t="str">
        <f t="shared" si="292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287"/>
        <v>0</v>
      </c>
      <c r="P3065">
        <f t="shared" si="288"/>
        <v>0</v>
      </c>
      <c r="Q3065">
        <f t="shared" si="289"/>
        <v>0</v>
      </c>
      <c r="S3065" t="str">
        <f t="shared" si="290"/>
        <v/>
      </c>
      <c r="T3065" t="str">
        <f t="shared" si="291"/>
        <v/>
      </c>
      <c r="U3065" t="str">
        <f t="shared" si="292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287"/>
        <v>0</v>
      </c>
      <c r="P3066">
        <f t="shared" si="288"/>
        <v>0</v>
      </c>
      <c r="Q3066">
        <f t="shared" si="289"/>
        <v>0</v>
      </c>
      <c r="S3066" t="str">
        <f t="shared" si="290"/>
        <v/>
      </c>
      <c r="T3066" t="str">
        <f t="shared" si="291"/>
        <v/>
      </c>
      <c r="U3066" t="str">
        <f t="shared" si="292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287"/>
        <v>0</v>
      </c>
      <c r="P3067">
        <f t="shared" si="288"/>
        <v>0</v>
      </c>
      <c r="Q3067">
        <f t="shared" si="289"/>
        <v>0</v>
      </c>
      <c r="S3067" t="str">
        <f t="shared" si="290"/>
        <v/>
      </c>
      <c r="T3067" t="str">
        <f t="shared" si="291"/>
        <v/>
      </c>
      <c r="U3067" t="str">
        <f t="shared" si="292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287"/>
        <v>0</v>
      </c>
      <c r="P3068">
        <f t="shared" si="288"/>
        <v>0</v>
      </c>
      <c r="Q3068">
        <f t="shared" si="289"/>
        <v>0</v>
      </c>
      <c r="S3068" t="str">
        <f t="shared" si="290"/>
        <v/>
      </c>
      <c r="T3068" t="str">
        <f t="shared" si="291"/>
        <v/>
      </c>
      <c r="U3068" t="str">
        <f t="shared" si="292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287"/>
        <v>1</v>
      </c>
      <c r="P3069">
        <f t="shared" si="288"/>
        <v>0</v>
      </c>
      <c r="Q3069">
        <f t="shared" si="289"/>
        <v>0</v>
      </c>
      <c r="S3069" t="str">
        <f t="shared" si="290"/>
        <v/>
      </c>
      <c r="T3069" t="str">
        <f t="shared" si="291"/>
        <v/>
      </c>
      <c r="U3069" t="str">
        <f t="shared" si="292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287"/>
        <v>0</v>
      </c>
      <c r="P3070">
        <f t="shared" si="288"/>
        <v>0</v>
      </c>
      <c r="Q3070">
        <f t="shared" si="289"/>
        <v>0</v>
      </c>
      <c r="S3070" t="str">
        <f t="shared" si="290"/>
        <v/>
      </c>
      <c r="T3070" t="str">
        <f t="shared" si="291"/>
        <v/>
      </c>
      <c r="U3070" t="str">
        <f t="shared" si="292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287"/>
        <v>0</v>
      </c>
      <c r="P3071">
        <f t="shared" si="288"/>
        <v>0</v>
      </c>
      <c r="Q3071">
        <f t="shared" si="289"/>
        <v>0</v>
      </c>
      <c r="S3071" t="str">
        <f t="shared" si="290"/>
        <v/>
      </c>
      <c r="T3071" t="str">
        <f t="shared" si="291"/>
        <v/>
      </c>
      <c r="U3071" t="str">
        <f t="shared" si="292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287"/>
        <v>0</v>
      </c>
      <c r="P3072">
        <f t="shared" si="288"/>
        <v>0</v>
      </c>
      <c r="Q3072">
        <f t="shared" si="289"/>
        <v>0</v>
      </c>
      <c r="S3072" t="str">
        <f t="shared" si="290"/>
        <v/>
      </c>
      <c r="T3072" t="str">
        <f t="shared" si="291"/>
        <v/>
      </c>
      <c r="U3072" t="str">
        <f t="shared" si="292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287"/>
        <v>0</v>
      </c>
      <c r="P3073">
        <f t="shared" si="288"/>
        <v>0</v>
      </c>
      <c r="Q3073">
        <f t="shared" si="289"/>
        <v>0</v>
      </c>
      <c r="S3073" t="str">
        <f t="shared" si="290"/>
        <v/>
      </c>
      <c r="T3073" t="str">
        <f t="shared" si="291"/>
        <v/>
      </c>
      <c r="U3073" t="str">
        <f t="shared" si="292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287"/>
        <v>0</v>
      </c>
      <c r="P3074">
        <f t="shared" si="288"/>
        <v>0</v>
      </c>
      <c r="Q3074">
        <f t="shared" si="289"/>
        <v>0</v>
      </c>
      <c r="S3074" t="str">
        <f t="shared" si="290"/>
        <v/>
      </c>
      <c r="T3074" t="str">
        <f t="shared" si="291"/>
        <v/>
      </c>
      <c r="U3074" t="str">
        <f t="shared" si="292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287"/>
        <v>1</v>
      </c>
      <c r="P3075">
        <f t="shared" si="288"/>
        <v>0</v>
      </c>
      <c r="Q3075">
        <f t="shared" si="289"/>
        <v>0</v>
      </c>
      <c r="S3075" t="str">
        <f t="shared" si="290"/>
        <v/>
      </c>
      <c r="T3075" t="str">
        <f t="shared" si="291"/>
        <v/>
      </c>
      <c r="U3075" t="str">
        <f t="shared" si="292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287"/>
        <v>2</v>
      </c>
      <c r="P3076">
        <f t="shared" si="288"/>
        <v>0</v>
      </c>
      <c r="Q3076">
        <f t="shared" si="289"/>
        <v>0</v>
      </c>
      <c r="S3076" t="str">
        <f t="shared" si="290"/>
        <v/>
      </c>
      <c r="T3076" t="str">
        <f t="shared" si="291"/>
        <v/>
      </c>
      <c r="U3076" t="str">
        <f t="shared" si="292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ref="O3077:O3140" si="293">IF($D3077="US",H3077,"")</f>
        <v>0</v>
      </c>
      <c r="P3077">
        <f t="shared" ref="P3077:P3140" si="294">IF($D3077="US",I3077,"")</f>
        <v>0</v>
      </c>
      <c r="Q3077">
        <f t="shared" ref="Q3077:Q3140" si="295">IF($D3077="US",J3077,"")</f>
        <v>0</v>
      </c>
      <c r="S3077" t="str">
        <f t="shared" ref="S3077:S3140" si="296">IF($C3077="New York",H3077,"")</f>
        <v/>
      </c>
      <c r="T3077" t="str">
        <f t="shared" ref="T3077:T3140" si="297">IF($C3077="New York",I3077,"")</f>
        <v/>
      </c>
      <c r="U3077" t="str">
        <f t="shared" ref="U3077:U3140" si="298">IF($C3077="New York",J3077,"")</f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si="293"/>
        <v>0</v>
      </c>
      <c r="P3078">
        <f t="shared" si="294"/>
        <v>0</v>
      </c>
      <c r="Q3078">
        <f t="shared" si="295"/>
        <v>0</v>
      </c>
      <c r="S3078" t="str">
        <f t="shared" si="296"/>
        <v/>
      </c>
      <c r="T3078" t="str">
        <f t="shared" si="297"/>
        <v/>
      </c>
      <c r="U3078" t="str">
        <f t="shared" si="298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293"/>
        <v>2</v>
      </c>
      <c r="P3079">
        <f t="shared" si="294"/>
        <v>0</v>
      </c>
      <c r="Q3079">
        <f t="shared" si="295"/>
        <v>0</v>
      </c>
      <c r="S3079" t="str">
        <f t="shared" si="296"/>
        <v/>
      </c>
      <c r="T3079" t="str">
        <f t="shared" si="297"/>
        <v/>
      </c>
      <c r="U3079" t="str">
        <f t="shared" si="298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293"/>
        <v>0</v>
      </c>
      <c r="P3080">
        <f t="shared" si="294"/>
        <v>0</v>
      </c>
      <c r="Q3080">
        <f t="shared" si="295"/>
        <v>0</v>
      </c>
      <c r="S3080" t="str">
        <f t="shared" si="296"/>
        <v/>
      </c>
      <c r="T3080" t="str">
        <f t="shared" si="297"/>
        <v/>
      </c>
      <c r="U3080" t="str">
        <f t="shared" si="298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293"/>
        <v>0</v>
      </c>
      <c r="P3081">
        <f t="shared" si="294"/>
        <v>0</v>
      </c>
      <c r="Q3081">
        <f t="shared" si="295"/>
        <v>0</v>
      </c>
      <c r="S3081" t="str">
        <f t="shared" si="296"/>
        <v/>
      </c>
      <c r="T3081" t="str">
        <f t="shared" si="297"/>
        <v/>
      </c>
      <c r="U3081" t="str">
        <f t="shared" si="298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293"/>
        <v>5</v>
      </c>
      <c r="P3082">
        <f t="shared" si="294"/>
        <v>0</v>
      </c>
      <c r="Q3082">
        <f t="shared" si="295"/>
        <v>0</v>
      </c>
      <c r="S3082" t="str">
        <f t="shared" si="296"/>
        <v/>
      </c>
      <c r="T3082" t="str">
        <f t="shared" si="297"/>
        <v/>
      </c>
      <c r="U3082" t="str">
        <f t="shared" si="298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293"/>
        <v>4</v>
      </c>
      <c r="P3083">
        <f t="shared" si="294"/>
        <v>0</v>
      </c>
      <c r="Q3083">
        <f t="shared" si="295"/>
        <v>0</v>
      </c>
      <c r="S3083" t="str">
        <f t="shared" si="296"/>
        <v/>
      </c>
      <c r="T3083" t="str">
        <f t="shared" si="297"/>
        <v/>
      </c>
      <c r="U3083" t="str">
        <f t="shared" si="298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293"/>
        <v>0</v>
      </c>
      <c r="P3084">
        <f t="shared" si="294"/>
        <v>0</v>
      </c>
      <c r="Q3084">
        <f t="shared" si="295"/>
        <v>0</v>
      </c>
      <c r="S3084" t="str">
        <f t="shared" si="296"/>
        <v/>
      </c>
      <c r="T3084" t="str">
        <f t="shared" si="297"/>
        <v/>
      </c>
      <c r="U3084" t="str">
        <f t="shared" si="298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293"/>
        <v>0</v>
      </c>
      <c r="P3085">
        <f t="shared" si="294"/>
        <v>0</v>
      </c>
      <c r="Q3085">
        <f t="shared" si="295"/>
        <v>0</v>
      </c>
      <c r="S3085" t="str">
        <f t="shared" si="296"/>
        <v/>
      </c>
      <c r="T3085" t="str">
        <f t="shared" si="297"/>
        <v/>
      </c>
      <c r="U3085" t="str">
        <f t="shared" si="298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293"/>
        <v>0</v>
      </c>
      <c r="P3086">
        <f t="shared" si="294"/>
        <v>0</v>
      </c>
      <c r="Q3086">
        <f t="shared" si="295"/>
        <v>0</v>
      </c>
      <c r="S3086" t="str">
        <f t="shared" si="296"/>
        <v/>
      </c>
      <c r="T3086" t="str">
        <f t="shared" si="297"/>
        <v/>
      </c>
      <c r="U3086" t="str">
        <f t="shared" si="298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293"/>
        <v>0</v>
      </c>
      <c r="P3087">
        <f t="shared" si="294"/>
        <v>0</v>
      </c>
      <c r="Q3087">
        <f t="shared" si="295"/>
        <v>0</v>
      </c>
      <c r="S3087" t="str">
        <f t="shared" si="296"/>
        <v/>
      </c>
      <c r="T3087" t="str">
        <f t="shared" si="297"/>
        <v/>
      </c>
      <c r="U3087" t="str">
        <f t="shared" si="298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293"/>
        <v>0</v>
      </c>
      <c r="P3088">
        <f t="shared" si="294"/>
        <v>0</v>
      </c>
      <c r="Q3088">
        <f t="shared" si="295"/>
        <v>0</v>
      </c>
      <c r="S3088" t="str">
        <f t="shared" si="296"/>
        <v/>
      </c>
      <c r="T3088" t="str">
        <f t="shared" si="297"/>
        <v/>
      </c>
      <c r="U3088" t="str">
        <f t="shared" si="298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293"/>
        <v>0</v>
      </c>
      <c r="P3089">
        <f t="shared" si="294"/>
        <v>0</v>
      </c>
      <c r="Q3089">
        <f t="shared" si="295"/>
        <v>0</v>
      </c>
      <c r="S3089" t="str">
        <f t="shared" si="296"/>
        <v/>
      </c>
      <c r="T3089" t="str">
        <f t="shared" si="297"/>
        <v/>
      </c>
      <c r="U3089" t="str">
        <f t="shared" si="298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293"/>
        <v>0</v>
      </c>
      <c r="P3090">
        <f t="shared" si="294"/>
        <v>0</v>
      </c>
      <c r="Q3090">
        <f t="shared" si="295"/>
        <v>0</v>
      </c>
      <c r="S3090" t="str">
        <f t="shared" si="296"/>
        <v/>
      </c>
      <c r="T3090" t="str">
        <f t="shared" si="297"/>
        <v/>
      </c>
      <c r="U3090" t="str">
        <f t="shared" si="298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293"/>
        <v>3</v>
      </c>
      <c r="P3091">
        <f t="shared" si="294"/>
        <v>0</v>
      </c>
      <c r="Q3091">
        <f t="shared" si="295"/>
        <v>0</v>
      </c>
      <c r="S3091" t="str">
        <f t="shared" si="296"/>
        <v/>
      </c>
      <c r="T3091" t="str">
        <f t="shared" si="297"/>
        <v/>
      </c>
      <c r="U3091" t="str">
        <f t="shared" si="298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293"/>
        <v>24</v>
      </c>
      <c r="P3092">
        <f t="shared" si="294"/>
        <v>1</v>
      </c>
      <c r="Q3092">
        <f t="shared" si="295"/>
        <v>0</v>
      </c>
      <c r="S3092" t="str">
        <f t="shared" si="296"/>
        <v/>
      </c>
      <c r="T3092" t="str">
        <f t="shared" si="297"/>
        <v/>
      </c>
      <c r="U3092" t="str">
        <f t="shared" si="298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293"/>
        <v>0</v>
      </c>
      <c r="P3093">
        <f t="shared" si="294"/>
        <v>0</v>
      </c>
      <c r="Q3093">
        <f t="shared" si="295"/>
        <v>0</v>
      </c>
      <c r="S3093" t="str">
        <f t="shared" si="296"/>
        <v/>
      </c>
      <c r="T3093" t="str">
        <f t="shared" si="297"/>
        <v/>
      </c>
      <c r="U3093" t="str">
        <f t="shared" si="298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293"/>
        <v>0</v>
      </c>
      <c r="P3094">
        <f t="shared" si="294"/>
        <v>0</v>
      </c>
      <c r="Q3094">
        <f t="shared" si="295"/>
        <v>0</v>
      </c>
      <c r="S3094" t="str">
        <f t="shared" si="296"/>
        <v/>
      </c>
      <c r="T3094" t="str">
        <f t="shared" si="297"/>
        <v/>
      </c>
      <c r="U3094" t="str">
        <f t="shared" si="298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293"/>
        <v>0</v>
      </c>
      <c r="P3095">
        <f t="shared" si="294"/>
        <v>0</v>
      </c>
      <c r="Q3095">
        <f t="shared" si="295"/>
        <v>0</v>
      </c>
      <c r="S3095" t="str">
        <f t="shared" si="296"/>
        <v/>
      </c>
      <c r="T3095" t="str">
        <f t="shared" si="297"/>
        <v/>
      </c>
      <c r="U3095" t="str">
        <f t="shared" si="298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293"/>
        <v>0</v>
      </c>
      <c r="P3096">
        <f t="shared" si="294"/>
        <v>0</v>
      </c>
      <c r="Q3096">
        <f t="shared" si="295"/>
        <v>0</v>
      </c>
      <c r="S3096" t="str">
        <f t="shared" si="296"/>
        <v/>
      </c>
      <c r="T3096" t="str">
        <f t="shared" si="297"/>
        <v/>
      </c>
      <c r="U3096" t="str">
        <f t="shared" si="298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293"/>
        <v>5</v>
      </c>
      <c r="P3097">
        <f t="shared" si="294"/>
        <v>1</v>
      </c>
      <c r="Q3097">
        <f t="shared" si="295"/>
        <v>0</v>
      </c>
      <c r="S3097" t="str">
        <f t="shared" si="296"/>
        <v/>
      </c>
      <c r="T3097" t="str">
        <f t="shared" si="297"/>
        <v/>
      </c>
      <c r="U3097" t="str">
        <f t="shared" si="298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293"/>
        <v>1</v>
      </c>
      <c r="P3098">
        <f t="shared" si="294"/>
        <v>0</v>
      </c>
      <c r="Q3098">
        <f t="shared" si="295"/>
        <v>0</v>
      </c>
      <c r="S3098" t="str">
        <f t="shared" si="296"/>
        <v/>
      </c>
      <c r="T3098" t="str">
        <f t="shared" si="297"/>
        <v/>
      </c>
      <c r="U3098" t="str">
        <f t="shared" si="298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293"/>
        <v>53</v>
      </c>
      <c r="P3099">
        <f t="shared" si="294"/>
        <v>0</v>
      </c>
      <c r="Q3099">
        <f t="shared" si="295"/>
        <v>0</v>
      </c>
      <c r="S3099" t="str">
        <f t="shared" si="296"/>
        <v/>
      </c>
      <c r="T3099" t="str">
        <f t="shared" si="297"/>
        <v/>
      </c>
      <c r="U3099" t="str">
        <f t="shared" si="298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293"/>
        <v>14</v>
      </c>
      <c r="P3100">
        <f t="shared" si="294"/>
        <v>0</v>
      </c>
      <c r="Q3100">
        <f t="shared" si="295"/>
        <v>0</v>
      </c>
      <c r="S3100" t="str">
        <f t="shared" si="296"/>
        <v/>
      </c>
      <c r="T3100" t="str">
        <f t="shared" si="297"/>
        <v/>
      </c>
      <c r="U3100" t="str">
        <f t="shared" si="298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293"/>
        <v>0</v>
      </c>
      <c r="P3101">
        <f t="shared" si="294"/>
        <v>0</v>
      </c>
      <c r="Q3101">
        <f t="shared" si="295"/>
        <v>0</v>
      </c>
      <c r="S3101" t="str">
        <f t="shared" si="296"/>
        <v/>
      </c>
      <c r="T3101" t="str">
        <f t="shared" si="297"/>
        <v/>
      </c>
      <c r="U3101" t="str">
        <f t="shared" si="298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293"/>
        <v>4</v>
      </c>
      <c r="P3102">
        <f t="shared" si="294"/>
        <v>0</v>
      </c>
      <c r="Q3102">
        <f t="shared" si="295"/>
        <v>0</v>
      </c>
      <c r="S3102" t="str">
        <f t="shared" si="296"/>
        <v/>
      </c>
      <c r="T3102" t="str">
        <f t="shared" si="297"/>
        <v/>
      </c>
      <c r="U3102" t="str">
        <f t="shared" si="298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293"/>
        <v>6</v>
      </c>
      <c r="P3103">
        <f t="shared" si="294"/>
        <v>0</v>
      </c>
      <c r="Q3103">
        <f t="shared" si="295"/>
        <v>0</v>
      </c>
      <c r="S3103" t="str">
        <f t="shared" si="296"/>
        <v/>
      </c>
      <c r="T3103" t="str">
        <f t="shared" si="297"/>
        <v/>
      </c>
      <c r="U3103" t="str">
        <f t="shared" si="298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293"/>
        <v>0</v>
      </c>
      <c r="P3104">
        <f t="shared" si="294"/>
        <v>0</v>
      </c>
      <c r="Q3104">
        <f t="shared" si="295"/>
        <v>0</v>
      </c>
      <c r="S3104" t="str">
        <f t="shared" si="296"/>
        <v/>
      </c>
      <c r="T3104" t="str">
        <f t="shared" si="297"/>
        <v/>
      </c>
      <c r="U3104" t="str">
        <f t="shared" si="298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293"/>
        <v>0</v>
      </c>
      <c r="P3105">
        <f t="shared" si="294"/>
        <v>0</v>
      </c>
      <c r="Q3105">
        <f t="shared" si="295"/>
        <v>0</v>
      </c>
      <c r="S3105" t="str">
        <f t="shared" si="296"/>
        <v/>
      </c>
      <c r="T3105" t="str">
        <f t="shared" si="297"/>
        <v/>
      </c>
      <c r="U3105" t="str">
        <f t="shared" si="298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293"/>
        <v>2</v>
      </c>
      <c r="P3106">
        <f t="shared" si="294"/>
        <v>0</v>
      </c>
      <c r="Q3106">
        <f t="shared" si="295"/>
        <v>0</v>
      </c>
      <c r="S3106" t="str">
        <f t="shared" si="296"/>
        <v/>
      </c>
      <c r="T3106" t="str">
        <f t="shared" si="297"/>
        <v/>
      </c>
      <c r="U3106" t="str">
        <f t="shared" si="298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293"/>
        <v>5</v>
      </c>
      <c r="P3107">
        <f t="shared" si="294"/>
        <v>0</v>
      </c>
      <c r="Q3107">
        <f t="shared" si="295"/>
        <v>0</v>
      </c>
      <c r="S3107" t="str">
        <f t="shared" si="296"/>
        <v/>
      </c>
      <c r="T3107" t="str">
        <f t="shared" si="297"/>
        <v/>
      </c>
      <c r="U3107" t="str">
        <f t="shared" si="298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293"/>
        <v>12</v>
      </c>
      <c r="P3108">
        <f t="shared" si="294"/>
        <v>1</v>
      </c>
      <c r="Q3108">
        <f t="shared" si="295"/>
        <v>0</v>
      </c>
      <c r="S3108" t="str">
        <f t="shared" si="296"/>
        <v/>
      </c>
      <c r="T3108" t="str">
        <f t="shared" si="297"/>
        <v/>
      </c>
      <c r="U3108" t="str">
        <f t="shared" si="298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293"/>
        <v>0</v>
      </c>
      <c r="P3109">
        <f t="shared" si="294"/>
        <v>0</v>
      </c>
      <c r="Q3109">
        <f t="shared" si="295"/>
        <v>0</v>
      </c>
      <c r="S3109" t="str">
        <f t="shared" si="296"/>
        <v/>
      </c>
      <c r="T3109" t="str">
        <f t="shared" si="297"/>
        <v/>
      </c>
      <c r="U3109" t="str">
        <f t="shared" si="298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293"/>
        <v>0</v>
      </c>
      <c r="P3110">
        <f t="shared" si="294"/>
        <v>0</v>
      </c>
      <c r="Q3110">
        <f t="shared" si="295"/>
        <v>0</v>
      </c>
      <c r="S3110" t="str">
        <f t="shared" si="296"/>
        <v/>
      </c>
      <c r="T3110" t="str">
        <f t="shared" si="297"/>
        <v/>
      </c>
      <c r="U3110" t="str">
        <f t="shared" si="298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293"/>
        <v>5</v>
      </c>
      <c r="P3111">
        <f t="shared" si="294"/>
        <v>0</v>
      </c>
      <c r="Q3111">
        <f t="shared" si="295"/>
        <v>0</v>
      </c>
      <c r="S3111" t="str">
        <f t="shared" si="296"/>
        <v/>
      </c>
      <c r="T3111" t="str">
        <f t="shared" si="297"/>
        <v/>
      </c>
      <c r="U3111" t="str">
        <f t="shared" si="298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293"/>
        <v>0</v>
      </c>
      <c r="P3112">
        <f t="shared" si="294"/>
        <v>0</v>
      </c>
      <c r="Q3112">
        <f t="shared" si="295"/>
        <v>0</v>
      </c>
      <c r="S3112" t="str">
        <f t="shared" si="296"/>
        <v/>
      </c>
      <c r="T3112" t="str">
        <f t="shared" si="297"/>
        <v/>
      </c>
      <c r="U3112" t="str">
        <f t="shared" si="298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293"/>
        <v>5</v>
      </c>
      <c r="P3113">
        <f t="shared" si="294"/>
        <v>0</v>
      </c>
      <c r="Q3113">
        <f t="shared" si="295"/>
        <v>0</v>
      </c>
      <c r="S3113" t="str">
        <f t="shared" si="296"/>
        <v/>
      </c>
      <c r="T3113" t="str">
        <f t="shared" si="297"/>
        <v/>
      </c>
      <c r="U3113" t="str">
        <f t="shared" si="298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293"/>
        <v>1</v>
      </c>
      <c r="P3114">
        <f t="shared" si="294"/>
        <v>0</v>
      </c>
      <c r="Q3114">
        <f t="shared" si="295"/>
        <v>0</v>
      </c>
      <c r="S3114" t="str">
        <f t="shared" si="296"/>
        <v/>
      </c>
      <c r="T3114" t="str">
        <f t="shared" si="297"/>
        <v/>
      </c>
      <c r="U3114" t="str">
        <f t="shared" si="298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293"/>
        <v>0</v>
      </c>
      <c r="P3115">
        <f t="shared" si="294"/>
        <v>0</v>
      </c>
      <c r="Q3115">
        <f t="shared" si="295"/>
        <v>0</v>
      </c>
      <c r="S3115" t="str">
        <f t="shared" si="296"/>
        <v/>
      </c>
      <c r="T3115" t="str">
        <f t="shared" si="297"/>
        <v/>
      </c>
      <c r="U3115" t="str">
        <f t="shared" si="298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293"/>
        <v>0</v>
      </c>
      <c r="P3116">
        <f t="shared" si="294"/>
        <v>0</v>
      </c>
      <c r="Q3116">
        <f t="shared" si="295"/>
        <v>0</v>
      </c>
      <c r="S3116" t="str">
        <f t="shared" si="296"/>
        <v/>
      </c>
      <c r="T3116" t="str">
        <f t="shared" si="297"/>
        <v/>
      </c>
      <c r="U3116" t="str">
        <f t="shared" si="298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293"/>
        <v>2</v>
      </c>
      <c r="P3117">
        <f t="shared" si="294"/>
        <v>0</v>
      </c>
      <c r="Q3117">
        <f t="shared" si="295"/>
        <v>0</v>
      </c>
      <c r="S3117" t="str">
        <f t="shared" si="296"/>
        <v/>
      </c>
      <c r="T3117" t="str">
        <f t="shared" si="297"/>
        <v/>
      </c>
      <c r="U3117" t="str">
        <f t="shared" si="298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293"/>
        <v>0</v>
      </c>
      <c r="P3118">
        <f t="shared" si="294"/>
        <v>0</v>
      </c>
      <c r="Q3118">
        <f t="shared" si="295"/>
        <v>0</v>
      </c>
      <c r="S3118" t="str">
        <f t="shared" si="296"/>
        <v/>
      </c>
      <c r="T3118" t="str">
        <f t="shared" si="297"/>
        <v/>
      </c>
      <c r="U3118" t="str">
        <f t="shared" si="298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293"/>
        <v>0</v>
      </c>
      <c r="P3119">
        <f t="shared" si="294"/>
        <v>0</v>
      </c>
      <c r="Q3119">
        <f t="shared" si="295"/>
        <v>0</v>
      </c>
      <c r="S3119" t="str">
        <f t="shared" si="296"/>
        <v/>
      </c>
      <c r="T3119" t="str">
        <f t="shared" si="297"/>
        <v/>
      </c>
      <c r="U3119" t="str">
        <f t="shared" si="298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293"/>
        <v>0</v>
      </c>
      <c r="P3120">
        <f t="shared" si="294"/>
        <v>0</v>
      </c>
      <c r="Q3120">
        <f t="shared" si="295"/>
        <v>0</v>
      </c>
      <c r="S3120" t="str">
        <f t="shared" si="296"/>
        <v/>
      </c>
      <c r="T3120" t="str">
        <f t="shared" si="297"/>
        <v/>
      </c>
      <c r="U3120" t="str">
        <f t="shared" si="298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293"/>
        <v>0</v>
      </c>
      <c r="P3121">
        <f t="shared" si="294"/>
        <v>0</v>
      </c>
      <c r="Q3121">
        <f t="shared" si="295"/>
        <v>0</v>
      </c>
      <c r="S3121" t="str">
        <f t="shared" si="296"/>
        <v/>
      </c>
      <c r="T3121" t="str">
        <f t="shared" si="297"/>
        <v/>
      </c>
      <c r="U3121" t="str">
        <f t="shared" si="298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293"/>
        <v>2</v>
      </c>
      <c r="P3122">
        <f t="shared" si="294"/>
        <v>0</v>
      </c>
      <c r="Q3122">
        <f t="shared" si="295"/>
        <v>0</v>
      </c>
      <c r="S3122" t="str">
        <f t="shared" si="296"/>
        <v/>
      </c>
      <c r="T3122" t="str">
        <f t="shared" si="297"/>
        <v/>
      </c>
      <c r="U3122" t="str">
        <f t="shared" si="298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293"/>
        <v>0</v>
      </c>
      <c r="P3123">
        <f t="shared" si="294"/>
        <v>0</v>
      </c>
      <c r="Q3123">
        <f t="shared" si="295"/>
        <v>0</v>
      </c>
      <c r="S3123" t="str">
        <f t="shared" si="296"/>
        <v/>
      </c>
      <c r="T3123" t="str">
        <f t="shared" si="297"/>
        <v/>
      </c>
      <c r="U3123" t="str">
        <f t="shared" si="298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293"/>
        <v>0</v>
      </c>
      <c r="P3124">
        <f t="shared" si="294"/>
        <v>0</v>
      </c>
      <c r="Q3124">
        <f t="shared" si="295"/>
        <v>0</v>
      </c>
      <c r="S3124" t="str">
        <f t="shared" si="296"/>
        <v/>
      </c>
      <c r="T3124" t="str">
        <f t="shared" si="297"/>
        <v/>
      </c>
      <c r="U3124" t="str">
        <f t="shared" si="298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293"/>
        <v>1</v>
      </c>
      <c r="P3125">
        <f t="shared" si="294"/>
        <v>0</v>
      </c>
      <c r="Q3125">
        <f t="shared" si="295"/>
        <v>0</v>
      </c>
      <c r="S3125" t="str">
        <f t="shared" si="296"/>
        <v/>
      </c>
      <c r="T3125" t="str">
        <f t="shared" si="297"/>
        <v/>
      </c>
      <c r="U3125" t="str">
        <f t="shared" si="298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293"/>
        <v>2</v>
      </c>
      <c r="P3126">
        <f t="shared" si="294"/>
        <v>0</v>
      </c>
      <c r="Q3126">
        <f t="shared" si="295"/>
        <v>0</v>
      </c>
      <c r="S3126" t="str">
        <f t="shared" si="296"/>
        <v/>
      </c>
      <c r="T3126" t="str">
        <f t="shared" si="297"/>
        <v/>
      </c>
      <c r="U3126" t="str">
        <f t="shared" si="298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293"/>
        <v>2</v>
      </c>
      <c r="P3127">
        <f t="shared" si="294"/>
        <v>0</v>
      </c>
      <c r="Q3127">
        <f t="shared" si="295"/>
        <v>0</v>
      </c>
      <c r="S3127" t="str">
        <f t="shared" si="296"/>
        <v/>
      </c>
      <c r="T3127" t="str">
        <f t="shared" si="297"/>
        <v/>
      </c>
      <c r="U3127" t="str">
        <f t="shared" si="298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293"/>
        <v>0</v>
      </c>
      <c r="P3128">
        <f t="shared" si="294"/>
        <v>0</v>
      </c>
      <c r="Q3128">
        <f t="shared" si="295"/>
        <v>0</v>
      </c>
      <c r="S3128" t="str">
        <f t="shared" si="296"/>
        <v/>
      </c>
      <c r="T3128" t="str">
        <f t="shared" si="297"/>
        <v/>
      </c>
      <c r="U3128" t="str">
        <f t="shared" si="298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293"/>
        <v>1</v>
      </c>
      <c r="P3129">
        <f t="shared" si="294"/>
        <v>0</v>
      </c>
      <c r="Q3129">
        <f t="shared" si="295"/>
        <v>0</v>
      </c>
      <c r="S3129" t="str">
        <f t="shared" si="296"/>
        <v/>
      </c>
      <c r="T3129" t="str">
        <f t="shared" si="297"/>
        <v/>
      </c>
      <c r="U3129" t="str">
        <f t="shared" si="298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293"/>
        <v>0</v>
      </c>
      <c r="P3130">
        <f t="shared" si="294"/>
        <v>0</v>
      </c>
      <c r="Q3130">
        <f t="shared" si="295"/>
        <v>0</v>
      </c>
      <c r="S3130" t="str">
        <f t="shared" si="296"/>
        <v/>
      </c>
      <c r="T3130" t="str">
        <f t="shared" si="297"/>
        <v/>
      </c>
      <c r="U3130" t="str">
        <f t="shared" si="298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293"/>
        <v>0</v>
      </c>
      <c r="P3131">
        <f t="shared" si="294"/>
        <v>0</v>
      </c>
      <c r="Q3131">
        <f t="shared" si="295"/>
        <v>0</v>
      </c>
      <c r="S3131" t="str">
        <f t="shared" si="296"/>
        <v/>
      </c>
      <c r="T3131" t="str">
        <f t="shared" si="297"/>
        <v/>
      </c>
      <c r="U3131" t="str">
        <f t="shared" si="298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293"/>
        <v>0</v>
      </c>
      <c r="P3132">
        <f t="shared" si="294"/>
        <v>0</v>
      </c>
      <c r="Q3132">
        <f t="shared" si="295"/>
        <v>0</v>
      </c>
      <c r="S3132" t="str">
        <f t="shared" si="296"/>
        <v/>
      </c>
      <c r="T3132" t="str">
        <f t="shared" si="297"/>
        <v/>
      </c>
      <c r="U3132" t="str">
        <f t="shared" si="298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293"/>
        <v>2</v>
      </c>
      <c r="P3133">
        <f t="shared" si="294"/>
        <v>0</v>
      </c>
      <c r="Q3133">
        <f t="shared" si="295"/>
        <v>0</v>
      </c>
      <c r="S3133" t="str">
        <f t="shared" si="296"/>
        <v/>
      </c>
      <c r="T3133" t="str">
        <f t="shared" si="297"/>
        <v/>
      </c>
      <c r="U3133" t="str">
        <f t="shared" si="298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293"/>
        <v>42</v>
      </c>
      <c r="P3134">
        <f t="shared" si="294"/>
        <v>0</v>
      </c>
      <c r="Q3134">
        <f t="shared" si="295"/>
        <v>0</v>
      </c>
      <c r="S3134" t="str">
        <f t="shared" si="296"/>
        <v/>
      </c>
      <c r="T3134" t="str">
        <f t="shared" si="297"/>
        <v/>
      </c>
      <c r="U3134" t="str">
        <f t="shared" si="298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293"/>
        <v>3</v>
      </c>
      <c r="P3135">
        <f t="shared" si="294"/>
        <v>0</v>
      </c>
      <c r="Q3135">
        <f t="shared" si="295"/>
        <v>0</v>
      </c>
      <c r="S3135" t="str">
        <f t="shared" si="296"/>
        <v/>
      </c>
      <c r="T3135" t="str">
        <f t="shared" si="297"/>
        <v/>
      </c>
      <c r="U3135" t="str">
        <f t="shared" si="298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293"/>
        <v>0</v>
      </c>
      <c r="P3136">
        <f t="shared" si="294"/>
        <v>0</v>
      </c>
      <c r="Q3136">
        <f t="shared" si="295"/>
        <v>0</v>
      </c>
      <c r="S3136" t="str">
        <f t="shared" si="296"/>
        <v/>
      </c>
      <c r="T3136" t="str">
        <f t="shared" si="297"/>
        <v/>
      </c>
      <c r="U3136" t="str">
        <f t="shared" si="298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293"/>
        <v>0</v>
      </c>
      <c r="P3137">
        <f t="shared" si="294"/>
        <v>0</v>
      </c>
      <c r="Q3137">
        <f t="shared" si="295"/>
        <v>0</v>
      </c>
      <c r="S3137" t="str">
        <f t="shared" si="296"/>
        <v/>
      </c>
      <c r="T3137" t="str">
        <f t="shared" si="297"/>
        <v/>
      </c>
      <c r="U3137" t="str">
        <f t="shared" si="298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293"/>
        <v>0</v>
      </c>
      <c r="P3138">
        <f t="shared" si="294"/>
        <v>0</v>
      </c>
      <c r="Q3138">
        <f t="shared" si="295"/>
        <v>0</v>
      </c>
      <c r="S3138" t="str">
        <f t="shared" si="296"/>
        <v/>
      </c>
      <c r="T3138" t="str">
        <f t="shared" si="297"/>
        <v/>
      </c>
      <c r="U3138" t="str">
        <f t="shared" si="298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293"/>
        <v>0</v>
      </c>
      <c r="P3139">
        <f t="shared" si="294"/>
        <v>0</v>
      </c>
      <c r="Q3139">
        <f t="shared" si="295"/>
        <v>0</v>
      </c>
      <c r="S3139" t="str">
        <f t="shared" si="296"/>
        <v/>
      </c>
      <c r="T3139" t="str">
        <f t="shared" si="297"/>
        <v/>
      </c>
      <c r="U3139" t="str">
        <f t="shared" si="298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293"/>
        <v>3</v>
      </c>
      <c r="P3140">
        <f t="shared" si="294"/>
        <v>0</v>
      </c>
      <c r="Q3140">
        <f t="shared" si="295"/>
        <v>0</v>
      </c>
      <c r="S3140" t="str">
        <f t="shared" si="296"/>
        <v/>
      </c>
      <c r="T3140" t="str">
        <f t="shared" si="297"/>
        <v/>
      </c>
      <c r="U3140" t="str">
        <f t="shared" si="298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ref="O3141:O3204" si="299">IF($D3141="US",H3141,"")</f>
        <v>0</v>
      </c>
      <c r="P3141">
        <f t="shared" ref="P3141:P3204" si="300">IF($D3141="US",I3141,"")</f>
        <v>0</v>
      </c>
      <c r="Q3141">
        <f t="shared" ref="Q3141:Q3204" si="301">IF($D3141="US",J3141,"")</f>
        <v>0</v>
      </c>
      <c r="S3141" t="str">
        <f t="shared" ref="S3141:S3204" si="302">IF($C3141="New York",H3141,"")</f>
        <v/>
      </c>
      <c r="T3141" t="str">
        <f t="shared" ref="T3141:T3204" si="303">IF($C3141="New York",I3141,"")</f>
        <v/>
      </c>
      <c r="U3141" t="str">
        <f t="shared" ref="U3141:U3204" si="304">IF($C3141="New York",J3141,"")</f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si="299"/>
        <v>0</v>
      </c>
      <c r="P3142">
        <f t="shared" si="300"/>
        <v>0</v>
      </c>
      <c r="Q3142">
        <f t="shared" si="301"/>
        <v>0</v>
      </c>
      <c r="S3142" t="str">
        <f t="shared" si="302"/>
        <v/>
      </c>
      <c r="T3142" t="str">
        <f t="shared" si="303"/>
        <v/>
      </c>
      <c r="U3142" t="str">
        <f t="shared" si="304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299"/>
        <v>16</v>
      </c>
      <c r="P3143">
        <f t="shared" si="300"/>
        <v>1</v>
      </c>
      <c r="Q3143">
        <f t="shared" si="301"/>
        <v>0</v>
      </c>
      <c r="S3143" t="str">
        <f t="shared" si="302"/>
        <v/>
      </c>
      <c r="T3143" t="str">
        <f t="shared" si="303"/>
        <v/>
      </c>
      <c r="U3143" t="str">
        <f t="shared" si="304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299"/>
        <v>2</v>
      </c>
      <c r="P3144">
        <f t="shared" si="300"/>
        <v>1</v>
      </c>
      <c r="Q3144">
        <f t="shared" si="301"/>
        <v>0</v>
      </c>
      <c r="S3144">
        <f t="shared" si="302"/>
        <v>2</v>
      </c>
      <c r="T3144">
        <f t="shared" si="303"/>
        <v>1</v>
      </c>
      <c r="U3144">
        <f t="shared" si="304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299"/>
        <v>0</v>
      </c>
      <c r="P3145">
        <f t="shared" si="300"/>
        <v>0</v>
      </c>
      <c r="Q3145">
        <f t="shared" si="301"/>
        <v>0</v>
      </c>
      <c r="S3145" t="str">
        <f t="shared" si="302"/>
        <v/>
      </c>
      <c r="T3145" t="str">
        <f t="shared" si="303"/>
        <v/>
      </c>
      <c r="U3145" t="str">
        <f t="shared" si="304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299"/>
        <v>0</v>
      </c>
      <c r="P3146">
        <f t="shared" si="300"/>
        <v>0</v>
      </c>
      <c r="Q3146">
        <f t="shared" si="301"/>
        <v>0</v>
      </c>
      <c r="S3146" t="str">
        <f t="shared" si="302"/>
        <v/>
      </c>
      <c r="T3146" t="str">
        <f t="shared" si="303"/>
        <v/>
      </c>
      <c r="U3146" t="str">
        <f t="shared" si="304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299"/>
        <v>0</v>
      </c>
      <c r="P3147">
        <f t="shared" si="300"/>
        <v>0</v>
      </c>
      <c r="Q3147">
        <f t="shared" si="301"/>
        <v>0</v>
      </c>
      <c r="S3147" t="str">
        <f t="shared" si="302"/>
        <v/>
      </c>
      <c r="T3147" t="str">
        <f t="shared" si="303"/>
        <v/>
      </c>
      <c r="U3147" t="str">
        <f t="shared" si="304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299"/>
        <v>0</v>
      </c>
      <c r="P3148">
        <f t="shared" si="300"/>
        <v>0</v>
      </c>
      <c r="Q3148">
        <f t="shared" si="301"/>
        <v>0</v>
      </c>
      <c r="S3148" t="str">
        <f t="shared" si="302"/>
        <v/>
      </c>
      <c r="T3148" t="str">
        <f t="shared" si="303"/>
        <v/>
      </c>
      <c r="U3148" t="str">
        <f t="shared" si="304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299"/>
        <v>16</v>
      </c>
      <c r="P3149">
        <f t="shared" si="300"/>
        <v>0</v>
      </c>
      <c r="Q3149">
        <f t="shared" si="301"/>
        <v>0</v>
      </c>
      <c r="S3149" t="str">
        <f t="shared" si="302"/>
        <v/>
      </c>
      <c r="T3149" t="str">
        <f t="shared" si="303"/>
        <v/>
      </c>
      <c r="U3149" t="str">
        <f t="shared" si="304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299"/>
        <v>0</v>
      </c>
      <c r="P3150">
        <f t="shared" si="300"/>
        <v>0</v>
      </c>
      <c r="Q3150">
        <f t="shared" si="301"/>
        <v>0</v>
      </c>
      <c r="S3150" t="str">
        <f t="shared" si="302"/>
        <v/>
      </c>
      <c r="T3150" t="str">
        <f t="shared" si="303"/>
        <v/>
      </c>
      <c r="U3150" t="str">
        <f t="shared" si="304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299"/>
        <v>0</v>
      </c>
      <c r="P3151">
        <f t="shared" si="300"/>
        <v>0</v>
      </c>
      <c r="Q3151">
        <f t="shared" si="301"/>
        <v>0</v>
      </c>
      <c r="S3151" t="str">
        <f t="shared" si="302"/>
        <v/>
      </c>
      <c r="T3151" t="str">
        <f t="shared" si="303"/>
        <v/>
      </c>
      <c r="U3151" t="str">
        <f t="shared" si="304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299"/>
        <v>6</v>
      </c>
      <c r="P3152">
        <f t="shared" si="300"/>
        <v>0</v>
      </c>
      <c r="Q3152">
        <f t="shared" si="301"/>
        <v>0</v>
      </c>
      <c r="S3152" t="str">
        <f t="shared" si="302"/>
        <v/>
      </c>
      <c r="T3152" t="str">
        <f t="shared" si="303"/>
        <v/>
      </c>
      <c r="U3152" t="str">
        <f t="shared" si="304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299"/>
        <v>0</v>
      </c>
      <c r="P3153">
        <f t="shared" si="300"/>
        <v>0</v>
      </c>
      <c r="Q3153">
        <f t="shared" si="301"/>
        <v>0</v>
      </c>
      <c r="S3153" t="str">
        <f t="shared" si="302"/>
        <v/>
      </c>
      <c r="T3153" t="str">
        <f t="shared" si="303"/>
        <v/>
      </c>
      <c r="U3153" t="str">
        <f t="shared" si="304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299"/>
        <v>0</v>
      </c>
      <c r="P3154">
        <f t="shared" si="300"/>
        <v>0</v>
      </c>
      <c r="Q3154">
        <f t="shared" si="301"/>
        <v>0</v>
      </c>
      <c r="S3154" t="str">
        <f t="shared" si="302"/>
        <v/>
      </c>
      <c r="T3154" t="str">
        <f t="shared" si="303"/>
        <v/>
      </c>
      <c r="U3154" t="str">
        <f t="shared" si="304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299"/>
        <v>0</v>
      </c>
      <c r="P3155">
        <f t="shared" si="300"/>
        <v>0</v>
      </c>
      <c r="Q3155">
        <f t="shared" si="301"/>
        <v>0</v>
      </c>
      <c r="S3155">
        <f t="shared" si="302"/>
        <v>0</v>
      </c>
      <c r="T3155">
        <f t="shared" si="303"/>
        <v>0</v>
      </c>
      <c r="U3155">
        <f t="shared" si="304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299"/>
        <v>3</v>
      </c>
      <c r="P3156">
        <f t="shared" si="300"/>
        <v>0</v>
      </c>
      <c r="Q3156">
        <f t="shared" si="301"/>
        <v>0</v>
      </c>
      <c r="S3156" t="str">
        <f t="shared" si="302"/>
        <v/>
      </c>
      <c r="T3156" t="str">
        <f t="shared" si="303"/>
        <v/>
      </c>
      <c r="U3156" t="str">
        <f t="shared" si="304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299"/>
        <v>1</v>
      </c>
      <c r="P3157">
        <f t="shared" si="300"/>
        <v>0</v>
      </c>
      <c r="Q3157">
        <f t="shared" si="301"/>
        <v>0</v>
      </c>
      <c r="S3157" t="str">
        <f t="shared" si="302"/>
        <v/>
      </c>
      <c r="T3157" t="str">
        <f t="shared" si="303"/>
        <v/>
      </c>
      <c r="U3157" t="str">
        <f t="shared" si="304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299"/>
        <v>0</v>
      </c>
      <c r="P3158">
        <f t="shared" si="300"/>
        <v>0</v>
      </c>
      <c r="Q3158">
        <f t="shared" si="301"/>
        <v>0</v>
      </c>
      <c r="S3158" t="str">
        <f t="shared" si="302"/>
        <v/>
      </c>
      <c r="T3158" t="str">
        <f t="shared" si="303"/>
        <v/>
      </c>
      <c r="U3158" t="str">
        <f t="shared" si="304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299"/>
        <v>0</v>
      </c>
      <c r="P3159">
        <f t="shared" si="300"/>
        <v>0</v>
      </c>
      <c r="Q3159">
        <f t="shared" si="301"/>
        <v>0</v>
      </c>
      <c r="S3159" t="str">
        <f t="shared" si="302"/>
        <v/>
      </c>
      <c r="T3159" t="str">
        <f t="shared" si="303"/>
        <v/>
      </c>
      <c r="U3159" t="str">
        <f t="shared" si="304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299"/>
        <v>6</v>
      </c>
      <c r="P3160">
        <f t="shared" si="300"/>
        <v>0</v>
      </c>
      <c r="Q3160">
        <f t="shared" si="301"/>
        <v>0</v>
      </c>
      <c r="S3160" t="str">
        <f t="shared" si="302"/>
        <v/>
      </c>
      <c r="T3160" t="str">
        <f t="shared" si="303"/>
        <v/>
      </c>
      <c r="U3160" t="str">
        <f t="shared" si="304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299"/>
        <v>0</v>
      </c>
      <c r="P3161">
        <f t="shared" si="300"/>
        <v>0</v>
      </c>
      <c r="Q3161">
        <f t="shared" si="301"/>
        <v>0</v>
      </c>
      <c r="S3161" t="str">
        <f t="shared" si="302"/>
        <v/>
      </c>
      <c r="T3161" t="str">
        <f t="shared" si="303"/>
        <v/>
      </c>
      <c r="U3161" t="str">
        <f t="shared" si="304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299"/>
        <v>6</v>
      </c>
      <c r="P3162">
        <f t="shared" si="300"/>
        <v>1</v>
      </c>
      <c r="Q3162">
        <f t="shared" si="301"/>
        <v>0</v>
      </c>
      <c r="S3162" t="str">
        <f t="shared" si="302"/>
        <v/>
      </c>
      <c r="T3162" t="str">
        <f t="shared" si="303"/>
        <v/>
      </c>
      <c r="U3162" t="str">
        <f t="shared" si="304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299"/>
        <v>12</v>
      </c>
      <c r="P3163">
        <f t="shared" si="300"/>
        <v>0</v>
      </c>
      <c r="Q3163">
        <f t="shared" si="301"/>
        <v>0</v>
      </c>
      <c r="S3163" t="str">
        <f t="shared" si="302"/>
        <v/>
      </c>
      <c r="T3163" t="str">
        <f t="shared" si="303"/>
        <v/>
      </c>
      <c r="U3163" t="str">
        <f t="shared" si="304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299"/>
        <v>0</v>
      </c>
      <c r="P3164">
        <f t="shared" si="300"/>
        <v>0</v>
      </c>
      <c r="Q3164">
        <f t="shared" si="301"/>
        <v>0</v>
      </c>
      <c r="S3164" t="str">
        <f t="shared" si="302"/>
        <v/>
      </c>
      <c r="T3164" t="str">
        <f t="shared" si="303"/>
        <v/>
      </c>
      <c r="U3164" t="str">
        <f t="shared" si="304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299"/>
        <v>10</v>
      </c>
      <c r="P3165">
        <f t="shared" si="300"/>
        <v>0</v>
      </c>
      <c r="Q3165">
        <f t="shared" si="301"/>
        <v>0</v>
      </c>
      <c r="S3165" t="str">
        <f t="shared" si="302"/>
        <v/>
      </c>
      <c r="T3165" t="str">
        <f t="shared" si="303"/>
        <v/>
      </c>
      <c r="U3165" t="str">
        <f t="shared" si="304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299"/>
        <v>7</v>
      </c>
      <c r="P3166">
        <f t="shared" si="300"/>
        <v>0</v>
      </c>
      <c r="Q3166">
        <f t="shared" si="301"/>
        <v>0</v>
      </c>
      <c r="S3166" t="str">
        <f t="shared" si="302"/>
        <v/>
      </c>
      <c r="T3166" t="str">
        <f t="shared" si="303"/>
        <v/>
      </c>
      <c r="U3166" t="str">
        <f t="shared" si="304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299"/>
        <v>5</v>
      </c>
      <c r="P3167">
        <f t="shared" si="300"/>
        <v>1</v>
      </c>
      <c r="Q3167">
        <f t="shared" si="301"/>
        <v>0</v>
      </c>
      <c r="S3167" t="str">
        <f t="shared" si="302"/>
        <v/>
      </c>
      <c r="T3167" t="str">
        <f t="shared" si="303"/>
        <v/>
      </c>
      <c r="U3167" t="str">
        <f t="shared" si="304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299"/>
        <v>0</v>
      </c>
      <c r="P3168">
        <f t="shared" si="300"/>
        <v>0</v>
      </c>
      <c r="Q3168">
        <f t="shared" si="301"/>
        <v>0</v>
      </c>
      <c r="S3168" t="str">
        <f t="shared" si="302"/>
        <v/>
      </c>
      <c r="T3168" t="str">
        <f t="shared" si="303"/>
        <v/>
      </c>
      <c r="U3168" t="str">
        <f t="shared" si="304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299"/>
        <v>3</v>
      </c>
      <c r="P3169">
        <f t="shared" si="300"/>
        <v>0</v>
      </c>
      <c r="Q3169">
        <f t="shared" si="301"/>
        <v>0</v>
      </c>
      <c r="S3169" t="str">
        <f t="shared" si="302"/>
        <v/>
      </c>
      <c r="T3169" t="str">
        <f t="shared" si="303"/>
        <v/>
      </c>
      <c r="U3169" t="str">
        <f t="shared" si="304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299"/>
        <v>0</v>
      </c>
      <c r="P3170">
        <f t="shared" si="300"/>
        <v>0</v>
      </c>
      <c r="Q3170">
        <f t="shared" si="301"/>
        <v>0</v>
      </c>
      <c r="S3170" t="str">
        <f t="shared" si="302"/>
        <v/>
      </c>
      <c r="T3170" t="str">
        <f t="shared" si="303"/>
        <v/>
      </c>
      <c r="U3170" t="str">
        <f t="shared" si="304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299"/>
        <v>2</v>
      </c>
      <c r="P3171">
        <f t="shared" si="300"/>
        <v>0</v>
      </c>
      <c r="Q3171">
        <f t="shared" si="301"/>
        <v>0</v>
      </c>
      <c r="S3171" t="str">
        <f t="shared" si="302"/>
        <v/>
      </c>
      <c r="T3171" t="str">
        <f t="shared" si="303"/>
        <v/>
      </c>
      <c r="U3171" t="str">
        <f t="shared" si="304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299"/>
        <v>1</v>
      </c>
      <c r="P3172">
        <f t="shared" si="300"/>
        <v>0</v>
      </c>
      <c r="Q3172">
        <f t="shared" si="301"/>
        <v>0</v>
      </c>
      <c r="S3172" t="str">
        <f t="shared" si="302"/>
        <v/>
      </c>
      <c r="T3172" t="str">
        <f t="shared" si="303"/>
        <v/>
      </c>
      <c r="U3172" t="str">
        <f t="shared" si="304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299"/>
        <v>0</v>
      </c>
      <c r="P3173">
        <f t="shared" si="300"/>
        <v>0</v>
      </c>
      <c r="Q3173">
        <f t="shared" si="301"/>
        <v>0</v>
      </c>
      <c r="S3173" t="str">
        <f t="shared" si="302"/>
        <v/>
      </c>
      <c r="T3173" t="str">
        <f t="shared" si="303"/>
        <v/>
      </c>
      <c r="U3173" t="str">
        <f t="shared" si="304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299"/>
        <v>0</v>
      </c>
      <c r="P3174">
        <f t="shared" si="300"/>
        <v>0</v>
      </c>
      <c r="Q3174">
        <f t="shared" si="301"/>
        <v>0</v>
      </c>
      <c r="S3174" t="str">
        <f t="shared" si="302"/>
        <v/>
      </c>
      <c r="T3174" t="str">
        <f t="shared" si="303"/>
        <v/>
      </c>
      <c r="U3174" t="str">
        <f t="shared" si="304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299"/>
        <v>0</v>
      </c>
      <c r="P3175">
        <f t="shared" si="300"/>
        <v>0</v>
      </c>
      <c r="Q3175">
        <f t="shared" si="301"/>
        <v>0</v>
      </c>
      <c r="S3175" t="str">
        <f t="shared" si="302"/>
        <v/>
      </c>
      <c r="T3175" t="str">
        <f t="shared" si="303"/>
        <v/>
      </c>
      <c r="U3175" t="str">
        <f t="shared" si="304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299"/>
        <v/>
      </c>
      <c r="P3176" t="str">
        <f t="shared" si="300"/>
        <v/>
      </c>
      <c r="Q3176" t="str">
        <f t="shared" si="301"/>
        <v/>
      </c>
      <c r="S3176" t="str">
        <f t="shared" si="302"/>
        <v/>
      </c>
      <c r="T3176" t="str">
        <f t="shared" si="303"/>
        <v/>
      </c>
      <c r="U3176" t="str">
        <f t="shared" si="304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299"/>
        <v>0</v>
      </c>
      <c r="P3177">
        <f t="shared" si="300"/>
        <v>0</v>
      </c>
      <c r="Q3177">
        <f t="shared" si="301"/>
        <v>0</v>
      </c>
      <c r="S3177" t="str">
        <f t="shared" si="302"/>
        <v/>
      </c>
      <c r="T3177" t="str">
        <f t="shared" si="303"/>
        <v/>
      </c>
      <c r="U3177" t="str">
        <f t="shared" si="304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299"/>
        <v/>
      </c>
      <c r="P3178" t="str">
        <f t="shared" si="300"/>
        <v/>
      </c>
      <c r="Q3178" t="str">
        <f t="shared" si="301"/>
        <v/>
      </c>
      <c r="S3178" t="str">
        <f t="shared" si="302"/>
        <v/>
      </c>
      <c r="T3178" t="str">
        <f t="shared" si="303"/>
        <v/>
      </c>
      <c r="U3178" t="str">
        <f t="shared" si="304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299"/>
        <v/>
      </c>
      <c r="P3179" t="str">
        <f t="shared" si="300"/>
        <v/>
      </c>
      <c r="Q3179" t="str">
        <f t="shared" si="301"/>
        <v/>
      </c>
      <c r="S3179" t="str">
        <f t="shared" si="302"/>
        <v/>
      </c>
      <c r="T3179" t="str">
        <f t="shared" si="303"/>
        <v/>
      </c>
      <c r="U3179" t="str">
        <f t="shared" si="304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299"/>
        <v/>
      </c>
      <c r="P3180" t="str">
        <f t="shared" si="300"/>
        <v/>
      </c>
      <c r="Q3180" t="str">
        <f t="shared" si="301"/>
        <v/>
      </c>
      <c r="S3180" t="str">
        <f t="shared" si="302"/>
        <v/>
      </c>
      <c r="T3180" t="str">
        <f t="shared" si="303"/>
        <v/>
      </c>
      <c r="U3180" t="str">
        <f t="shared" si="304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299"/>
        <v/>
      </c>
      <c r="P3181" t="str">
        <f t="shared" si="300"/>
        <v/>
      </c>
      <c r="Q3181" t="str">
        <f t="shared" si="301"/>
        <v/>
      </c>
      <c r="S3181" t="str">
        <f t="shared" si="302"/>
        <v/>
      </c>
      <c r="T3181" t="str">
        <f t="shared" si="303"/>
        <v/>
      </c>
      <c r="U3181" t="str">
        <f t="shared" si="304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299"/>
        <v/>
      </c>
      <c r="P3182" t="str">
        <f t="shared" si="300"/>
        <v/>
      </c>
      <c r="Q3182" t="str">
        <f t="shared" si="301"/>
        <v/>
      </c>
      <c r="S3182" t="str">
        <f t="shared" si="302"/>
        <v/>
      </c>
      <c r="T3182" t="str">
        <f t="shared" si="303"/>
        <v/>
      </c>
      <c r="U3182" t="str">
        <f t="shared" si="304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299"/>
        <v/>
      </c>
      <c r="P3183" t="str">
        <f t="shared" si="300"/>
        <v/>
      </c>
      <c r="Q3183" t="str">
        <f t="shared" si="301"/>
        <v/>
      </c>
      <c r="S3183" t="str">
        <f t="shared" si="302"/>
        <v/>
      </c>
      <c r="T3183" t="str">
        <f t="shared" si="303"/>
        <v/>
      </c>
      <c r="U3183" t="str">
        <f t="shared" si="304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299"/>
        <v/>
      </c>
      <c r="P3184" t="str">
        <f t="shared" si="300"/>
        <v/>
      </c>
      <c r="Q3184" t="str">
        <f t="shared" si="301"/>
        <v/>
      </c>
      <c r="S3184" t="str">
        <f t="shared" si="302"/>
        <v/>
      </c>
      <c r="T3184" t="str">
        <f t="shared" si="303"/>
        <v/>
      </c>
      <c r="U3184" t="str">
        <f t="shared" si="304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299"/>
        <v/>
      </c>
      <c r="P3185" t="str">
        <f t="shared" si="300"/>
        <v/>
      </c>
      <c r="Q3185" t="str">
        <f t="shared" si="301"/>
        <v/>
      </c>
      <c r="S3185" t="str">
        <f t="shared" si="302"/>
        <v/>
      </c>
      <c r="T3185" t="str">
        <f t="shared" si="303"/>
        <v/>
      </c>
      <c r="U3185" t="str">
        <f t="shared" si="304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299"/>
        <v/>
      </c>
      <c r="P3186" t="str">
        <f t="shared" si="300"/>
        <v/>
      </c>
      <c r="Q3186" t="str">
        <f t="shared" si="301"/>
        <v/>
      </c>
      <c r="S3186" t="str">
        <f t="shared" si="302"/>
        <v/>
      </c>
      <c r="T3186" t="str">
        <f t="shared" si="303"/>
        <v/>
      </c>
      <c r="U3186" t="str">
        <f t="shared" si="304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299"/>
        <v/>
      </c>
      <c r="P3187" t="str">
        <f t="shared" si="300"/>
        <v/>
      </c>
      <c r="Q3187" t="str">
        <f t="shared" si="301"/>
        <v/>
      </c>
      <c r="S3187" t="str">
        <f t="shared" si="302"/>
        <v/>
      </c>
      <c r="T3187" t="str">
        <f t="shared" si="303"/>
        <v/>
      </c>
      <c r="U3187" t="str">
        <f t="shared" si="304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299"/>
        <v/>
      </c>
      <c r="P3188" t="str">
        <f t="shared" si="300"/>
        <v/>
      </c>
      <c r="Q3188" t="str">
        <f t="shared" si="301"/>
        <v/>
      </c>
      <c r="S3188" t="str">
        <f t="shared" si="302"/>
        <v/>
      </c>
      <c r="T3188" t="str">
        <f t="shared" si="303"/>
        <v/>
      </c>
      <c r="U3188" t="str">
        <f t="shared" si="304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299"/>
        <v/>
      </c>
      <c r="P3189" t="str">
        <f t="shared" si="300"/>
        <v/>
      </c>
      <c r="Q3189" t="str">
        <f t="shared" si="301"/>
        <v/>
      </c>
      <c r="S3189" t="str">
        <f t="shared" si="302"/>
        <v/>
      </c>
      <c r="T3189" t="str">
        <f t="shared" si="303"/>
        <v/>
      </c>
      <c r="U3189" t="str">
        <f t="shared" si="304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299"/>
        <v>49</v>
      </c>
      <c r="P3190">
        <f t="shared" si="300"/>
        <v>0</v>
      </c>
      <c r="Q3190">
        <f t="shared" si="301"/>
        <v>0</v>
      </c>
      <c r="S3190" t="str">
        <f t="shared" si="302"/>
        <v/>
      </c>
      <c r="T3190" t="str">
        <f t="shared" si="303"/>
        <v/>
      </c>
      <c r="U3190" t="str">
        <f t="shared" si="304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299"/>
        <v/>
      </c>
      <c r="P3191" t="str">
        <f t="shared" si="300"/>
        <v/>
      </c>
      <c r="Q3191" t="str">
        <f t="shared" si="301"/>
        <v/>
      </c>
      <c r="S3191" t="str">
        <f t="shared" si="302"/>
        <v/>
      </c>
      <c r="T3191" t="str">
        <f t="shared" si="303"/>
        <v/>
      </c>
      <c r="U3191" t="str">
        <f t="shared" si="304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299"/>
        <v/>
      </c>
      <c r="P3192" t="str">
        <f t="shared" si="300"/>
        <v/>
      </c>
      <c r="Q3192" t="str">
        <f t="shared" si="301"/>
        <v/>
      </c>
      <c r="S3192" t="str">
        <f t="shared" si="302"/>
        <v/>
      </c>
      <c r="T3192" t="str">
        <f t="shared" si="303"/>
        <v/>
      </c>
      <c r="U3192" t="str">
        <f t="shared" si="304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299"/>
        <v/>
      </c>
      <c r="P3193" t="str">
        <f t="shared" si="300"/>
        <v/>
      </c>
      <c r="Q3193" t="str">
        <f t="shared" si="301"/>
        <v/>
      </c>
      <c r="S3193" t="str">
        <f t="shared" si="302"/>
        <v/>
      </c>
      <c r="T3193" t="str">
        <f t="shared" si="303"/>
        <v/>
      </c>
      <c r="U3193" t="str">
        <f t="shared" si="304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299"/>
        <v/>
      </c>
      <c r="P3194" t="str">
        <f t="shared" si="300"/>
        <v/>
      </c>
      <c r="Q3194" t="str">
        <f t="shared" si="301"/>
        <v/>
      </c>
      <c r="S3194" t="str">
        <f t="shared" si="302"/>
        <v/>
      </c>
      <c r="T3194" t="str">
        <f t="shared" si="303"/>
        <v/>
      </c>
      <c r="U3194" t="str">
        <f t="shared" si="304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299"/>
        <v/>
      </c>
      <c r="P3195" t="str">
        <f t="shared" si="300"/>
        <v/>
      </c>
      <c r="Q3195" t="str">
        <f t="shared" si="301"/>
        <v/>
      </c>
      <c r="S3195" t="str">
        <f t="shared" si="302"/>
        <v/>
      </c>
      <c r="T3195" t="str">
        <f t="shared" si="303"/>
        <v/>
      </c>
      <c r="U3195" t="str">
        <f t="shared" si="304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299"/>
        <v/>
      </c>
      <c r="P3196" t="str">
        <f t="shared" si="300"/>
        <v/>
      </c>
      <c r="Q3196" t="str">
        <f t="shared" si="301"/>
        <v/>
      </c>
      <c r="S3196" t="str">
        <f t="shared" si="302"/>
        <v/>
      </c>
      <c r="T3196" t="str">
        <f t="shared" si="303"/>
        <v/>
      </c>
      <c r="U3196" t="str">
        <f t="shared" si="304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299"/>
        <v/>
      </c>
      <c r="P3197" t="str">
        <f t="shared" si="300"/>
        <v/>
      </c>
      <c r="Q3197" t="str">
        <f t="shared" si="301"/>
        <v/>
      </c>
      <c r="S3197" t="str">
        <f t="shared" si="302"/>
        <v/>
      </c>
      <c r="T3197" t="str">
        <f t="shared" si="303"/>
        <v/>
      </c>
      <c r="U3197" t="str">
        <f t="shared" si="304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299"/>
        <v>28</v>
      </c>
      <c r="P3198">
        <f t="shared" si="300"/>
        <v>1</v>
      </c>
      <c r="Q3198">
        <f t="shared" si="301"/>
        <v>0</v>
      </c>
      <c r="S3198" t="str">
        <f t="shared" si="302"/>
        <v/>
      </c>
      <c r="T3198" t="str">
        <f t="shared" si="303"/>
        <v/>
      </c>
      <c r="U3198" t="str">
        <f t="shared" si="304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299"/>
        <v/>
      </c>
      <c r="P3199" t="str">
        <f t="shared" si="300"/>
        <v/>
      </c>
      <c r="Q3199" t="str">
        <f t="shared" si="301"/>
        <v/>
      </c>
      <c r="S3199" t="str">
        <f t="shared" si="302"/>
        <v/>
      </c>
      <c r="T3199" t="str">
        <f t="shared" si="303"/>
        <v/>
      </c>
      <c r="U3199" t="str">
        <f t="shared" si="304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299"/>
        <v/>
      </c>
      <c r="P3200" t="str">
        <f t="shared" si="300"/>
        <v/>
      </c>
      <c r="Q3200" t="str">
        <f t="shared" si="301"/>
        <v/>
      </c>
      <c r="S3200" t="str">
        <f t="shared" si="302"/>
        <v/>
      </c>
      <c r="T3200" t="str">
        <f t="shared" si="303"/>
        <v/>
      </c>
      <c r="U3200" t="str">
        <f t="shared" si="304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299"/>
        <v>29</v>
      </c>
      <c r="P3201">
        <f t="shared" si="300"/>
        <v>1</v>
      </c>
      <c r="Q3201">
        <f t="shared" si="301"/>
        <v>0</v>
      </c>
      <c r="S3201" t="str">
        <f t="shared" si="302"/>
        <v/>
      </c>
      <c r="T3201" t="str">
        <f t="shared" si="303"/>
        <v/>
      </c>
      <c r="U3201" t="str">
        <f t="shared" si="304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299"/>
        <v/>
      </c>
      <c r="P3202" t="str">
        <f t="shared" si="300"/>
        <v/>
      </c>
      <c r="Q3202" t="str">
        <f t="shared" si="301"/>
        <v/>
      </c>
      <c r="S3202" t="str">
        <f t="shared" si="302"/>
        <v/>
      </c>
      <c r="T3202" t="str">
        <f t="shared" si="303"/>
        <v/>
      </c>
      <c r="U3202" t="str">
        <f t="shared" si="304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299"/>
        <v/>
      </c>
      <c r="P3203" t="str">
        <f t="shared" si="300"/>
        <v/>
      </c>
      <c r="Q3203" t="str">
        <f t="shared" si="301"/>
        <v/>
      </c>
      <c r="S3203" t="str">
        <f t="shared" si="302"/>
        <v/>
      </c>
      <c r="T3203" t="str">
        <f t="shared" si="303"/>
        <v/>
      </c>
      <c r="U3203" t="str">
        <f t="shared" si="304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299"/>
        <v/>
      </c>
      <c r="P3204" t="str">
        <f t="shared" si="300"/>
        <v/>
      </c>
      <c r="Q3204" t="str">
        <f t="shared" si="301"/>
        <v/>
      </c>
      <c r="S3204" t="str">
        <f t="shared" si="302"/>
        <v/>
      </c>
      <c r="T3204" t="str">
        <f t="shared" si="303"/>
        <v/>
      </c>
      <c r="U3204" t="str">
        <f t="shared" si="304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ref="O3205:O3268" si="305">IF($D3205="US",H3205,"")</f>
        <v/>
      </c>
      <c r="P3205" t="str">
        <f t="shared" ref="P3205:P3268" si="306">IF($D3205="US",I3205,"")</f>
        <v/>
      </c>
      <c r="Q3205" t="str">
        <f t="shared" ref="Q3205:Q3268" si="307">IF($D3205="US",J3205,"")</f>
        <v/>
      </c>
      <c r="S3205" t="str">
        <f t="shared" ref="S3205:S3268" si="308">IF($C3205="New York",H3205,"")</f>
        <v/>
      </c>
      <c r="T3205" t="str">
        <f t="shared" ref="T3205:T3268" si="309">IF($C3205="New York",I3205,"")</f>
        <v/>
      </c>
      <c r="U3205" t="str">
        <f t="shared" ref="U3205:U3268" si="310">IF($C3205="New York",J3205,"")</f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si="305"/>
        <v/>
      </c>
      <c r="P3206" t="str">
        <f t="shared" si="306"/>
        <v/>
      </c>
      <c r="Q3206" t="str">
        <f t="shared" si="307"/>
        <v/>
      </c>
      <c r="S3206" t="str">
        <f t="shared" si="308"/>
        <v/>
      </c>
      <c r="T3206" t="str">
        <f t="shared" si="309"/>
        <v/>
      </c>
      <c r="U3206" t="str">
        <f t="shared" si="310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305"/>
        <v/>
      </c>
      <c r="P3207" t="str">
        <f t="shared" si="306"/>
        <v/>
      </c>
      <c r="Q3207" t="str">
        <f t="shared" si="307"/>
        <v/>
      </c>
      <c r="S3207" t="str">
        <f t="shared" si="308"/>
        <v/>
      </c>
      <c r="T3207" t="str">
        <f t="shared" si="309"/>
        <v/>
      </c>
      <c r="U3207" t="str">
        <f t="shared" si="310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305"/>
        <v/>
      </c>
      <c r="P3208" t="str">
        <f t="shared" si="306"/>
        <v/>
      </c>
      <c r="Q3208" t="str">
        <f t="shared" si="307"/>
        <v/>
      </c>
      <c r="S3208" t="str">
        <f t="shared" si="308"/>
        <v/>
      </c>
      <c r="T3208" t="str">
        <f t="shared" si="309"/>
        <v/>
      </c>
      <c r="U3208" t="str">
        <f t="shared" si="310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305"/>
        <v/>
      </c>
      <c r="P3209" t="str">
        <f t="shared" si="306"/>
        <v/>
      </c>
      <c r="Q3209" t="str">
        <f t="shared" si="307"/>
        <v/>
      </c>
      <c r="S3209" t="str">
        <f t="shared" si="308"/>
        <v/>
      </c>
      <c r="T3209" t="str">
        <f t="shared" si="309"/>
        <v/>
      </c>
      <c r="U3209" t="str">
        <f t="shared" si="310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305"/>
        <v/>
      </c>
      <c r="P3210" t="str">
        <f t="shared" si="306"/>
        <v/>
      </c>
      <c r="Q3210" t="str">
        <f t="shared" si="307"/>
        <v/>
      </c>
      <c r="S3210" t="str">
        <f t="shared" si="308"/>
        <v/>
      </c>
      <c r="T3210" t="str">
        <f t="shared" si="309"/>
        <v/>
      </c>
      <c r="U3210" t="str">
        <f t="shared" si="310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305"/>
        <v/>
      </c>
      <c r="P3211" t="str">
        <f t="shared" si="306"/>
        <v/>
      </c>
      <c r="Q3211" t="str">
        <f t="shared" si="307"/>
        <v/>
      </c>
      <c r="S3211" t="str">
        <f t="shared" si="308"/>
        <v/>
      </c>
      <c r="T3211" t="str">
        <f t="shared" si="309"/>
        <v/>
      </c>
      <c r="U3211" t="str">
        <f t="shared" si="310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305"/>
        <v/>
      </c>
      <c r="P3212" t="str">
        <f t="shared" si="306"/>
        <v/>
      </c>
      <c r="Q3212" t="str">
        <f t="shared" si="307"/>
        <v/>
      </c>
      <c r="S3212" t="str">
        <f t="shared" si="308"/>
        <v/>
      </c>
      <c r="T3212" t="str">
        <f t="shared" si="309"/>
        <v/>
      </c>
      <c r="U3212" t="str">
        <f t="shared" si="310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305"/>
        <v/>
      </c>
      <c r="P3213" t="str">
        <f t="shared" si="306"/>
        <v/>
      </c>
      <c r="Q3213" t="str">
        <f t="shared" si="307"/>
        <v/>
      </c>
      <c r="S3213" t="str">
        <f t="shared" si="308"/>
        <v/>
      </c>
      <c r="T3213" t="str">
        <f t="shared" si="309"/>
        <v/>
      </c>
      <c r="U3213" t="str">
        <f t="shared" si="310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305"/>
        <v/>
      </c>
      <c r="P3214" t="str">
        <f t="shared" si="306"/>
        <v/>
      </c>
      <c r="Q3214" t="str">
        <f t="shared" si="307"/>
        <v/>
      </c>
      <c r="S3214" t="str">
        <f t="shared" si="308"/>
        <v/>
      </c>
      <c r="T3214" t="str">
        <f t="shared" si="309"/>
        <v/>
      </c>
      <c r="U3214" t="str">
        <f t="shared" si="310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305"/>
        <v/>
      </c>
      <c r="P3215" t="str">
        <f t="shared" si="306"/>
        <v/>
      </c>
      <c r="Q3215" t="str">
        <f t="shared" si="307"/>
        <v/>
      </c>
      <c r="S3215" t="str">
        <f t="shared" si="308"/>
        <v/>
      </c>
      <c r="T3215" t="str">
        <f t="shared" si="309"/>
        <v/>
      </c>
      <c r="U3215" t="str">
        <f t="shared" si="310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305"/>
        <v/>
      </c>
      <c r="P3216" t="str">
        <f t="shared" si="306"/>
        <v/>
      </c>
      <c r="Q3216" t="str">
        <f t="shared" si="307"/>
        <v/>
      </c>
      <c r="S3216" t="str">
        <f t="shared" si="308"/>
        <v/>
      </c>
      <c r="T3216" t="str">
        <f t="shared" si="309"/>
        <v/>
      </c>
      <c r="U3216" t="str">
        <f t="shared" si="310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305"/>
        <v/>
      </c>
      <c r="P3217" t="str">
        <f t="shared" si="306"/>
        <v/>
      </c>
      <c r="Q3217" t="str">
        <f t="shared" si="307"/>
        <v/>
      </c>
      <c r="S3217" t="str">
        <f t="shared" si="308"/>
        <v/>
      </c>
      <c r="T3217" t="str">
        <f t="shared" si="309"/>
        <v/>
      </c>
      <c r="U3217" t="str">
        <f t="shared" si="310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305"/>
        <v/>
      </c>
      <c r="P3218" t="str">
        <f t="shared" si="306"/>
        <v/>
      </c>
      <c r="Q3218" t="str">
        <f t="shared" si="307"/>
        <v/>
      </c>
      <c r="S3218" t="str">
        <f t="shared" si="308"/>
        <v/>
      </c>
      <c r="T3218" t="str">
        <f t="shared" si="309"/>
        <v/>
      </c>
      <c r="U3218" t="str">
        <f t="shared" si="310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305"/>
        <v/>
      </c>
      <c r="P3219" t="str">
        <f t="shared" si="306"/>
        <v/>
      </c>
      <c r="Q3219" t="str">
        <f t="shared" si="307"/>
        <v/>
      </c>
      <c r="S3219" t="str">
        <f t="shared" si="308"/>
        <v/>
      </c>
      <c r="T3219" t="str">
        <f t="shared" si="309"/>
        <v/>
      </c>
      <c r="U3219" t="str">
        <f t="shared" si="310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305"/>
        <v/>
      </c>
      <c r="P3220" t="str">
        <f t="shared" si="306"/>
        <v/>
      </c>
      <c r="Q3220" t="str">
        <f t="shared" si="307"/>
        <v/>
      </c>
      <c r="S3220" t="str">
        <f t="shared" si="308"/>
        <v/>
      </c>
      <c r="T3220" t="str">
        <f t="shared" si="309"/>
        <v/>
      </c>
      <c r="U3220" t="str">
        <f t="shared" si="310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305"/>
        <v/>
      </c>
      <c r="P3221" t="str">
        <f t="shared" si="306"/>
        <v/>
      </c>
      <c r="Q3221" t="str">
        <f t="shared" si="307"/>
        <v/>
      </c>
      <c r="S3221" t="str">
        <f t="shared" si="308"/>
        <v/>
      </c>
      <c r="T3221" t="str">
        <f t="shared" si="309"/>
        <v/>
      </c>
      <c r="U3221" t="str">
        <f t="shared" si="310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305"/>
        <v/>
      </c>
      <c r="P3222" t="str">
        <f t="shared" si="306"/>
        <v/>
      </c>
      <c r="Q3222" t="str">
        <f t="shared" si="307"/>
        <v/>
      </c>
      <c r="S3222" t="str">
        <f t="shared" si="308"/>
        <v/>
      </c>
      <c r="T3222" t="str">
        <f t="shared" si="309"/>
        <v/>
      </c>
      <c r="U3222" t="str">
        <f t="shared" si="310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305"/>
        <v/>
      </c>
      <c r="P3223" t="str">
        <f t="shared" si="306"/>
        <v/>
      </c>
      <c r="Q3223" t="str">
        <f t="shared" si="307"/>
        <v/>
      </c>
      <c r="S3223" t="str">
        <f t="shared" si="308"/>
        <v/>
      </c>
      <c r="T3223" t="str">
        <f t="shared" si="309"/>
        <v/>
      </c>
      <c r="U3223" t="str">
        <f t="shared" si="310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305"/>
        <v/>
      </c>
      <c r="P3224" t="str">
        <f t="shared" si="306"/>
        <v/>
      </c>
      <c r="Q3224" t="str">
        <f t="shared" si="307"/>
        <v/>
      </c>
      <c r="S3224" t="str">
        <f t="shared" si="308"/>
        <v/>
      </c>
      <c r="T3224" t="str">
        <f t="shared" si="309"/>
        <v/>
      </c>
      <c r="U3224" t="str">
        <f t="shared" si="310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305"/>
        <v/>
      </c>
      <c r="P3225" t="str">
        <f t="shared" si="306"/>
        <v/>
      </c>
      <c r="Q3225" t="str">
        <f t="shared" si="307"/>
        <v/>
      </c>
      <c r="S3225" t="str">
        <f t="shared" si="308"/>
        <v/>
      </c>
      <c r="T3225" t="str">
        <f t="shared" si="309"/>
        <v/>
      </c>
      <c r="U3225" t="str">
        <f t="shared" si="310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305"/>
        <v/>
      </c>
      <c r="P3226" t="str">
        <f t="shared" si="306"/>
        <v/>
      </c>
      <c r="Q3226" t="str">
        <f t="shared" si="307"/>
        <v/>
      </c>
      <c r="S3226" t="str">
        <f t="shared" si="308"/>
        <v/>
      </c>
      <c r="T3226" t="str">
        <f t="shared" si="309"/>
        <v/>
      </c>
      <c r="U3226" t="str">
        <f t="shared" si="310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305"/>
        <v/>
      </c>
      <c r="P3227" t="str">
        <f t="shared" si="306"/>
        <v/>
      </c>
      <c r="Q3227" t="str">
        <f t="shared" si="307"/>
        <v/>
      </c>
      <c r="S3227" t="str">
        <f t="shared" si="308"/>
        <v/>
      </c>
      <c r="T3227" t="str">
        <f t="shared" si="309"/>
        <v/>
      </c>
      <c r="U3227" t="str">
        <f t="shared" si="310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305"/>
        <v>0</v>
      </c>
      <c r="P3228">
        <f t="shared" si="306"/>
        <v>0</v>
      </c>
      <c r="Q3228">
        <f t="shared" si="307"/>
        <v>0</v>
      </c>
      <c r="S3228" t="str">
        <f t="shared" si="308"/>
        <v/>
      </c>
      <c r="T3228" t="str">
        <f t="shared" si="309"/>
        <v/>
      </c>
      <c r="U3228" t="str">
        <f t="shared" si="310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305"/>
        <v/>
      </c>
      <c r="P3229" t="str">
        <f t="shared" si="306"/>
        <v/>
      </c>
      <c r="Q3229" t="str">
        <f t="shared" si="307"/>
        <v/>
      </c>
      <c r="S3229" t="str">
        <f t="shared" si="308"/>
        <v/>
      </c>
      <c r="T3229" t="str">
        <f t="shared" si="309"/>
        <v/>
      </c>
      <c r="U3229" t="str">
        <f t="shared" si="310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305"/>
        <v/>
      </c>
      <c r="P3230" t="str">
        <f t="shared" si="306"/>
        <v/>
      </c>
      <c r="Q3230" t="str">
        <f t="shared" si="307"/>
        <v/>
      </c>
      <c r="S3230" t="str">
        <f t="shared" si="308"/>
        <v/>
      </c>
      <c r="T3230" t="str">
        <f t="shared" si="309"/>
        <v/>
      </c>
      <c r="U3230" t="str">
        <f t="shared" si="310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305"/>
        <v/>
      </c>
      <c r="P3231" t="str">
        <f t="shared" si="306"/>
        <v/>
      </c>
      <c r="Q3231" t="str">
        <f t="shared" si="307"/>
        <v/>
      </c>
      <c r="S3231" t="str">
        <f t="shared" si="308"/>
        <v/>
      </c>
      <c r="T3231" t="str">
        <f t="shared" si="309"/>
        <v/>
      </c>
      <c r="U3231" t="str">
        <f t="shared" si="310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305"/>
        <v/>
      </c>
      <c r="P3232" t="str">
        <f t="shared" si="306"/>
        <v/>
      </c>
      <c r="Q3232" t="str">
        <f t="shared" si="307"/>
        <v/>
      </c>
      <c r="S3232" t="str">
        <f t="shared" si="308"/>
        <v/>
      </c>
      <c r="T3232" t="str">
        <f t="shared" si="309"/>
        <v/>
      </c>
      <c r="U3232" t="str">
        <f t="shared" si="310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305"/>
        <v>31</v>
      </c>
      <c r="P3233">
        <f t="shared" si="306"/>
        <v>2</v>
      </c>
      <c r="Q3233">
        <f t="shared" si="307"/>
        <v>0</v>
      </c>
      <c r="S3233" t="str">
        <f t="shared" si="308"/>
        <v/>
      </c>
      <c r="T3233" t="str">
        <f t="shared" si="309"/>
        <v/>
      </c>
      <c r="U3233" t="str">
        <f t="shared" si="310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305"/>
        <v/>
      </c>
      <c r="P3234" t="str">
        <f t="shared" si="306"/>
        <v/>
      </c>
      <c r="Q3234" t="str">
        <f t="shared" si="307"/>
        <v/>
      </c>
      <c r="S3234" t="str">
        <f t="shared" si="308"/>
        <v/>
      </c>
      <c r="T3234" t="str">
        <f t="shared" si="309"/>
        <v/>
      </c>
      <c r="U3234" t="str">
        <f t="shared" si="310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305"/>
        <v/>
      </c>
      <c r="P3235" t="str">
        <f t="shared" si="306"/>
        <v/>
      </c>
      <c r="Q3235" t="str">
        <f t="shared" si="307"/>
        <v/>
      </c>
      <c r="S3235" t="str">
        <f t="shared" si="308"/>
        <v/>
      </c>
      <c r="T3235" t="str">
        <f t="shared" si="309"/>
        <v/>
      </c>
      <c r="U3235" t="str">
        <f t="shared" si="310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305"/>
        <v/>
      </c>
      <c r="P3236" t="str">
        <f t="shared" si="306"/>
        <v/>
      </c>
      <c r="Q3236" t="str">
        <f t="shared" si="307"/>
        <v/>
      </c>
      <c r="S3236" t="str">
        <f t="shared" si="308"/>
        <v/>
      </c>
      <c r="T3236" t="str">
        <f t="shared" si="309"/>
        <v/>
      </c>
      <c r="U3236" t="str">
        <f t="shared" si="310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305"/>
        <v/>
      </c>
      <c r="P3237" t="str">
        <f t="shared" si="306"/>
        <v/>
      </c>
      <c r="Q3237" t="str">
        <f t="shared" si="307"/>
        <v/>
      </c>
      <c r="S3237" t="str">
        <f t="shared" si="308"/>
        <v/>
      </c>
      <c r="T3237" t="str">
        <f t="shared" si="309"/>
        <v/>
      </c>
      <c r="U3237" t="str">
        <f t="shared" si="310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305"/>
        <v/>
      </c>
      <c r="P3238" t="str">
        <f t="shared" si="306"/>
        <v/>
      </c>
      <c r="Q3238" t="str">
        <f t="shared" si="307"/>
        <v/>
      </c>
      <c r="S3238" t="str">
        <f t="shared" si="308"/>
        <v/>
      </c>
      <c r="T3238" t="str">
        <f t="shared" si="309"/>
        <v/>
      </c>
      <c r="U3238" t="str">
        <f t="shared" si="310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305"/>
        <v/>
      </c>
      <c r="P3239" t="str">
        <f t="shared" si="306"/>
        <v/>
      </c>
      <c r="Q3239" t="str">
        <f t="shared" si="307"/>
        <v/>
      </c>
      <c r="S3239" t="str">
        <f t="shared" si="308"/>
        <v/>
      </c>
      <c r="T3239" t="str">
        <f t="shared" si="309"/>
        <v/>
      </c>
      <c r="U3239" t="str">
        <f t="shared" si="310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305"/>
        <v/>
      </c>
      <c r="P3240" t="str">
        <f t="shared" si="306"/>
        <v/>
      </c>
      <c r="Q3240" t="str">
        <f t="shared" si="307"/>
        <v/>
      </c>
      <c r="S3240" t="str">
        <f t="shared" si="308"/>
        <v/>
      </c>
      <c r="T3240" t="str">
        <f t="shared" si="309"/>
        <v/>
      </c>
      <c r="U3240" t="str">
        <f t="shared" si="310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305"/>
        <v/>
      </c>
      <c r="P3241" t="str">
        <f t="shared" si="306"/>
        <v/>
      </c>
      <c r="Q3241" t="str">
        <f t="shared" si="307"/>
        <v/>
      </c>
      <c r="S3241" t="str">
        <f t="shared" si="308"/>
        <v/>
      </c>
      <c r="T3241" t="str">
        <f t="shared" si="309"/>
        <v/>
      </c>
      <c r="U3241" t="str">
        <f t="shared" si="310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305"/>
        <v/>
      </c>
      <c r="P3242" t="str">
        <f t="shared" si="306"/>
        <v/>
      </c>
      <c r="Q3242" t="str">
        <f t="shared" si="307"/>
        <v/>
      </c>
      <c r="S3242" t="str">
        <f t="shared" si="308"/>
        <v/>
      </c>
      <c r="T3242" t="str">
        <f t="shared" si="309"/>
        <v/>
      </c>
      <c r="U3242" t="str">
        <f t="shared" si="310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305"/>
        <v/>
      </c>
      <c r="P3243" t="str">
        <f t="shared" si="306"/>
        <v/>
      </c>
      <c r="Q3243" t="str">
        <f t="shared" si="307"/>
        <v/>
      </c>
      <c r="S3243" t="str">
        <f t="shared" si="308"/>
        <v/>
      </c>
      <c r="T3243" t="str">
        <f t="shared" si="309"/>
        <v/>
      </c>
      <c r="U3243" t="str">
        <f t="shared" si="310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305"/>
        <v/>
      </c>
      <c r="P3244" t="str">
        <f t="shared" si="306"/>
        <v/>
      </c>
      <c r="Q3244" t="str">
        <f t="shared" si="307"/>
        <v/>
      </c>
      <c r="S3244" t="str">
        <f t="shared" si="308"/>
        <v/>
      </c>
      <c r="T3244" t="str">
        <f t="shared" si="309"/>
        <v/>
      </c>
      <c r="U3244" t="str">
        <f t="shared" si="310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305"/>
        <v/>
      </c>
      <c r="P3245" t="str">
        <f t="shared" si="306"/>
        <v/>
      </c>
      <c r="Q3245" t="str">
        <f t="shared" si="307"/>
        <v/>
      </c>
      <c r="S3245" t="str">
        <f t="shared" si="308"/>
        <v/>
      </c>
      <c r="T3245" t="str">
        <f t="shared" si="309"/>
        <v/>
      </c>
      <c r="U3245" t="str">
        <f t="shared" si="310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305"/>
        <v/>
      </c>
      <c r="P3246" t="str">
        <f t="shared" si="306"/>
        <v/>
      </c>
      <c r="Q3246" t="str">
        <f t="shared" si="307"/>
        <v/>
      </c>
      <c r="S3246" t="str">
        <f t="shared" si="308"/>
        <v/>
      </c>
      <c r="T3246" t="str">
        <f t="shared" si="309"/>
        <v/>
      </c>
      <c r="U3246" t="str">
        <f t="shared" si="310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305"/>
        <v/>
      </c>
      <c r="P3247" t="str">
        <f t="shared" si="306"/>
        <v/>
      </c>
      <c r="Q3247" t="str">
        <f t="shared" si="307"/>
        <v/>
      </c>
      <c r="S3247" t="str">
        <f t="shared" si="308"/>
        <v/>
      </c>
      <c r="T3247" t="str">
        <f t="shared" si="309"/>
        <v/>
      </c>
      <c r="U3247" t="str">
        <f t="shared" si="310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305"/>
        <v/>
      </c>
      <c r="P3248" t="str">
        <f t="shared" si="306"/>
        <v/>
      </c>
      <c r="Q3248" t="str">
        <f t="shared" si="307"/>
        <v/>
      </c>
      <c r="S3248" t="str">
        <f t="shared" si="308"/>
        <v/>
      </c>
      <c r="T3248" t="str">
        <f t="shared" si="309"/>
        <v/>
      </c>
      <c r="U3248" t="str">
        <f t="shared" si="310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305"/>
        <v/>
      </c>
      <c r="P3249" t="str">
        <f t="shared" si="306"/>
        <v/>
      </c>
      <c r="Q3249" t="str">
        <f t="shared" si="307"/>
        <v/>
      </c>
      <c r="S3249" t="str">
        <f t="shared" si="308"/>
        <v/>
      </c>
      <c r="T3249" t="str">
        <f t="shared" si="309"/>
        <v/>
      </c>
      <c r="U3249" t="str">
        <f t="shared" si="310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305"/>
        <v/>
      </c>
      <c r="P3250" t="str">
        <f t="shared" si="306"/>
        <v/>
      </c>
      <c r="Q3250" t="str">
        <f t="shared" si="307"/>
        <v/>
      </c>
      <c r="S3250" t="str">
        <f t="shared" si="308"/>
        <v/>
      </c>
      <c r="T3250" t="str">
        <f t="shared" si="309"/>
        <v/>
      </c>
      <c r="U3250" t="str">
        <f t="shared" si="310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305"/>
        <v/>
      </c>
      <c r="P3251" t="str">
        <f t="shared" si="306"/>
        <v/>
      </c>
      <c r="Q3251" t="str">
        <f t="shared" si="307"/>
        <v/>
      </c>
      <c r="S3251" t="str">
        <f t="shared" si="308"/>
        <v/>
      </c>
      <c r="T3251" t="str">
        <f t="shared" si="309"/>
        <v/>
      </c>
      <c r="U3251" t="str">
        <f t="shared" si="310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305"/>
        <v>7</v>
      </c>
      <c r="P3252">
        <f t="shared" si="306"/>
        <v>0</v>
      </c>
      <c r="Q3252">
        <f t="shared" si="307"/>
        <v>0</v>
      </c>
      <c r="S3252" t="str">
        <f t="shared" si="308"/>
        <v/>
      </c>
      <c r="T3252" t="str">
        <f t="shared" si="309"/>
        <v/>
      </c>
      <c r="U3252" t="str">
        <f t="shared" si="310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305"/>
        <v/>
      </c>
      <c r="P3253" t="str">
        <f t="shared" si="306"/>
        <v/>
      </c>
      <c r="Q3253" t="str">
        <f t="shared" si="307"/>
        <v/>
      </c>
      <c r="S3253" t="str">
        <f t="shared" si="308"/>
        <v/>
      </c>
      <c r="T3253" t="str">
        <f t="shared" si="309"/>
        <v/>
      </c>
      <c r="U3253" t="str">
        <f t="shared" si="310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305"/>
        <v/>
      </c>
      <c r="P3254" t="str">
        <f t="shared" si="306"/>
        <v/>
      </c>
      <c r="Q3254" t="str">
        <f t="shared" si="307"/>
        <v/>
      </c>
      <c r="S3254" t="str">
        <f t="shared" si="308"/>
        <v/>
      </c>
      <c r="T3254" t="str">
        <f t="shared" si="309"/>
        <v/>
      </c>
      <c r="U3254" t="str">
        <f t="shared" si="310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305"/>
        <v/>
      </c>
      <c r="P3255" t="str">
        <f t="shared" si="306"/>
        <v/>
      </c>
      <c r="Q3255" t="str">
        <f t="shared" si="307"/>
        <v/>
      </c>
      <c r="S3255" t="str">
        <f t="shared" si="308"/>
        <v/>
      </c>
      <c r="T3255" t="str">
        <f t="shared" si="309"/>
        <v/>
      </c>
      <c r="U3255" t="str">
        <f t="shared" si="310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305"/>
        <v/>
      </c>
      <c r="P3256" t="str">
        <f t="shared" si="306"/>
        <v/>
      </c>
      <c r="Q3256" t="str">
        <f t="shared" si="307"/>
        <v/>
      </c>
      <c r="S3256" t="str">
        <f t="shared" si="308"/>
        <v/>
      </c>
      <c r="T3256" t="str">
        <f t="shared" si="309"/>
        <v/>
      </c>
      <c r="U3256" t="str">
        <f t="shared" si="310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305"/>
        <v/>
      </c>
      <c r="P3257" t="str">
        <f t="shared" si="306"/>
        <v/>
      </c>
      <c r="Q3257" t="str">
        <f t="shared" si="307"/>
        <v/>
      </c>
      <c r="S3257" t="str">
        <f t="shared" si="308"/>
        <v/>
      </c>
      <c r="T3257" t="str">
        <f t="shared" si="309"/>
        <v/>
      </c>
      <c r="U3257" t="str">
        <f t="shared" si="310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305"/>
        <v/>
      </c>
      <c r="P3258" t="str">
        <f t="shared" si="306"/>
        <v/>
      </c>
      <c r="Q3258" t="str">
        <f t="shared" si="307"/>
        <v/>
      </c>
      <c r="S3258" t="str">
        <f t="shared" si="308"/>
        <v/>
      </c>
      <c r="T3258" t="str">
        <f t="shared" si="309"/>
        <v/>
      </c>
      <c r="U3258" t="str">
        <f t="shared" si="310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305"/>
        <v/>
      </c>
      <c r="P3259" t="str">
        <f t="shared" si="306"/>
        <v/>
      </c>
      <c r="Q3259" t="str">
        <f t="shared" si="307"/>
        <v/>
      </c>
      <c r="S3259" t="str">
        <f t="shared" si="308"/>
        <v/>
      </c>
      <c r="T3259" t="str">
        <f t="shared" si="309"/>
        <v/>
      </c>
      <c r="U3259" t="str">
        <f t="shared" si="310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305"/>
        <v/>
      </c>
      <c r="P3260" t="str">
        <f t="shared" si="306"/>
        <v/>
      </c>
      <c r="Q3260" t="str">
        <f t="shared" si="307"/>
        <v/>
      </c>
      <c r="S3260" t="str">
        <f t="shared" si="308"/>
        <v/>
      </c>
      <c r="T3260" t="str">
        <f t="shared" si="309"/>
        <v/>
      </c>
      <c r="U3260" t="str">
        <f t="shared" si="310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305"/>
        <v/>
      </c>
      <c r="P3261" t="str">
        <f t="shared" si="306"/>
        <v/>
      </c>
      <c r="Q3261" t="str">
        <f t="shared" si="307"/>
        <v/>
      </c>
      <c r="S3261" t="str">
        <f t="shared" si="308"/>
        <v/>
      </c>
      <c r="T3261" t="str">
        <f t="shared" si="309"/>
        <v/>
      </c>
      <c r="U3261" t="str">
        <f t="shared" si="310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305"/>
        <v/>
      </c>
      <c r="P3262" t="str">
        <f t="shared" si="306"/>
        <v/>
      </c>
      <c r="Q3262" t="str">
        <f t="shared" si="307"/>
        <v/>
      </c>
      <c r="S3262" t="str">
        <f t="shared" si="308"/>
        <v/>
      </c>
      <c r="T3262" t="str">
        <f t="shared" si="309"/>
        <v/>
      </c>
      <c r="U3262" t="str">
        <f t="shared" si="310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305"/>
        <v/>
      </c>
      <c r="P3263" t="str">
        <f t="shared" si="306"/>
        <v/>
      </c>
      <c r="Q3263" t="str">
        <f t="shared" si="307"/>
        <v/>
      </c>
      <c r="S3263" t="str">
        <f t="shared" si="308"/>
        <v/>
      </c>
      <c r="T3263" t="str">
        <f t="shared" si="309"/>
        <v/>
      </c>
      <c r="U3263" t="str">
        <f t="shared" si="310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305"/>
        <v/>
      </c>
      <c r="P3264" t="str">
        <f t="shared" si="306"/>
        <v/>
      </c>
      <c r="Q3264" t="str">
        <f t="shared" si="307"/>
        <v/>
      </c>
      <c r="S3264" t="str">
        <f t="shared" si="308"/>
        <v/>
      </c>
      <c r="T3264" t="str">
        <f t="shared" si="309"/>
        <v/>
      </c>
      <c r="U3264" t="str">
        <f t="shared" si="310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305"/>
        <v/>
      </c>
      <c r="P3265" t="str">
        <f t="shared" si="306"/>
        <v/>
      </c>
      <c r="Q3265" t="str">
        <f t="shared" si="307"/>
        <v/>
      </c>
      <c r="S3265" t="str">
        <f t="shared" si="308"/>
        <v/>
      </c>
      <c r="T3265" t="str">
        <f t="shared" si="309"/>
        <v/>
      </c>
      <c r="U3265" t="str">
        <f t="shared" si="310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305"/>
        <v/>
      </c>
      <c r="P3266" t="str">
        <f t="shared" si="306"/>
        <v/>
      </c>
      <c r="Q3266" t="str">
        <f t="shared" si="307"/>
        <v/>
      </c>
      <c r="S3266" t="str">
        <f t="shared" si="308"/>
        <v/>
      </c>
      <c r="T3266" t="str">
        <f t="shared" si="309"/>
        <v/>
      </c>
      <c r="U3266" t="str">
        <f t="shared" si="310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305"/>
        <v/>
      </c>
      <c r="P3267" t="str">
        <f t="shared" si="306"/>
        <v/>
      </c>
      <c r="Q3267" t="str">
        <f t="shared" si="307"/>
        <v/>
      </c>
      <c r="S3267" t="str">
        <f t="shared" si="308"/>
        <v/>
      </c>
      <c r="T3267" t="str">
        <f t="shared" si="309"/>
        <v/>
      </c>
      <c r="U3267" t="str">
        <f t="shared" si="310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305"/>
        <v/>
      </c>
      <c r="P3268" t="str">
        <f t="shared" si="306"/>
        <v/>
      </c>
      <c r="Q3268" t="str">
        <f t="shared" si="307"/>
        <v/>
      </c>
      <c r="S3268" t="str">
        <f t="shared" si="308"/>
        <v/>
      </c>
      <c r="T3268" t="str">
        <f t="shared" si="309"/>
        <v/>
      </c>
      <c r="U3268" t="str">
        <f t="shared" si="310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ref="O3269:O3332" si="311">IF($D3269="US",H3269,"")</f>
        <v/>
      </c>
      <c r="P3269" t="str">
        <f t="shared" ref="P3269:P3332" si="312">IF($D3269="US",I3269,"")</f>
        <v/>
      </c>
      <c r="Q3269" t="str">
        <f t="shared" ref="Q3269:Q3332" si="313">IF($D3269="US",J3269,"")</f>
        <v/>
      </c>
      <c r="S3269" t="str">
        <f t="shared" ref="S3269:S3332" si="314">IF($C3269="New York",H3269,"")</f>
        <v/>
      </c>
      <c r="T3269" t="str">
        <f t="shared" ref="T3269:T3332" si="315">IF($C3269="New York",I3269,"")</f>
        <v/>
      </c>
      <c r="U3269" t="str">
        <f t="shared" ref="U3269:U3332" si="316">IF($C3269="New York",J3269,"")</f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si="311"/>
        <v/>
      </c>
      <c r="P3270" t="str">
        <f t="shared" si="312"/>
        <v/>
      </c>
      <c r="Q3270" t="str">
        <f t="shared" si="313"/>
        <v/>
      </c>
      <c r="S3270" t="str">
        <f t="shared" si="314"/>
        <v/>
      </c>
      <c r="T3270" t="str">
        <f t="shared" si="315"/>
        <v/>
      </c>
      <c r="U3270" t="str">
        <f t="shared" si="31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311"/>
        <v/>
      </c>
      <c r="P3271" t="str">
        <f t="shared" si="312"/>
        <v/>
      </c>
      <c r="Q3271" t="str">
        <f t="shared" si="313"/>
        <v/>
      </c>
      <c r="S3271" t="str">
        <f t="shared" si="314"/>
        <v/>
      </c>
      <c r="T3271" t="str">
        <f t="shared" si="315"/>
        <v/>
      </c>
      <c r="U3271" t="str">
        <f t="shared" si="31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311"/>
        <v/>
      </c>
      <c r="P3272" t="str">
        <f t="shared" si="312"/>
        <v/>
      </c>
      <c r="Q3272" t="str">
        <f t="shared" si="313"/>
        <v/>
      </c>
      <c r="S3272" t="str">
        <f t="shared" si="314"/>
        <v/>
      </c>
      <c r="T3272" t="str">
        <f t="shared" si="315"/>
        <v/>
      </c>
      <c r="U3272" t="str">
        <f t="shared" si="31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311"/>
        <v/>
      </c>
      <c r="P3273" t="str">
        <f t="shared" si="312"/>
        <v/>
      </c>
      <c r="Q3273" t="str">
        <f t="shared" si="313"/>
        <v/>
      </c>
      <c r="S3273" t="str">
        <f t="shared" si="314"/>
        <v/>
      </c>
      <c r="T3273" t="str">
        <f t="shared" si="315"/>
        <v/>
      </c>
      <c r="U3273" t="str">
        <f t="shared" si="31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311"/>
        <v/>
      </c>
      <c r="P3274" t="str">
        <f t="shared" si="312"/>
        <v/>
      </c>
      <c r="Q3274" t="str">
        <f t="shared" si="313"/>
        <v/>
      </c>
      <c r="S3274" t="str">
        <f t="shared" si="314"/>
        <v/>
      </c>
      <c r="T3274" t="str">
        <f t="shared" si="315"/>
        <v/>
      </c>
      <c r="U3274" t="str">
        <f t="shared" si="31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311"/>
        <v/>
      </c>
      <c r="P3275" t="str">
        <f t="shared" si="312"/>
        <v/>
      </c>
      <c r="Q3275" t="str">
        <f t="shared" si="313"/>
        <v/>
      </c>
      <c r="S3275" t="str">
        <f t="shared" si="314"/>
        <v/>
      </c>
      <c r="T3275" t="str">
        <f t="shared" si="315"/>
        <v/>
      </c>
      <c r="U3275" t="str">
        <f t="shared" si="31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311"/>
        <v/>
      </c>
      <c r="P3276" t="str">
        <f t="shared" si="312"/>
        <v/>
      </c>
      <c r="Q3276" t="str">
        <f t="shared" si="313"/>
        <v/>
      </c>
      <c r="S3276" t="str">
        <f t="shared" si="314"/>
        <v/>
      </c>
      <c r="T3276" t="str">
        <f t="shared" si="315"/>
        <v/>
      </c>
      <c r="U3276" t="str">
        <f t="shared" si="31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311"/>
        <v/>
      </c>
      <c r="P3277" t="str">
        <f t="shared" si="312"/>
        <v/>
      </c>
      <c r="Q3277" t="str">
        <f t="shared" si="313"/>
        <v/>
      </c>
      <c r="S3277" t="str">
        <f t="shared" si="314"/>
        <v/>
      </c>
      <c r="T3277" t="str">
        <f t="shared" si="315"/>
        <v/>
      </c>
      <c r="U3277" t="str">
        <f t="shared" si="31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311"/>
        <v/>
      </c>
      <c r="P3278" t="str">
        <f t="shared" si="312"/>
        <v/>
      </c>
      <c r="Q3278" t="str">
        <f t="shared" si="313"/>
        <v/>
      </c>
      <c r="S3278" t="str">
        <f t="shared" si="314"/>
        <v/>
      </c>
      <c r="T3278" t="str">
        <f t="shared" si="315"/>
        <v/>
      </c>
      <c r="U3278" t="str">
        <f t="shared" si="31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311"/>
        <v/>
      </c>
      <c r="P3279" t="str">
        <f t="shared" si="312"/>
        <v/>
      </c>
      <c r="Q3279" t="str">
        <f t="shared" si="313"/>
        <v/>
      </c>
      <c r="S3279" t="str">
        <f t="shared" si="314"/>
        <v/>
      </c>
      <c r="T3279" t="str">
        <f t="shared" si="315"/>
        <v/>
      </c>
      <c r="U3279" t="str">
        <f t="shared" si="31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311"/>
        <v/>
      </c>
      <c r="P3280" t="str">
        <f t="shared" si="312"/>
        <v/>
      </c>
      <c r="Q3280" t="str">
        <f t="shared" si="313"/>
        <v/>
      </c>
      <c r="S3280" t="str">
        <f t="shared" si="314"/>
        <v/>
      </c>
      <c r="T3280" t="str">
        <f t="shared" si="315"/>
        <v/>
      </c>
      <c r="U3280" t="str">
        <f t="shared" si="31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311"/>
        <v/>
      </c>
      <c r="P3281" t="str">
        <f t="shared" si="312"/>
        <v/>
      </c>
      <c r="Q3281" t="str">
        <f t="shared" si="313"/>
        <v/>
      </c>
      <c r="S3281" t="str">
        <f t="shared" si="314"/>
        <v/>
      </c>
      <c r="T3281" t="str">
        <f t="shared" si="315"/>
        <v/>
      </c>
      <c r="U3281" t="str">
        <f t="shared" si="31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311"/>
        <v/>
      </c>
      <c r="P3282" t="str">
        <f t="shared" si="312"/>
        <v/>
      </c>
      <c r="Q3282" t="str">
        <f t="shared" si="313"/>
        <v/>
      </c>
      <c r="S3282" t="str">
        <f t="shared" si="314"/>
        <v/>
      </c>
      <c r="T3282" t="str">
        <f t="shared" si="315"/>
        <v/>
      </c>
      <c r="U3282" t="str">
        <f t="shared" si="31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311"/>
        <v/>
      </c>
      <c r="P3283" t="str">
        <f t="shared" si="312"/>
        <v/>
      </c>
      <c r="Q3283" t="str">
        <f t="shared" si="313"/>
        <v/>
      </c>
      <c r="S3283" t="str">
        <f t="shared" si="314"/>
        <v/>
      </c>
      <c r="T3283" t="str">
        <f t="shared" si="315"/>
        <v/>
      </c>
      <c r="U3283" t="str">
        <f t="shared" si="31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311"/>
        <v/>
      </c>
      <c r="P3284" t="str">
        <f t="shared" si="312"/>
        <v/>
      </c>
      <c r="Q3284" t="str">
        <f t="shared" si="313"/>
        <v/>
      </c>
      <c r="S3284" t="str">
        <f t="shared" si="314"/>
        <v/>
      </c>
      <c r="T3284" t="str">
        <f t="shared" si="315"/>
        <v/>
      </c>
      <c r="U3284" t="str">
        <f t="shared" si="31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311"/>
        <v/>
      </c>
      <c r="P3285" t="str">
        <f t="shared" si="312"/>
        <v/>
      </c>
      <c r="Q3285" t="str">
        <f t="shared" si="313"/>
        <v/>
      </c>
      <c r="S3285" t="str">
        <f t="shared" si="314"/>
        <v/>
      </c>
      <c r="T3285" t="str">
        <f t="shared" si="315"/>
        <v/>
      </c>
      <c r="U3285" t="str">
        <f t="shared" si="31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311"/>
        <v/>
      </c>
      <c r="P3286" t="str">
        <f t="shared" si="312"/>
        <v/>
      </c>
      <c r="Q3286" t="str">
        <f t="shared" si="313"/>
        <v/>
      </c>
      <c r="S3286" t="str">
        <f t="shared" si="314"/>
        <v/>
      </c>
      <c r="T3286" t="str">
        <f t="shared" si="315"/>
        <v/>
      </c>
      <c r="U3286" t="str">
        <f t="shared" si="31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311"/>
        <v/>
      </c>
      <c r="P3287" t="str">
        <f t="shared" si="312"/>
        <v/>
      </c>
      <c r="Q3287" t="str">
        <f t="shared" si="313"/>
        <v/>
      </c>
      <c r="S3287" t="str">
        <f t="shared" si="314"/>
        <v/>
      </c>
      <c r="T3287" t="str">
        <f t="shared" si="315"/>
        <v/>
      </c>
      <c r="U3287" t="str">
        <f t="shared" si="31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311"/>
        <v/>
      </c>
      <c r="P3288" t="str">
        <f t="shared" si="312"/>
        <v/>
      </c>
      <c r="Q3288" t="str">
        <f t="shared" si="313"/>
        <v/>
      </c>
      <c r="S3288" t="str">
        <f t="shared" si="314"/>
        <v/>
      </c>
      <c r="T3288" t="str">
        <f t="shared" si="315"/>
        <v/>
      </c>
      <c r="U3288" t="str">
        <f t="shared" si="31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311"/>
        <v/>
      </c>
      <c r="P3289" t="str">
        <f t="shared" si="312"/>
        <v/>
      </c>
      <c r="Q3289" t="str">
        <f t="shared" si="313"/>
        <v/>
      </c>
      <c r="S3289" t="str">
        <f t="shared" si="314"/>
        <v/>
      </c>
      <c r="T3289" t="str">
        <f t="shared" si="315"/>
        <v/>
      </c>
      <c r="U3289" t="str">
        <f t="shared" si="31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311"/>
        <v/>
      </c>
      <c r="P3290" t="str">
        <f t="shared" si="312"/>
        <v/>
      </c>
      <c r="Q3290" t="str">
        <f t="shared" si="313"/>
        <v/>
      </c>
      <c r="S3290" t="str">
        <f t="shared" si="314"/>
        <v/>
      </c>
      <c r="T3290" t="str">
        <f t="shared" si="315"/>
        <v/>
      </c>
      <c r="U3290" t="str">
        <f t="shared" si="31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311"/>
        <v/>
      </c>
      <c r="P3291" t="str">
        <f t="shared" si="312"/>
        <v/>
      </c>
      <c r="Q3291" t="str">
        <f t="shared" si="313"/>
        <v/>
      </c>
      <c r="S3291" t="str">
        <f t="shared" si="314"/>
        <v/>
      </c>
      <c r="T3291" t="str">
        <f t="shared" si="315"/>
        <v/>
      </c>
      <c r="U3291" t="str">
        <f t="shared" si="31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311"/>
        <v/>
      </c>
      <c r="P3292" t="str">
        <f t="shared" si="312"/>
        <v/>
      </c>
      <c r="Q3292" t="str">
        <f t="shared" si="313"/>
        <v/>
      </c>
      <c r="S3292" t="str">
        <f t="shared" si="314"/>
        <v/>
      </c>
      <c r="T3292" t="str">
        <f t="shared" si="315"/>
        <v/>
      </c>
      <c r="U3292" t="str">
        <f t="shared" si="31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311"/>
        <v/>
      </c>
      <c r="P3293" t="str">
        <f t="shared" si="312"/>
        <v/>
      </c>
      <c r="Q3293" t="str">
        <f t="shared" si="313"/>
        <v/>
      </c>
      <c r="S3293" t="str">
        <f t="shared" si="314"/>
        <v/>
      </c>
      <c r="T3293" t="str">
        <f t="shared" si="315"/>
        <v/>
      </c>
      <c r="U3293" t="str">
        <f t="shared" si="31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311"/>
        <v/>
      </c>
      <c r="P3294" t="str">
        <f t="shared" si="312"/>
        <v/>
      </c>
      <c r="Q3294" t="str">
        <f t="shared" si="313"/>
        <v/>
      </c>
      <c r="S3294" t="str">
        <f t="shared" si="314"/>
        <v/>
      </c>
      <c r="T3294" t="str">
        <f t="shared" si="315"/>
        <v/>
      </c>
      <c r="U3294" t="str">
        <f t="shared" si="31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311"/>
        <v/>
      </c>
      <c r="P3295" t="str">
        <f t="shared" si="312"/>
        <v/>
      </c>
      <c r="Q3295" t="str">
        <f t="shared" si="313"/>
        <v/>
      </c>
      <c r="S3295" t="str">
        <f t="shared" si="314"/>
        <v/>
      </c>
      <c r="T3295" t="str">
        <f t="shared" si="315"/>
        <v/>
      </c>
      <c r="U3295" t="str">
        <f t="shared" si="31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311"/>
        <v/>
      </c>
      <c r="P3296" t="str">
        <f t="shared" si="312"/>
        <v/>
      </c>
      <c r="Q3296" t="str">
        <f t="shared" si="313"/>
        <v/>
      </c>
      <c r="S3296" t="str">
        <f t="shared" si="314"/>
        <v/>
      </c>
      <c r="T3296" t="str">
        <f t="shared" si="315"/>
        <v/>
      </c>
      <c r="U3296" t="str">
        <f t="shared" si="31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311"/>
        <v/>
      </c>
      <c r="P3297" t="str">
        <f t="shared" si="312"/>
        <v/>
      </c>
      <c r="Q3297" t="str">
        <f t="shared" si="313"/>
        <v/>
      </c>
      <c r="S3297" t="str">
        <f t="shared" si="314"/>
        <v/>
      </c>
      <c r="T3297" t="str">
        <f t="shared" si="315"/>
        <v/>
      </c>
      <c r="U3297" t="str">
        <f t="shared" si="31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311"/>
        <v/>
      </c>
      <c r="P3298" t="str">
        <f t="shared" si="312"/>
        <v/>
      </c>
      <c r="Q3298" t="str">
        <f t="shared" si="313"/>
        <v/>
      </c>
      <c r="S3298" t="str">
        <f t="shared" si="314"/>
        <v/>
      </c>
      <c r="T3298" t="str">
        <f t="shared" si="315"/>
        <v/>
      </c>
      <c r="U3298" t="str">
        <f t="shared" si="31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311"/>
        <v/>
      </c>
      <c r="P3299" t="str">
        <f t="shared" si="312"/>
        <v/>
      </c>
      <c r="Q3299" t="str">
        <f t="shared" si="313"/>
        <v/>
      </c>
      <c r="S3299" t="str">
        <f t="shared" si="314"/>
        <v/>
      </c>
      <c r="T3299" t="str">
        <f t="shared" si="315"/>
        <v/>
      </c>
      <c r="U3299" t="str">
        <f t="shared" si="31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311"/>
        <v/>
      </c>
      <c r="P3300" t="str">
        <f t="shared" si="312"/>
        <v/>
      </c>
      <c r="Q3300" t="str">
        <f t="shared" si="313"/>
        <v/>
      </c>
      <c r="S3300" t="str">
        <f t="shared" si="314"/>
        <v/>
      </c>
      <c r="T3300" t="str">
        <f t="shared" si="315"/>
        <v/>
      </c>
      <c r="U3300" t="str">
        <f t="shared" si="31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311"/>
        <v/>
      </c>
      <c r="P3301" t="str">
        <f t="shared" si="312"/>
        <v/>
      </c>
      <c r="Q3301" t="str">
        <f t="shared" si="313"/>
        <v/>
      </c>
      <c r="S3301" t="str">
        <f t="shared" si="314"/>
        <v/>
      </c>
      <c r="T3301" t="str">
        <f t="shared" si="315"/>
        <v/>
      </c>
      <c r="U3301" t="str">
        <f t="shared" si="31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311"/>
        <v/>
      </c>
      <c r="P3302" t="str">
        <f t="shared" si="312"/>
        <v/>
      </c>
      <c r="Q3302" t="str">
        <f t="shared" si="313"/>
        <v/>
      </c>
      <c r="S3302" t="str">
        <f t="shared" si="314"/>
        <v/>
      </c>
      <c r="T3302" t="str">
        <f t="shared" si="315"/>
        <v/>
      </c>
      <c r="U3302" t="str">
        <f t="shared" si="31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311"/>
        <v/>
      </c>
      <c r="P3303" t="str">
        <f t="shared" si="312"/>
        <v/>
      </c>
      <c r="Q3303" t="str">
        <f t="shared" si="313"/>
        <v/>
      </c>
      <c r="S3303" t="str">
        <f t="shared" si="314"/>
        <v/>
      </c>
      <c r="T3303" t="str">
        <f t="shared" si="315"/>
        <v/>
      </c>
      <c r="U3303" t="str">
        <f t="shared" si="31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311"/>
        <v/>
      </c>
      <c r="P3304" t="str">
        <f t="shared" si="312"/>
        <v/>
      </c>
      <c r="Q3304" t="str">
        <f t="shared" si="313"/>
        <v/>
      </c>
      <c r="S3304" t="str">
        <f t="shared" si="314"/>
        <v/>
      </c>
      <c r="T3304" t="str">
        <f t="shared" si="315"/>
        <v/>
      </c>
      <c r="U3304" t="str">
        <f t="shared" si="31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311"/>
        <v/>
      </c>
      <c r="P3305" t="str">
        <f t="shared" si="312"/>
        <v/>
      </c>
      <c r="Q3305" t="str">
        <f t="shared" si="313"/>
        <v/>
      </c>
      <c r="S3305" t="str">
        <f t="shared" si="314"/>
        <v/>
      </c>
      <c r="T3305" t="str">
        <f t="shared" si="315"/>
        <v/>
      </c>
      <c r="U3305" t="str">
        <f t="shared" si="31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311"/>
        <v/>
      </c>
      <c r="P3306" t="str">
        <f t="shared" si="312"/>
        <v/>
      </c>
      <c r="Q3306" t="str">
        <f t="shared" si="313"/>
        <v/>
      </c>
      <c r="S3306" t="str">
        <f t="shared" si="314"/>
        <v/>
      </c>
      <c r="T3306" t="str">
        <f t="shared" si="315"/>
        <v/>
      </c>
      <c r="U3306" t="str">
        <f t="shared" si="31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311"/>
        <v/>
      </c>
      <c r="P3307" t="str">
        <f t="shared" si="312"/>
        <v/>
      </c>
      <c r="Q3307" t="str">
        <f t="shared" si="313"/>
        <v/>
      </c>
      <c r="S3307" t="str">
        <f t="shared" si="314"/>
        <v/>
      </c>
      <c r="T3307" t="str">
        <f t="shared" si="315"/>
        <v/>
      </c>
      <c r="U3307" t="str">
        <f t="shared" si="31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311"/>
        <v/>
      </c>
      <c r="P3308" t="str">
        <f t="shared" si="312"/>
        <v/>
      </c>
      <c r="Q3308" t="str">
        <f t="shared" si="313"/>
        <v/>
      </c>
      <c r="S3308" t="str">
        <f t="shared" si="314"/>
        <v/>
      </c>
      <c r="T3308" t="str">
        <f t="shared" si="315"/>
        <v/>
      </c>
      <c r="U3308" t="str">
        <f t="shared" si="31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311"/>
        <v/>
      </c>
      <c r="P3309" t="str">
        <f t="shared" si="312"/>
        <v/>
      </c>
      <c r="Q3309" t="str">
        <f t="shared" si="313"/>
        <v/>
      </c>
      <c r="S3309" t="str">
        <f t="shared" si="314"/>
        <v/>
      </c>
      <c r="T3309" t="str">
        <f t="shared" si="315"/>
        <v/>
      </c>
      <c r="U3309" t="str">
        <f t="shared" si="31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311"/>
        <v/>
      </c>
      <c r="P3310" t="str">
        <f t="shared" si="312"/>
        <v/>
      </c>
      <c r="Q3310" t="str">
        <f t="shared" si="313"/>
        <v/>
      </c>
      <c r="S3310" t="str">
        <f t="shared" si="314"/>
        <v/>
      </c>
      <c r="T3310" t="str">
        <f t="shared" si="315"/>
        <v/>
      </c>
      <c r="U3310" t="str">
        <f t="shared" si="31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311"/>
        <v/>
      </c>
      <c r="P3311" t="str">
        <f t="shared" si="312"/>
        <v/>
      </c>
      <c r="Q3311" t="str">
        <f t="shared" si="313"/>
        <v/>
      </c>
      <c r="S3311" t="str">
        <f t="shared" si="314"/>
        <v/>
      </c>
      <c r="T3311" t="str">
        <f t="shared" si="315"/>
        <v/>
      </c>
      <c r="U3311" t="str">
        <f t="shared" si="31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311"/>
        <v/>
      </c>
      <c r="P3312" t="str">
        <f t="shared" si="312"/>
        <v/>
      </c>
      <c r="Q3312" t="str">
        <f t="shared" si="313"/>
        <v/>
      </c>
      <c r="S3312" t="str">
        <f t="shared" si="314"/>
        <v/>
      </c>
      <c r="T3312" t="str">
        <f t="shared" si="315"/>
        <v/>
      </c>
      <c r="U3312" t="str">
        <f t="shared" si="31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311"/>
        <v/>
      </c>
      <c r="P3313" t="str">
        <f t="shared" si="312"/>
        <v/>
      </c>
      <c r="Q3313" t="str">
        <f t="shared" si="313"/>
        <v/>
      </c>
      <c r="S3313" t="str">
        <f t="shared" si="314"/>
        <v/>
      </c>
      <c r="T3313" t="str">
        <f t="shared" si="315"/>
        <v/>
      </c>
      <c r="U3313" t="str">
        <f t="shared" si="31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311"/>
        <v/>
      </c>
      <c r="P3314" t="str">
        <f t="shared" si="312"/>
        <v/>
      </c>
      <c r="Q3314" t="str">
        <f t="shared" si="313"/>
        <v/>
      </c>
      <c r="S3314" t="str">
        <f t="shared" si="314"/>
        <v/>
      </c>
      <c r="T3314" t="str">
        <f t="shared" si="315"/>
        <v/>
      </c>
      <c r="U3314" t="str">
        <f t="shared" si="31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311"/>
        <v/>
      </c>
      <c r="P3315" t="str">
        <f t="shared" si="312"/>
        <v/>
      </c>
      <c r="Q3315" t="str">
        <f t="shared" si="313"/>
        <v/>
      </c>
      <c r="S3315" t="str">
        <f t="shared" si="314"/>
        <v/>
      </c>
      <c r="T3315" t="str">
        <f t="shared" si="315"/>
        <v/>
      </c>
      <c r="U3315" t="str">
        <f t="shared" si="31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311"/>
        <v/>
      </c>
      <c r="P3316" t="str">
        <f t="shared" si="312"/>
        <v/>
      </c>
      <c r="Q3316" t="str">
        <f t="shared" si="313"/>
        <v/>
      </c>
      <c r="S3316" t="str">
        <f t="shared" si="314"/>
        <v/>
      </c>
      <c r="T3316" t="str">
        <f t="shared" si="315"/>
        <v/>
      </c>
      <c r="U3316" t="str">
        <f t="shared" si="31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311"/>
        <v/>
      </c>
      <c r="P3317" t="str">
        <f t="shared" si="312"/>
        <v/>
      </c>
      <c r="Q3317" t="str">
        <f t="shared" si="313"/>
        <v/>
      </c>
      <c r="S3317" t="str">
        <f t="shared" si="314"/>
        <v/>
      </c>
      <c r="T3317" t="str">
        <f t="shared" si="315"/>
        <v/>
      </c>
      <c r="U3317" t="str">
        <f t="shared" si="31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311"/>
        <v/>
      </c>
      <c r="P3318" t="str">
        <f t="shared" si="312"/>
        <v/>
      </c>
      <c r="Q3318" t="str">
        <f t="shared" si="313"/>
        <v/>
      </c>
      <c r="S3318" t="str">
        <f t="shared" si="314"/>
        <v/>
      </c>
      <c r="T3318" t="str">
        <f t="shared" si="315"/>
        <v/>
      </c>
      <c r="U3318" t="str">
        <f t="shared" si="31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311"/>
        <v/>
      </c>
      <c r="P3319" t="str">
        <f t="shared" si="312"/>
        <v/>
      </c>
      <c r="Q3319" t="str">
        <f t="shared" si="313"/>
        <v/>
      </c>
      <c r="S3319" t="str">
        <f t="shared" si="314"/>
        <v/>
      </c>
      <c r="T3319" t="str">
        <f t="shared" si="315"/>
        <v/>
      </c>
      <c r="U3319" t="str">
        <f t="shared" si="31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311"/>
        <v/>
      </c>
      <c r="P3320" t="str">
        <f t="shared" si="312"/>
        <v/>
      </c>
      <c r="Q3320" t="str">
        <f t="shared" si="313"/>
        <v/>
      </c>
      <c r="S3320" t="str">
        <f t="shared" si="314"/>
        <v/>
      </c>
      <c r="T3320" t="str">
        <f t="shared" si="315"/>
        <v/>
      </c>
      <c r="U3320" t="str">
        <f t="shared" si="31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311"/>
        <v/>
      </c>
      <c r="P3321" t="str">
        <f t="shared" si="312"/>
        <v/>
      </c>
      <c r="Q3321" t="str">
        <f t="shared" si="313"/>
        <v/>
      </c>
      <c r="S3321" t="str">
        <f t="shared" si="314"/>
        <v/>
      </c>
      <c r="T3321" t="str">
        <f t="shared" si="315"/>
        <v/>
      </c>
      <c r="U3321" t="str">
        <f t="shared" si="31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311"/>
        <v/>
      </c>
      <c r="P3322" t="str">
        <f t="shared" si="312"/>
        <v/>
      </c>
      <c r="Q3322" t="str">
        <f t="shared" si="313"/>
        <v/>
      </c>
      <c r="S3322" t="str">
        <f t="shared" si="314"/>
        <v/>
      </c>
      <c r="T3322" t="str">
        <f t="shared" si="315"/>
        <v/>
      </c>
      <c r="U3322" t="str">
        <f t="shared" si="31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311"/>
        <v/>
      </c>
      <c r="P3323" t="str">
        <f t="shared" si="312"/>
        <v/>
      </c>
      <c r="Q3323" t="str">
        <f t="shared" si="313"/>
        <v/>
      </c>
      <c r="S3323" t="str">
        <f t="shared" si="314"/>
        <v/>
      </c>
      <c r="T3323" t="str">
        <f t="shared" si="315"/>
        <v/>
      </c>
      <c r="U3323" t="str">
        <f t="shared" si="31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311"/>
        <v/>
      </c>
      <c r="P3324" t="str">
        <f t="shared" si="312"/>
        <v/>
      </c>
      <c r="Q3324" t="str">
        <f t="shared" si="313"/>
        <v/>
      </c>
      <c r="S3324" t="str">
        <f t="shared" si="314"/>
        <v/>
      </c>
      <c r="T3324" t="str">
        <f t="shared" si="315"/>
        <v/>
      </c>
      <c r="U3324" t="str">
        <f t="shared" si="31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311"/>
        <v/>
      </c>
      <c r="P3325" t="str">
        <f t="shared" si="312"/>
        <v/>
      </c>
      <c r="Q3325" t="str">
        <f t="shared" si="313"/>
        <v/>
      </c>
      <c r="S3325" t="str">
        <f t="shared" si="314"/>
        <v/>
      </c>
      <c r="T3325" t="str">
        <f t="shared" si="315"/>
        <v/>
      </c>
      <c r="U3325" t="str">
        <f t="shared" si="31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311"/>
        <v/>
      </c>
      <c r="P3326" t="str">
        <f t="shared" si="312"/>
        <v/>
      </c>
      <c r="Q3326" t="str">
        <f t="shared" si="313"/>
        <v/>
      </c>
      <c r="S3326" t="str">
        <f t="shared" si="314"/>
        <v/>
      </c>
      <c r="T3326" t="str">
        <f t="shared" si="315"/>
        <v/>
      </c>
      <c r="U3326" t="str">
        <f t="shared" si="31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311"/>
        <v/>
      </c>
      <c r="P3327" t="str">
        <f t="shared" si="312"/>
        <v/>
      </c>
      <c r="Q3327" t="str">
        <f t="shared" si="313"/>
        <v/>
      </c>
      <c r="S3327" t="str">
        <f t="shared" si="314"/>
        <v/>
      </c>
      <c r="T3327" t="str">
        <f t="shared" si="315"/>
        <v/>
      </c>
      <c r="U3327" t="str">
        <f t="shared" si="31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311"/>
        <v/>
      </c>
      <c r="P3328" t="str">
        <f t="shared" si="312"/>
        <v/>
      </c>
      <c r="Q3328" t="str">
        <f t="shared" si="313"/>
        <v/>
      </c>
      <c r="S3328" t="str">
        <f t="shared" si="314"/>
        <v/>
      </c>
      <c r="T3328" t="str">
        <f t="shared" si="315"/>
        <v/>
      </c>
      <c r="U3328" t="str">
        <f t="shared" si="31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311"/>
        <v/>
      </c>
      <c r="P3329" t="str">
        <f t="shared" si="312"/>
        <v/>
      </c>
      <c r="Q3329" t="str">
        <f t="shared" si="313"/>
        <v/>
      </c>
      <c r="S3329" t="str">
        <f t="shared" si="314"/>
        <v/>
      </c>
      <c r="T3329" t="str">
        <f t="shared" si="315"/>
        <v/>
      </c>
      <c r="U3329" t="str">
        <f t="shared" si="31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311"/>
        <v/>
      </c>
      <c r="P3330" t="str">
        <f t="shared" si="312"/>
        <v/>
      </c>
      <c r="Q3330" t="str">
        <f t="shared" si="313"/>
        <v/>
      </c>
      <c r="S3330" t="str">
        <f t="shared" si="314"/>
        <v/>
      </c>
      <c r="T3330" t="str">
        <f t="shared" si="315"/>
        <v/>
      </c>
      <c r="U3330" t="str">
        <f t="shared" si="31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311"/>
        <v/>
      </c>
      <c r="P3331" t="str">
        <f t="shared" si="312"/>
        <v/>
      </c>
      <c r="Q3331" t="str">
        <f t="shared" si="313"/>
        <v/>
      </c>
      <c r="S3331" t="str">
        <f t="shared" si="314"/>
        <v/>
      </c>
      <c r="T3331" t="str">
        <f t="shared" si="315"/>
        <v/>
      </c>
      <c r="U3331" t="str">
        <f t="shared" si="31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311"/>
        <v/>
      </c>
      <c r="P3332" t="str">
        <f t="shared" si="312"/>
        <v/>
      </c>
      <c r="Q3332" t="str">
        <f t="shared" si="313"/>
        <v/>
      </c>
      <c r="S3332" t="str">
        <f t="shared" si="314"/>
        <v/>
      </c>
      <c r="T3332" t="str">
        <f t="shared" si="315"/>
        <v/>
      </c>
      <c r="U3332" t="str">
        <f t="shared" si="31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ref="O3333:O3396" si="317">IF($D3333="US",H3333,"")</f>
        <v/>
      </c>
      <c r="P3333" t="str">
        <f t="shared" ref="P3333:P3396" si="318">IF($D3333="US",I3333,"")</f>
        <v/>
      </c>
      <c r="Q3333" t="str">
        <f t="shared" ref="Q3333:Q3396" si="319">IF($D3333="US",J3333,"")</f>
        <v/>
      </c>
      <c r="S3333" t="str">
        <f t="shared" ref="S3333:S3396" si="320">IF($C3333="New York",H3333,"")</f>
        <v/>
      </c>
      <c r="T3333" t="str">
        <f t="shared" ref="T3333:T3396" si="321">IF($C3333="New York",I3333,"")</f>
        <v/>
      </c>
      <c r="U3333" t="str">
        <f t="shared" ref="U3333:U3396" si="322">IF($C3333="New York",J3333,"")</f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si="317"/>
        <v/>
      </c>
      <c r="P3334" t="str">
        <f t="shared" si="318"/>
        <v/>
      </c>
      <c r="Q3334" t="str">
        <f t="shared" si="319"/>
        <v/>
      </c>
      <c r="S3334" t="str">
        <f t="shared" si="320"/>
        <v/>
      </c>
      <c r="T3334" t="str">
        <f t="shared" si="321"/>
        <v/>
      </c>
      <c r="U3334" t="str">
        <f t="shared" si="322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317"/>
        <v/>
      </c>
      <c r="P3335" t="str">
        <f t="shared" si="318"/>
        <v/>
      </c>
      <c r="Q3335" t="str">
        <f t="shared" si="319"/>
        <v/>
      </c>
      <c r="S3335" t="str">
        <f t="shared" si="320"/>
        <v/>
      </c>
      <c r="T3335" t="str">
        <f t="shared" si="321"/>
        <v/>
      </c>
      <c r="U3335" t="str">
        <f t="shared" si="322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317"/>
        <v/>
      </c>
      <c r="P3336" t="str">
        <f t="shared" si="318"/>
        <v/>
      </c>
      <c r="Q3336" t="str">
        <f t="shared" si="319"/>
        <v/>
      </c>
      <c r="S3336" t="str">
        <f t="shared" si="320"/>
        <v/>
      </c>
      <c r="T3336" t="str">
        <f t="shared" si="321"/>
        <v/>
      </c>
      <c r="U3336" t="str">
        <f t="shared" si="322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317"/>
        <v/>
      </c>
      <c r="P3337" t="str">
        <f t="shared" si="318"/>
        <v/>
      </c>
      <c r="Q3337" t="str">
        <f t="shared" si="319"/>
        <v/>
      </c>
      <c r="S3337" t="str">
        <f t="shared" si="320"/>
        <v/>
      </c>
      <c r="T3337" t="str">
        <f t="shared" si="321"/>
        <v/>
      </c>
      <c r="U3337" t="str">
        <f t="shared" si="322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317"/>
        <v/>
      </c>
      <c r="P3338" t="str">
        <f t="shared" si="318"/>
        <v/>
      </c>
      <c r="Q3338" t="str">
        <f t="shared" si="319"/>
        <v/>
      </c>
      <c r="S3338" t="str">
        <f t="shared" si="320"/>
        <v/>
      </c>
      <c r="T3338" t="str">
        <f t="shared" si="321"/>
        <v/>
      </c>
      <c r="U3338" t="str">
        <f t="shared" si="322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317"/>
        <v/>
      </c>
      <c r="P3339" t="str">
        <f t="shared" si="318"/>
        <v/>
      </c>
      <c r="Q3339" t="str">
        <f t="shared" si="319"/>
        <v/>
      </c>
      <c r="S3339" t="str">
        <f t="shared" si="320"/>
        <v/>
      </c>
      <c r="T3339" t="str">
        <f t="shared" si="321"/>
        <v/>
      </c>
      <c r="U3339" t="str">
        <f t="shared" si="322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317"/>
        <v/>
      </c>
      <c r="P3340" t="str">
        <f t="shared" si="318"/>
        <v/>
      </c>
      <c r="Q3340" t="str">
        <f t="shared" si="319"/>
        <v/>
      </c>
      <c r="S3340" t="str">
        <f t="shared" si="320"/>
        <v/>
      </c>
      <c r="T3340" t="str">
        <f t="shared" si="321"/>
        <v/>
      </c>
      <c r="U3340" t="str">
        <f t="shared" si="322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317"/>
        <v/>
      </c>
      <c r="P3341" t="str">
        <f t="shared" si="318"/>
        <v/>
      </c>
      <c r="Q3341" t="str">
        <f t="shared" si="319"/>
        <v/>
      </c>
      <c r="S3341" t="str">
        <f t="shared" si="320"/>
        <v/>
      </c>
      <c r="T3341" t="str">
        <f t="shared" si="321"/>
        <v/>
      </c>
      <c r="U3341" t="str">
        <f t="shared" si="322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317"/>
        <v/>
      </c>
      <c r="P3342" t="str">
        <f t="shared" si="318"/>
        <v/>
      </c>
      <c r="Q3342" t="str">
        <f t="shared" si="319"/>
        <v/>
      </c>
      <c r="S3342" t="str">
        <f t="shared" si="320"/>
        <v/>
      </c>
      <c r="T3342" t="str">
        <f t="shared" si="321"/>
        <v/>
      </c>
      <c r="U3342" t="str">
        <f t="shared" si="322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317"/>
        <v/>
      </c>
      <c r="P3343" t="str">
        <f t="shared" si="318"/>
        <v/>
      </c>
      <c r="Q3343" t="str">
        <f t="shared" si="319"/>
        <v/>
      </c>
      <c r="S3343" t="str">
        <f t="shared" si="320"/>
        <v/>
      </c>
      <c r="T3343" t="str">
        <f t="shared" si="321"/>
        <v/>
      </c>
      <c r="U3343" t="str">
        <f t="shared" si="322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317"/>
        <v/>
      </c>
      <c r="P3344" t="str">
        <f t="shared" si="318"/>
        <v/>
      </c>
      <c r="Q3344" t="str">
        <f t="shared" si="319"/>
        <v/>
      </c>
      <c r="S3344" t="str">
        <f t="shared" si="320"/>
        <v/>
      </c>
      <c r="T3344" t="str">
        <f t="shared" si="321"/>
        <v/>
      </c>
      <c r="U3344" t="str">
        <f t="shared" si="322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317"/>
        <v/>
      </c>
      <c r="P3345" t="str">
        <f t="shared" si="318"/>
        <v/>
      </c>
      <c r="Q3345" t="str">
        <f t="shared" si="319"/>
        <v/>
      </c>
      <c r="S3345" t="str">
        <f t="shared" si="320"/>
        <v/>
      </c>
      <c r="T3345" t="str">
        <f t="shared" si="321"/>
        <v/>
      </c>
      <c r="U3345" t="str">
        <f t="shared" si="322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317"/>
        <v/>
      </c>
      <c r="P3346" t="str">
        <f t="shared" si="318"/>
        <v/>
      </c>
      <c r="Q3346" t="str">
        <f t="shared" si="319"/>
        <v/>
      </c>
      <c r="S3346" t="str">
        <f t="shared" si="320"/>
        <v/>
      </c>
      <c r="T3346" t="str">
        <f t="shared" si="321"/>
        <v/>
      </c>
      <c r="U3346" t="str">
        <f t="shared" si="322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317"/>
        <v/>
      </c>
      <c r="P3347" t="str">
        <f t="shared" si="318"/>
        <v/>
      </c>
      <c r="Q3347" t="str">
        <f t="shared" si="319"/>
        <v/>
      </c>
      <c r="S3347" t="str">
        <f t="shared" si="320"/>
        <v/>
      </c>
      <c r="T3347" t="str">
        <f t="shared" si="321"/>
        <v/>
      </c>
      <c r="U3347" t="str">
        <f t="shared" si="322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317"/>
        <v/>
      </c>
      <c r="P3348" t="str">
        <f t="shared" si="318"/>
        <v/>
      </c>
      <c r="Q3348" t="str">
        <f t="shared" si="319"/>
        <v/>
      </c>
      <c r="S3348" t="str">
        <f t="shared" si="320"/>
        <v/>
      </c>
      <c r="T3348" t="str">
        <f t="shared" si="321"/>
        <v/>
      </c>
      <c r="U3348" t="str">
        <f t="shared" si="322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317"/>
        <v/>
      </c>
      <c r="P3349" t="str">
        <f t="shared" si="318"/>
        <v/>
      </c>
      <c r="Q3349" t="str">
        <f t="shared" si="319"/>
        <v/>
      </c>
      <c r="S3349" t="str">
        <f t="shared" si="320"/>
        <v/>
      </c>
      <c r="T3349" t="str">
        <f t="shared" si="321"/>
        <v/>
      </c>
      <c r="U3349" t="str">
        <f t="shared" si="322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317"/>
        <v/>
      </c>
      <c r="P3350" t="str">
        <f t="shared" si="318"/>
        <v/>
      </c>
      <c r="Q3350" t="str">
        <f t="shared" si="319"/>
        <v/>
      </c>
      <c r="S3350" t="str">
        <f t="shared" si="320"/>
        <v/>
      </c>
      <c r="T3350" t="str">
        <f t="shared" si="321"/>
        <v/>
      </c>
      <c r="U3350" t="str">
        <f t="shared" si="322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317"/>
        <v/>
      </c>
      <c r="P3351" t="str">
        <f t="shared" si="318"/>
        <v/>
      </c>
      <c r="Q3351" t="str">
        <f t="shared" si="319"/>
        <v/>
      </c>
      <c r="S3351" t="str">
        <f t="shared" si="320"/>
        <v/>
      </c>
      <c r="T3351" t="str">
        <f t="shared" si="321"/>
        <v/>
      </c>
      <c r="U3351" t="str">
        <f t="shared" si="322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317"/>
        <v/>
      </c>
      <c r="P3352" t="str">
        <f t="shared" si="318"/>
        <v/>
      </c>
      <c r="Q3352" t="str">
        <f t="shared" si="319"/>
        <v/>
      </c>
      <c r="S3352" t="str">
        <f t="shared" si="320"/>
        <v/>
      </c>
      <c r="T3352" t="str">
        <f t="shared" si="321"/>
        <v/>
      </c>
      <c r="U3352" t="str">
        <f t="shared" si="322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317"/>
        <v/>
      </c>
      <c r="P3353" t="str">
        <f t="shared" si="318"/>
        <v/>
      </c>
      <c r="Q3353" t="str">
        <f t="shared" si="319"/>
        <v/>
      </c>
      <c r="S3353" t="str">
        <f t="shared" si="320"/>
        <v/>
      </c>
      <c r="T3353" t="str">
        <f t="shared" si="321"/>
        <v/>
      </c>
      <c r="U3353" t="str">
        <f t="shared" si="322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317"/>
        <v/>
      </c>
      <c r="P3354" t="str">
        <f t="shared" si="318"/>
        <v/>
      </c>
      <c r="Q3354" t="str">
        <f t="shared" si="319"/>
        <v/>
      </c>
      <c r="S3354" t="str">
        <f t="shared" si="320"/>
        <v/>
      </c>
      <c r="T3354" t="str">
        <f t="shared" si="321"/>
        <v/>
      </c>
      <c r="U3354" t="str">
        <f t="shared" si="322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317"/>
        <v/>
      </c>
      <c r="P3355" t="str">
        <f t="shared" si="318"/>
        <v/>
      </c>
      <c r="Q3355" t="str">
        <f t="shared" si="319"/>
        <v/>
      </c>
      <c r="S3355" t="str">
        <f t="shared" si="320"/>
        <v/>
      </c>
      <c r="T3355" t="str">
        <f t="shared" si="321"/>
        <v/>
      </c>
      <c r="U3355" t="str">
        <f t="shared" si="322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317"/>
        <v/>
      </c>
      <c r="P3356" t="str">
        <f t="shared" si="318"/>
        <v/>
      </c>
      <c r="Q3356" t="str">
        <f t="shared" si="319"/>
        <v/>
      </c>
      <c r="S3356" t="str">
        <f t="shared" si="320"/>
        <v/>
      </c>
      <c r="T3356" t="str">
        <f t="shared" si="321"/>
        <v/>
      </c>
      <c r="U3356" t="str">
        <f t="shared" si="322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317"/>
        <v/>
      </c>
      <c r="P3357" t="str">
        <f t="shared" si="318"/>
        <v/>
      </c>
      <c r="Q3357" t="str">
        <f t="shared" si="319"/>
        <v/>
      </c>
      <c r="S3357" t="str">
        <f t="shared" si="320"/>
        <v/>
      </c>
      <c r="T3357" t="str">
        <f t="shared" si="321"/>
        <v/>
      </c>
      <c r="U3357" t="str">
        <f t="shared" si="322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317"/>
        <v/>
      </c>
      <c r="P3358" t="str">
        <f t="shared" si="318"/>
        <v/>
      </c>
      <c r="Q3358" t="str">
        <f t="shared" si="319"/>
        <v/>
      </c>
      <c r="S3358" t="str">
        <f t="shared" si="320"/>
        <v/>
      </c>
      <c r="T3358" t="str">
        <f t="shared" si="321"/>
        <v/>
      </c>
      <c r="U3358" t="str">
        <f t="shared" si="322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317"/>
        <v/>
      </c>
      <c r="P3359" t="str">
        <f t="shared" si="318"/>
        <v/>
      </c>
      <c r="Q3359" t="str">
        <f t="shared" si="319"/>
        <v/>
      </c>
      <c r="S3359" t="str">
        <f t="shared" si="320"/>
        <v/>
      </c>
      <c r="T3359" t="str">
        <f t="shared" si="321"/>
        <v/>
      </c>
      <c r="U3359" t="str">
        <f t="shared" si="322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317"/>
        <v/>
      </c>
      <c r="P3360" t="str">
        <f t="shared" si="318"/>
        <v/>
      </c>
      <c r="Q3360" t="str">
        <f t="shared" si="319"/>
        <v/>
      </c>
      <c r="S3360" t="str">
        <f t="shared" si="320"/>
        <v/>
      </c>
      <c r="T3360" t="str">
        <f t="shared" si="321"/>
        <v/>
      </c>
      <c r="U3360" t="str">
        <f t="shared" si="322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317"/>
        <v/>
      </c>
      <c r="P3361" t="str">
        <f t="shared" si="318"/>
        <v/>
      </c>
      <c r="Q3361" t="str">
        <f t="shared" si="319"/>
        <v/>
      </c>
      <c r="S3361" t="str">
        <f t="shared" si="320"/>
        <v/>
      </c>
      <c r="T3361" t="str">
        <f t="shared" si="321"/>
        <v/>
      </c>
      <c r="U3361" t="str">
        <f t="shared" si="322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317"/>
        <v/>
      </c>
      <c r="P3362" t="str">
        <f t="shared" si="318"/>
        <v/>
      </c>
      <c r="Q3362" t="str">
        <f t="shared" si="319"/>
        <v/>
      </c>
      <c r="S3362" t="str">
        <f t="shared" si="320"/>
        <v/>
      </c>
      <c r="T3362" t="str">
        <f t="shared" si="321"/>
        <v/>
      </c>
      <c r="U3362" t="str">
        <f t="shared" si="322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317"/>
        <v/>
      </c>
      <c r="P3363" t="str">
        <f t="shared" si="318"/>
        <v/>
      </c>
      <c r="Q3363" t="str">
        <f t="shared" si="319"/>
        <v/>
      </c>
      <c r="S3363" t="str">
        <f t="shared" si="320"/>
        <v/>
      </c>
      <c r="T3363" t="str">
        <f t="shared" si="321"/>
        <v/>
      </c>
      <c r="U3363" t="str">
        <f t="shared" si="322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317"/>
        <v/>
      </c>
      <c r="P3364" t="str">
        <f t="shared" si="318"/>
        <v/>
      </c>
      <c r="Q3364" t="str">
        <f t="shared" si="319"/>
        <v/>
      </c>
      <c r="S3364" t="str">
        <f t="shared" si="320"/>
        <v/>
      </c>
      <c r="T3364" t="str">
        <f t="shared" si="321"/>
        <v/>
      </c>
      <c r="U3364" t="str">
        <f t="shared" si="322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317"/>
        <v/>
      </c>
      <c r="P3365" t="str">
        <f t="shared" si="318"/>
        <v/>
      </c>
      <c r="Q3365" t="str">
        <f t="shared" si="319"/>
        <v/>
      </c>
      <c r="S3365" t="str">
        <f t="shared" si="320"/>
        <v/>
      </c>
      <c r="T3365" t="str">
        <f t="shared" si="321"/>
        <v/>
      </c>
      <c r="U3365" t="str">
        <f t="shared" si="322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317"/>
        <v/>
      </c>
      <c r="P3366" t="str">
        <f t="shared" si="318"/>
        <v/>
      </c>
      <c r="Q3366" t="str">
        <f t="shared" si="319"/>
        <v/>
      </c>
      <c r="S3366" t="str">
        <f t="shared" si="320"/>
        <v/>
      </c>
      <c r="T3366" t="str">
        <f t="shared" si="321"/>
        <v/>
      </c>
      <c r="U3366" t="str">
        <f t="shared" si="322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317"/>
        <v/>
      </c>
      <c r="P3367" t="str">
        <f t="shared" si="318"/>
        <v/>
      </c>
      <c r="Q3367" t="str">
        <f t="shared" si="319"/>
        <v/>
      </c>
      <c r="S3367" t="str">
        <f t="shared" si="320"/>
        <v/>
      </c>
      <c r="T3367" t="str">
        <f t="shared" si="321"/>
        <v/>
      </c>
      <c r="U3367" t="str">
        <f t="shared" si="322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317"/>
        <v/>
      </c>
      <c r="P3368" t="str">
        <f t="shared" si="318"/>
        <v/>
      </c>
      <c r="Q3368" t="str">
        <f t="shared" si="319"/>
        <v/>
      </c>
      <c r="S3368" t="str">
        <f t="shared" si="320"/>
        <v/>
      </c>
      <c r="T3368" t="str">
        <f t="shared" si="321"/>
        <v/>
      </c>
      <c r="U3368" t="str">
        <f t="shared" si="322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317"/>
        <v/>
      </c>
      <c r="P3369" t="str">
        <f t="shared" si="318"/>
        <v/>
      </c>
      <c r="Q3369" t="str">
        <f t="shared" si="319"/>
        <v/>
      </c>
      <c r="S3369" t="str">
        <f t="shared" si="320"/>
        <v/>
      </c>
      <c r="T3369" t="str">
        <f t="shared" si="321"/>
        <v/>
      </c>
      <c r="U3369" t="str">
        <f t="shared" si="322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317"/>
        <v/>
      </c>
      <c r="P3370" t="str">
        <f t="shared" si="318"/>
        <v/>
      </c>
      <c r="Q3370" t="str">
        <f t="shared" si="319"/>
        <v/>
      </c>
      <c r="S3370" t="str">
        <f t="shared" si="320"/>
        <v/>
      </c>
      <c r="T3370" t="str">
        <f t="shared" si="321"/>
        <v/>
      </c>
      <c r="U3370" t="str">
        <f t="shared" si="322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317"/>
        <v/>
      </c>
      <c r="P3371" t="str">
        <f t="shared" si="318"/>
        <v/>
      </c>
      <c r="Q3371" t="str">
        <f t="shared" si="319"/>
        <v/>
      </c>
      <c r="S3371" t="str">
        <f t="shared" si="320"/>
        <v/>
      </c>
      <c r="T3371" t="str">
        <f t="shared" si="321"/>
        <v/>
      </c>
      <c r="U3371" t="str">
        <f t="shared" si="322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317"/>
        <v/>
      </c>
      <c r="P3372" t="str">
        <f t="shared" si="318"/>
        <v/>
      </c>
      <c r="Q3372" t="str">
        <f t="shared" si="319"/>
        <v/>
      </c>
      <c r="S3372" t="str">
        <f t="shared" si="320"/>
        <v/>
      </c>
      <c r="T3372" t="str">
        <f t="shared" si="321"/>
        <v/>
      </c>
      <c r="U3372" t="str">
        <f t="shared" si="322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317"/>
        <v/>
      </c>
      <c r="P3373" t="str">
        <f t="shared" si="318"/>
        <v/>
      </c>
      <c r="Q3373" t="str">
        <f t="shared" si="319"/>
        <v/>
      </c>
      <c r="S3373" t="str">
        <f t="shared" si="320"/>
        <v/>
      </c>
      <c r="T3373" t="str">
        <f t="shared" si="321"/>
        <v/>
      </c>
      <c r="U3373" t="str">
        <f t="shared" si="322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317"/>
        <v/>
      </c>
      <c r="P3374" t="str">
        <f t="shared" si="318"/>
        <v/>
      </c>
      <c r="Q3374" t="str">
        <f t="shared" si="319"/>
        <v/>
      </c>
      <c r="S3374" t="str">
        <f t="shared" si="320"/>
        <v/>
      </c>
      <c r="T3374" t="str">
        <f t="shared" si="321"/>
        <v/>
      </c>
      <c r="U3374" t="str">
        <f t="shared" si="322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317"/>
        <v/>
      </c>
      <c r="P3375" t="str">
        <f t="shared" si="318"/>
        <v/>
      </c>
      <c r="Q3375" t="str">
        <f t="shared" si="319"/>
        <v/>
      </c>
      <c r="S3375" t="str">
        <f t="shared" si="320"/>
        <v/>
      </c>
      <c r="T3375" t="str">
        <f t="shared" si="321"/>
        <v/>
      </c>
      <c r="U3375" t="str">
        <f t="shared" si="322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317"/>
        <v/>
      </c>
      <c r="P3376" t="str">
        <f t="shared" si="318"/>
        <v/>
      </c>
      <c r="Q3376" t="str">
        <f t="shared" si="319"/>
        <v/>
      </c>
      <c r="S3376" t="str">
        <f t="shared" si="320"/>
        <v/>
      </c>
      <c r="T3376" t="str">
        <f t="shared" si="321"/>
        <v/>
      </c>
      <c r="U3376" t="str">
        <f t="shared" si="322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317"/>
        <v/>
      </c>
      <c r="P3377" t="str">
        <f t="shared" si="318"/>
        <v/>
      </c>
      <c r="Q3377" t="str">
        <f t="shared" si="319"/>
        <v/>
      </c>
      <c r="S3377" t="str">
        <f t="shared" si="320"/>
        <v/>
      </c>
      <c r="T3377" t="str">
        <f t="shared" si="321"/>
        <v/>
      </c>
      <c r="U3377" t="str">
        <f t="shared" si="322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317"/>
        <v/>
      </c>
      <c r="P3378" t="str">
        <f t="shared" si="318"/>
        <v/>
      </c>
      <c r="Q3378" t="str">
        <f t="shared" si="319"/>
        <v/>
      </c>
      <c r="S3378" t="str">
        <f t="shared" si="320"/>
        <v/>
      </c>
      <c r="T3378" t="str">
        <f t="shared" si="321"/>
        <v/>
      </c>
      <c r="U3378" t="str">
        <f t="shared" si="322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317"/>
        <v/>
      </c>
      <c r="P3379" t="str">
        <f t="shared" si="318"/>
        <v/>
      </c>
      <c r="Q3379" t="str">
        <f t="shared" si="319"/>
        <v/>
      </c>
      <c r="S3379" t="str">
        <f t="shared" si="320"/>
        <v/>
      </c>
      <c r="T3379" t="str">
        <f t="shared" si="321"/>
        <v/>
      </c>
      <c r="U3379" t="str">
        <f t="shared" si="322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317"/>
        <v/>
      </c>
      <c r="P3380" t="str">
        <f t="shared" si="318"/>
        <v/>
      </c>
      <c r="Q3380" t="str">
        <f t="shared" si="319"/>
        <v/>
      </c>
      <c r="S3380" t="str">
        <f t="shared" si="320"/>
        <v/>
      </c>
      <c r="T3380" t="str">
        <f t="shared" si="321"/>
        <v/>
      </c>
      <c r="U3380" t="str">
        <f t="shared" si="322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317"/>
        <v/>
      </c>
      <c r="P3381" t="str">
        <f t="shared" si="318"/>
        <v/>
      </c>
      <c r="Q3381" t="str">
        <f t="shared" si="319"/>
        <v/>
      </c>
      <c r="S3381" t="str">
        <f t="shared" si="320"/>
        <v/>
      </c>
      <c r="T3381" t="str">
        <f t="shared" si="321"/>
        <v/>
      </c>
      <c r="U3381" t="str">
        <f t="shared" si="322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317"/>
        <v/>
      </c>
      <c r="P3382" t="str">
        <f t="shared" si="318"/>
        <v/>
      </c>
      <c r="Q3382" t="str">
        <f t="shared" si="319"/>
        <v/>
      </c>
      <c r="S3382" t="str">
        <f t="shared" si="320"/>
        <v/>
      </c>
      <c r="T3382" t="str">
        <f t="shared" si="321"/>
        <v/>
      </c>
      <c r="U3382" t="str">
        <f t="shared" si="322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317"/>
        <v/>
      </c>
      <c r="P3383" t="str">
        <f t="shared" si="318"/>
        <v/>
      </c>
      <c r="Q3383" t="str">
        <f t="shared" si="319"/>
        <v/>
      </c>
      <c r="S3383" t="str">
        <f t="shared" si="320"/>
        <v/>
      </c>
      <c r="T3383" t="str">
        <f t="shared" si="321"/>
        <v/>
      </c>
      <c r="U3383" t="str">
        <f t="shared" si="322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317"/>
        <v/>
      </c>
      <c r="P3384" t="str">
        <f t="shared" si="318"/>
        <v/>
      </c>
      <c r="Q3384" t="str">
        <f t="shared" si="319"/>
        <v/>
      </c>
      <c r="S3384" t="str">
        <f t="shared" si="320"/>
        <v/>
      </c>
      <c r="T3384" t="str">
        <f t="shared" si="321"/>
        <v/>
      </c>
      <c r="U3384" t="str">
        <f t="shared" si="322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317"/>
        <v/>
      </c>
      <c r="P3385" t="str">
        <f t="shared" si="318"/>
        <v/>
      </c>
      <c r="Q3385" t="str">
        <f t="shared" si="319"/>
        <v/>
      </c>
      <c r="S3385" t="str">
        <f t="shared" si="320"/>
        <v/>
      </c>
      <c r="T3385" t="str">
        <f t="shared" si="321"/>
        <v/>
      </c>
      <c r="U3385" t="str">
        <f t="shared" si="322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317"/>
        <v/>
      </c>
      <c r="P3386" t="str">
        <f t="shared" si="318"/>
        <v/>
      </c>
      <c r="Q3386" t="str">
        <f t="shared" si="319"/>
        <v/>
      </c>
      <c r="S3386" t="str">
        <f t="shared" si="320"/>
        <v/>
      </c>
      <c r="T3386" t="str">
        <f t="shared" si="321"/>
        <v/>
      </c>
      <c r="U3386" t="str">
        <f t="shared" si="322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317"/>
        <v/>
      </c>
      <c r="P3387" t="str">
        <f t="shared" si="318"/>
        <v/>
      </c>
      <c r="Q3387" t="str">
        <f t="shared" si="319"/>
        <v/>
      </c>
      <c r="S3387" t="str">
        <f t="shared" si="320"/>
        <v/>
      </c>
      <c r="T3387" t="str">
        <f t="shared" si="321"/>
        <v/>
      </c>
      <c r="U3387" t="str">
        <f t="shared" si="322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317"/>
        <v/>
      </c>
      <c r="P3388" t="str">
        <f t="shared" si="318"/>
        <v/>
      </c>
      <c r="Q3388" t="str">
        <f t="shared" si="319"/>
        <v/>
      </c>
      <c r="S3388" t="str">
        <f t="shared" si="320"/>
        <v/>
      </c>
      <c r="T3388" t="str">
        <f t="shared" si="321"/>
        <v/>
      </c>
      <c r="U3388" t="str">
        <f t="shared" si="322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317"/>
        <v/>
      </c>
      <c r="P3389" t="str">
        <f t="shared" si="318"/>
        <v/>
      </c>
      <c r="Q3389" t="str">
        <f t="shared" si="319"/>
        <v/>
      </c>
      <c r="S3389" t="str">
        <f t="shared" si="320"/>
        <v/>
      </c>
      <c r="T3389" t="str">
        <f t="shared" si="321"/>
        <v/>
      </c>
      <c r="U3389" t="str">
        <f t="shared" si="322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317"/>
        <v/>
      </c>
      <c r="P3390" t="str">
        <f t="shared" si="318"/>
        <v/>
      </c>
      <c r="Q3390" t="str">
        <f t="shared" si="319"/>
        <v/>
      </c>
      <c r="S3390" t="str">
        <f t="shared" si="320"/>
        <v/>
      </c>
      <c r="T3390" t="str">
        <f t="shared" si="321"/>
        <v/>
      </c>
      <c r="U3390" t="str">
        <f t="shared" si="322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317"/>
        <v/>
      </c>
      <c r="P3391" t="str">
        <f t="shared" si="318"/>
        <v/>
      </c>
      <c r="Q3391" t="str">
        <f t="shared" si="319"/>
        <v/>
      </c>
      <c r="S3391" t="str">
        <f t="shared" si="320"/>
        <v/>
      </c>
      <c r="T3391" t="str">
        <f t="shared" si="321"/>
        <v/>
      </c>
      <c r="U3391" t="str">
        <f t="shared" si="322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317"/>
        <v/>
      </c>
      <c r="P3392" t="str">
        <f t="shared" si="318"/>
        <v/>
      </c>
      <c r="Q3392" t="str">
        <f t="shared" si="319"/>
        <v/>
      </c>
      <c r="S3392" t="str">
        <f t="shared" si="320"/>
        <v/>
      </c>
      <c r="T3392" t="str">
        <f t="shared" si="321"/>
        <v/>
      </c>
      <c r="U3392" t="str">
        <f t="shared" si="322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317"/>
        <v/>
      </c>
      <c r="P3393" t="str">
        <f t="shared" si="318"/>
        <v/>
      </c>
      <c r="Q3393" t="str">
        <f t="shared" si="319"/>
        <v/>
      </c>
      <c r="S3393" t="str">
        <f t="shared" si="320"/>
        <v/>
      </c>
      <c r="T3393" t="str">
        <f t="shared" si="321"/>
        <v/>
      </c>
      <c r="U3393" t="str">
        <f t="shared" si="322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317"/>
        <v/>
      </c>
      <c r="P3394" t="str">
        <f t="shared" si="318"/>
        <v/>
      </c>
      <c r="Q3394" t="str">
        <f t="shared" si="319"/>
        <v/>
      </c>
      <c r="S3394" t="str">
        <f t="shared" si="320"/>
        <v/>
      </c>
      <c r="T3394" t="str">
        <f t="shared" si="321"/>
        <v/>
      </c>
      <c r="U3394" t="str">
        <f t="shared" si="322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317"/>
        <v/>
      </c>
      <c r="P3395" t="str">
        <f t="shared" si="318"/>
        <v/>
      </c>
      <c r="Q3395" t="str">
        <f t="shared" si="319"/>
        <v/>
      </c>
      <c r="S3395" t="str">
        <f t="shared" si="320"/>
        <v/>
      </c>
      <c r="T3395" t="str">
        <f t="shared" si="321"/>
        <v/>
      </c>
      <c r="U3395" t="str">
        <f t="shared" si="322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317"/>
        <v/>
      </c>
      <c r="P3396" t="str">
        <f t="shared" si="318"/>
        <v/>
      </c>
      <c r="Q3396" t="str">
        <f t="shared" si="319"/>
        <v/>
      </c>
      <c r="S3396" t="str">
        <f t="shared" si="320"/>
        <v/>
      </c>
      <c r="T3396" t="str">
        <f t="shared" si="321"/>
        <v/>
      </c>
      <c r="U3396" t="str">
        <f t="shared" si="322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ref="O3397:O3418" si="323">IF($D3397="US",H3397,"")</f>
        <v/>
      </c>
      <c r="P3397" t="str">
        <f t="shared" ref="P3397:P3418" si="324">IF($D3397="US",I3397,"")</f>
        <v/>
      </c>
      <c r="Q3397" t="str">
        <f t="shared" ref="Q3397:Q3418" si="325">IF($D3397="US",J3397,"")</f>
        <v/>
      </c>
      <c r="S3397" t="str">
        <f t="shared" ref="S3397:S3418" si="326">IF($C3397="New York",H3397,"")</f>
        <v/>
      </c>
      <c r="T3397" t="str">
        <f t="shared" ref="T3397:T3418" si="327">IF($C3397="New York",I3397,"")</f>
        <v/>
      </c>
      <c r="U3397" t="str">
        <f t="shared" ref="U3397:U3418" si="328">IF($C3397="New York",J3397,"")</f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si="323"/>
        <v/>
      </c>
      <c r="P3398" t="str">
        <f t="shared" si="324"/>
        <v/>
      </c>
      <c r="Q3398" t="str">
        <f t="shared" si="325"/>
        <v/>
      </c>
      <c r="S3398" t="str">
        <f t="shared" si="326"/>
        <v/>
      </c>
      <c r="T3398" t="str">
        <f t="shared" si="327"/>
        <v/>
      </c>
      <c r="U3398" t="str">
        <f t="shared" si="328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323"/>
        <v/>
      </c>
      <c r="P3399" t="str">
        <f t="shared" si="324"/>
        <v/>
      </c>
      <c r="Q3399" t="str">
        <f t="shared" si="325"/>
        <v/>
      </c>
      <c r="S3399" t="str">
        <f t="shared" si="326"/>
        <v/>
      </c>
      <c r="T3399" t="str">
        <f t="shared" si="327"/>
        <v/>
      </c>
      <c r="U3399" t="str">
        <f t="shared" si="328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323"/>
        <v/>
      </c>
      <c r="P3400" t="str">
        <f t="shared" si="324"/>
        <v/>
      </c>
      <c r="Q3400" t="str">
        <f t="shared" si="325"/>
        <v/>
      </c>
      <c r="S3400" t="str">
        <f t="shared" si="326"/>
        <v/>
      </c>
      <c r="T3400" t="str">
        <f t="shared" si="327"/>
        <v/>
      </c>
      <c r="U3400" t="str">
        <f t="shared" si="328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323"/>
        <v/>
      </c>
      <c r="P3401" t="str">
        <f t="shared" si="324"/>
        <v/>
      </c>
      <c r="Q3401" t="str">
        <f t="shared" si="325"/>
        <v/>
      </c>
      <c r="S3401" t="str">
        <f t="shared" si="326"/>
        <v/>
      </c>
      <c r="T3401" t="str">
        <f t="shared" si="327"/>
        <v/>
      </c>
      <c r="U3401" t="str">
        <f t="shared" si="328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323"/>
        <v/>
      </c>
      <c r="P3402" t="str">
        <f t="shared" si="324"/>
        <v/>
      </c>
      <c r="Q3402" t="str">
        <f t="shared" si="325"/>
        <v/>
      </c>
      <c r="S3402" t="str">
        <f t="shared" si="326"/>
        <v/>
      </c>
      <c r="T3402" t="str">
        <f t="shared" si="327"/>
        <v/>
      </c>
      <c r="U3402" t="str">
        <f t="shared" si="328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323"/>
        <v/>
      </c>
      <c r="P3403" t="str">
        <f t="shared" si="324"/>
        <v/>
      </c>
      <c r="Q3403" t="str">
        <f t="shared" si="325"/>
        <v/>
      </c>
      <c r="S3403" t="str">
        <f t="shared" si="326"/>
        <v/>
      </c>
      <c r="T3403" t="str">
        <f t="shared" si="327"/>
        <v/>
      </c>
      <c r="U3403" t="str">
        <f t="shared" si="328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323"/>
        <v/>
      </c>
      <c r="P3404" t="str">
        <f t="shared" si="324"/>
        <v/>
      </c>
      <c r="Q3404" t="str">
        <f t="shared" si="325"/>
        <v/>
      </c>
      <c r="S3404" t="str">
        <f t="shared" si="326"/>
        <v/>
      </c>
      <c r="T3404" t="str">
        <f t="shared" si="327"/>
        <v/>
      </c>
      <c r="U3404" t="str">
        <f t="shared" si="328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323"/>
        <v/>
      </c>
      <c r="P3405" t="str">
        <f t="shared" si="324"/>
        <v/>
      </c>
      <c r="Q3405" t="str">
        <f t="shared" si="325"/>
        <v/>
      </c>
      <c r="S3405" t="str">
        <f t="shared" si="326"/>
        <v/>
      </c>
      <c r="T3405" t="str">
        <f t="shared" si="327"/>
        <v/>
      </c>
      <c r="U3405" t="str">
        <f t="shared" si="328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323"/>
        <v/>
      </c>
      <c r="P3406" t="str">
        <f t="shared" si="324"/>
        <v/>
      </c>
      <c r="Q3406" t="str">
        <f t="shared" si="325"/>
        <v/>
      </c>
      <c r="S3406" t="str">
        <f t="shared" si="326"/>
        <v/>
      </c>
      <c r="T3406" t="str">
        <f t="shared" si="327"/>
        <v/>
      </c>
      <c r="U3406" t="str">
        <f t="shared" si="328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323"/>
        <v/>
      </c>
      <c r="P3407" t="str">
        <f t="shared" si="324"/>
        <v/>
      </c>
      <c r="Q3407" t="str">
        <f t="shared" si="325"/>
        <v/>
      </c>
      <c r="S3407" t="str">
        <f t="shared" si="326"/>
        <v/>
      </c>
      <c r="T3407" t="str">
        <f t="shared" si="327"/>
        <v/>
      </c>
      <c r="U3407" t="str">
        <f t="shared" si="328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323"/>
        <v/>
      </c>
      <c r="P3408" t="str">
        <f t="shared" si="324"/>
        <v/>
      </c>
      <c r="Q3408" t="str">
        <f t="shared" si="325"/>
        <v/>
      </c>
      <c r="S3408" t="str">
        <f t="shared" si="326"/>
        <v/>
      </c>
      <c r="T3408" t="str">
        <f t="shared" si="327"/>
        <v/>
      </c>
      <c r="U3408" t="str">
        <f t="shared" si="328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323"/>
        <v/>
      </c>
      <c r="P3409" t="str">
        <f t="shared" si="324"/>
        <v/>
      </c>
      <c r="Q3409" t="str">
        <f t="shared" si="325"/>
        <v/>
      </c>
      <c r="S3409" t="str">
        <f t="shared" si="326"/>
        <v/>
      </c>
      <c r="T3409" t="str">
        <f t="shared" si="327"/>
        <v/>
      </c>
      <c r="U3409" t="str">
        <f t="shared" si="328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323"/>
        <v/>
      </c>
      <c r="P3410" t="str">
        <f t="shared" si="324"/>
        <v/>
      </c>
      <c r="Q3410" t="str">
        <f t="shared" si="325"/>
        <v/>
      </c>
      <c r="S3410" t="str">
        <f t="shared" si="326"/>
        <v/>
      </c>
      <c r="T3410" t="str">
        <f t="shared" si="327"/>
        <v/>
      </c>
      <c r="U3410" t="str">
        <f t="shared" si="328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323"/>
        <v/>
      </c>
      <c r="P3411" t="str">
        <f t="shared" si="324"/>
        <v/>
      </c>
      <c r="Q3411" t="str">
        <f t="shared" si="325"/>
        <v/>
      </c>
      <c r="S3411" t="str">
        <f t="shared" si="326"/>
        <v/>
      </c>
      <c r="T3411" t="str">
        <f t="shared" si="327"/>
        <v/>
      </c>
      <c r="U3411" t="str">
        <f t="shared" si="328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323"/>
        <v/>
      </c>
      <c r="P3412" t="str">
        <f t="shared" si="324"/>
        <v/>
      </c>
      <c r="Q3412" t="str">
        <f t="shared" si="325"/>
        <v/>
      </c>
      <c r="S3412" t="str">
        <f t="shared" si="326"/>
        <v/>
      </c>
      <c r="T3412" t="str">
        <f t="shared" si="327"/>
        <v/>
      </c>
      <c r="U3412" t="str">
        <f t="shared" si="328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323"/>
        <v/>
      </c>
      <c r="P3413" t="str">
        <f t="shared" si="324"/>
        <v/>
      </c>
      <c r="Q3413" t="str">
        <f t="shared" si="325"/>
        <v/>
      </c>
      <c r="S3413" t="str">
        <f t="shared" si="326"/>
        <v/>
      </c>
      <c r="T3413" t="str">
        <f t="shared" si="327"/>
        <v/>
      </c>
      <c r="U3413" t="str">
        <f t="shared" si="328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323"/>
        <v/>
      </c>
      <c r="P3414" t="str">
        <f t="shared" si="324"/>
        <v/>
      </c>
      <c r="Q3414" t="str">
        <f t="shared" si="325"/>
        <v/>
      </c>
      <c r="S3414" t="str">
        <f t="shared" si="326"/>
        <v/>
      </c>
      <c r="T3414" t="str">
        <f t="shared" si="327"/>
        <v/>
      </c>
      <c r="U3414" t="str">
        <f t="shared" si="328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323"/>
        <v/>
      </c>
      <c r="P3415" t="str">
        <f t="shared" si="324"/>
        <v/>
      </c>
      <c r="Q3415" t="str">
        <f t="shared" si="325"/>
        <v/>
      </c>
      <c r="S3415" t="str">
        <f t="shared" si="326"/>
        <v/>
      </c>
      <c r="T3415" t="str">
        <f t="shared" si="327"/>
        <v/>
      </c>
      <c r="U3415" t="str">
        <f t="shared" si="328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323"/>
        <v/>
      </c>
      <c r="P3416" t="str">
        <f t="shared" si="324"/>
        <v/>
      </c>
      <c r="Q3416" t="str">
        <f t="shared" si="325"/>
        <v/>
      </c>
      <c r="S3416" t="str">
        <f t="shared" si="326"/>
        <v/>
      </c>
      <c r="T3416" t="str">
        <f t="shared" si="327"/>
        <v/>
      </c>
      <c r="U3416" t="str">
        <f t="shared" si="328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323"/>
        <v/>
      </c>
      <c r="P3417" t="str">
        <f t="shared" si="324"/>
        <v/>
      </c>
      <c r="Q3417" t="str">
        <f t="shared" si="325"/>
        <v/>
      </c>
      <c r="S3417" t="str">
        <f t="shared" si="326"/>
        <v/>
      </c>
      <c r="T3417" t="str">
        <f t="shared" si="327"/>
        <v/>
      </c>
      <c r="U3417" t="str">
        <f t="shared" si="328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323"/>
        <v/>
      </c>
      <c r="P3418" t="str">
        <f t="shared" si="324"/>
        <v/>
      </c>
      <c r="Q3418" t="str">
        <f t="shared" si="325"/>
        <v/>
      </c>
      <c r="S3418" t="str">
        <f t="shared" si="326"/>
        <v/>
      </c>
      <c r="T3418" t="str">
        <f t="shared" si="327"/>
        <v/>
      </c>
      <c r="U3418" t="str">
        <f t="shared" si="328"/>
        <v/>
      </c>
    </row>
  </sheetData>
  <mergeCells count="3">
    <mergeCell ref="O2:Q2"/>
    <mergeCell ref="S2:U2"/>
    <mergeCell ref="AD2:AE2"/>
  </mergeCells>
  <conditionalFormatting sqref="Z55">
    <cfRule type="containsText" dxfId="3" priority="1" operator="containsText" text="X">
      <formula>NOT(ISERROR(SEARCH("X",Z55)))</formula>
    </cfRule>
    <cfRule type="containsText" dxfId="2" priority="2" operator="containsText" text="√">
      <formula>NOT(ISERROR(SEARCH("√",Z55)))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18A8-EF99-6341-A588-3ACECCBADABE}">
  <dimension ref="A1:AD517"/>
  <sheetViews>
    <sheetView workbookViewId="0">
      <selection activeCell="J1" sqref="J1:AA1048576"/>
    </sheetView>
  </sheetViews>
  <sheetFormatPr baseColWidth="10" defaultRowHeight="16" x14ac:dyDescent="0.2"/>
  <cols>
    <col min="18" max="18" width="10.83203125" style="5"/>
  </cols>
  <sheetData>
    <row r="1" spans="1:30" x14ac:dyDescent="0.2">
      <c r="D1">
        <f>SUM(D4:D315)</f>
        <v>335957</v>
      </c>
      <c r="E1">
        <f>SUM(E4:E315)</f>
        <v>14634</v>
      </c>
      <c r="F1">
        <f>SUM(F4:F315)</f>
        <v>97882</v>
      </c>
      <c r="J1">
        <f>SUM(J4:J315)</f>
        <v>33276</v>
      </c>
      <c r="K1">
        <f>SUM(K4:K315)</f>
        <v>417</v>
      </c>
      <c r="L1">
        <f>SUM(L4:L315)</f>
        <v>178</v>
      </c>
      <c r="N1">
        <f>SUM(N4:N315)</f>
        <v>15793</v>
      </c>
      <c r="O1">
        <f>SUM(O4:O315)</f>
        <v>117</v>
      </c>
      <c r="P1">
        <f>SUM(P4:P315)</f>
        <v>0</v>
      </c>
      <c r="T1">
        <f>SUM(T4:T50)</f>
        <v>15168</v>
      </c>
      <c r="V1">
        <f>SUM(V4:V50)</f>
        <v>51</v>
      </c>
      <c r="X1" s="3" t="s">
        <v>1617</v>
      </c>
      <c r="Z1">
        <f>SUM(Z4:Z50)</f>
        <v>14307</v>
      </c>
    </row>
    <row r="2" spans="1:30" x14ac:dyDescent="0.2">
      <c r="J2" s="21" t="s">
        <v>143</v>
      </c>
      <c r="K2" s="21"/>
      <c r="L2" s="21"/>
      <c r="N2" s="21" t="s">
        <v>439</v>
      </c>
      <c r="O2" s="21"/>
      <c r="P2" s="21"/>
      <c r="Y2" s="21"/>
      <c r="Z2" s="21"/>
    </row>
    <row r="3" spans="1:3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  <c r="Z3" t="s">
        <v>1644</v>
      </c>
      <c r="AD3" s="5"/>
    </row>
    <row r="4" spans="1:30" ht="17" x14ac:dyDescent="0.25">
      <c r="A4" s="4" t="s">
        <v>12</v>
      </c>
      <c r="B4" t="s">
        <v>2</v>
      </c>
      <c r="C4" t="s">
        <v>1645</v>
      </c>
      <c r="D4">
        <v>67800</v>
      </c>
      <c r="E4">
        <v>3144</v>
      </c>
      <c r="F4">
        <v>59433</v>
      </c>
      <c r="G4">
        <v>30.9756</v>
      </c>
      <c r="H4">
        <v>112.27070000000001</v>
      </c>
      <c r="J4" t="str">
        <f t="shared" ref="J4:J35" si="0">IF($B6="US",D6,"")</f>
        <v/>
      </c>
      <c r="K4" t="str">
        <f t="shared" ref="K4:K35" si="1">IF($B6="US",E6,"")</f>
        <v/>
      </c>
      <c r="L4" t="str">
        <f t="shared" ref="L4:L35" si="2">IF($B6="US",F6,"")</f>
        <v/>
      </c>
      <c r="N4" t="str">
        <f t="shared" ref="N4:N35" si="3">IF($A6="New York",D6,"")</f>
        <v/>
      </c>
      <c r="O4" t="str">
        <f t="shared" ref="O4:O35" si="4">IF($A6="New York",E6,"")</f>
        <v/>
      </c>
      <c r="P4" t="str">
        <f t="shared" ref="P4:P35" si="5">IF($A6="New York",F6,"")</f>
        <v/>
      </c>
      <c r="S4" t="s">
        <v>1316</v>
      </c>
      <c r="T4">
        <v>123</v>
      </c>
      <c r="V4" t="str">
        <f t="shared" ref="V4:V50" si="6">IF(R4="*",T4,"")</f>
        <v/>
      </c>
      <c r="Z4" t="str">
        <f t="shared" ref="Z4:Z25" si="7">IF(Y4="*",T4,"")</f>
        <v/>
      </c>
      <c r="AD4" s="5"/>
    </row>
    <row r="5" spans="1:30" ht="17" x14ac:dyDescent="0.25">
      <c r="A5" s="4"/>
      <c r="B5" t="s">
        <v>65</v>
      </c>
      <c r="C5" t="s">
        <v>1646</v>
      </c>
      <c r="D5">
        <v>59138</v>
      </c>
      <c r="E5">
        <v>5476</v>
      </c>
      <c r="F5">
        <v>7024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si="3"/>
        <v/>
      </c>
      <c r="O5" t="str">
        <f t="shared" si="4"/>
        <v/>
      </c>
      <c r="P5" t="str">
        <f t="shared" si="5"/>
        <v/>
      </c>
      <c r="S5" t="s">
        <v>1317</v>
      </c>
      <c r="T5">
        <v>2</v>
      </c>
      <c r="V5" t="str">
        <f t="shared" si="6"/>
        <v/>
      </c>
      <c r="Z5" t="str">
        <f t="shared" si="7"/>
        <v/>
      </c>
      <c r="AD5" s="5"/>
    </row>
    <row r="6" spans="1:30" ht="17" x14ac:dyDescent="0.25">
      <c r="A6" s="4"/>
      <c r="B6" t="s">
        <v>70</v>
      </c>
      <c r="C6" t="s">
        <v>1647</v>
      </c>
      <c r="D6">
        <v>28768</v>
      </c>
      <c r="E6">
        <v>1772</v>
      </c>
      <c r="F6">
        <v>2575</v>
      </c>
      <c r="G6">
        <v>40.463700000000003</v>
      </c>
      <c r="H6">
        <v>-3.7492000000000001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  <c r="R6" s="5" t="s">
        <v>1346</v>
      </c>
      <c r="S6" t="s">
        <v>1318</v>
      </c>
      <c r="T6">
        <v>3</v>
      </c>
      <c r="V6">
        <f t="shared" si="6"/>
        <v>3</v>
      </c>
      <c r="X6" t="s">
        <v>1626</v>
      </c>
      <c r="Z6" t="str">
        <f t="shared" si="7"/>
        <v/>
      </c>
      <c r="AD6" s="5"/>
    </row>
    <row r="7" spans="1:30" ht="17" x14ac:dyDescent="0.25">
      <c r="A7" s="4"/>
      <c r="B7" t="s">
        <v>52</v>
      </c>
      <c r="C7" t="s">
        <v>1648</v>
      </c>
      <c r="D7">
        <v>24873</v>
      </c>
      <c r="E7">
        <v>94</v>
      </c>
      <c r="F7">
        <v>266</v>
      </c>
      <c r="G7">
        <v>51.165700000000001</v>
      </c>
      <c r="H7">
        <v>10.451499999999999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  <c r="R7" s="5" t="s">
        <v>1346</v>
      </c>
      <c r="S7" t="s">
        <v>1319</v>
      </c>
      <c r="T7">
        <v>3</v>
      </c>
      <c r="V7">
        <f t="shared" si="6"/>
        <v>3</v>
      </c>
      <c r="Z7" t="str">
        <f t="shared" si="7"/>
        <v/>
      </c>
      <c r="AD7" s="5"/>
    </row>
    <row r="8" spans="1:30" ht="17" x14ac:dyDescent="0.25">
      <c r="A8" s="4"/>
      <c r="B8" t="s">
        <v>167</v>
      </c>
      <c r="C8" t="s">
        <v>1649</v>
      </c>
      <c r="D8">
        <v>21638</v>
      </c>
      <c r="E8">
        <v>1685</v>
      </c>
      <c r="F8">
        <v>7931</v>
      </c>
      <c r="G8">
        <v>32.427900000000001</v>
      </c>
      <c r="H8">
        <v>53.688000000000002</v>
      </c>
      <c r="J8">
        <f t="shared" si="0"/>
        <v>15793</v>
      </c>
      <c r="K8">
        <f t="shared" si="1"/>
        <v>117</v>
      </c>
      <c r="L8">
        <f t="shared" si="2"/>
        <v>0</v>
      </c>
      <c r="N8">
        <f t="shared" si="3"/>
        <v>15793</v>
      </c>
      <c r="O8">
        <f t="shared" si="4"/>
        <v>117</v>
      </c>
      <c r="P8">
        <f t="shared" si="5"/>
        <v>0</v>
      </c>
      <c r="S8" t="s">
        <v>1320</v>
      </c>
      <c r="T8">
        <v>4</v>
      </c>
      <c r="V8" t="str">
        <f t="shared" si="6"/>
        <v/>
      </c>
      <c r="Z8" t="str">
        <f t="shared" si="7"/>
        <v/>
      </c>
      <c r="AD8" s="5"/>
    </row>
    <row r="9" spans="1:30" ht="17" x14ac:dyDescent="0.25">
      <c r="A9" s="4" t="s">
        <v>54</v>
      </c>
      <c r="B9" t="s">
        <v>54</v>
      </c>
      <c r="C9" t="s">
        <v>1648</v>
      </c>
      <c r="D9">
        <v>16018</v>
      </c>
      <c r="E9">
        <v>674</v>
      </c>
      <c r="F9">
        <v>2200</v>
      </c>
      <c r="G9">
        <v>46.227600000000002</v>
      </c>
      <c r="H9">
        <v>2.2136999999999998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  <c r="S9" t="s">
        <v>1498</v>
      </c>
      <c r="T9">
        <v>5</v>
      </c>
      <c r="V9" t="str">
        <f t="shared" si="6"/>
        <v/>
      </c>
      <c r="Z9" t="str">
        <f t="shared" si="7"/>
        <v/>
      </c>
      <c r="AD9" s="5"/>
    </row>
    <row r="10" spans="1:30" ht="17" x14ac:dyDescent="0.25">
      <c r="A10" s="4" t="s">
        <v>184</v>
      </c>
      <c r="B10" t="s">
        <v>1</v>
      </c>
      <c r="C10" t="s">
        <v>1650</v>
      </c>
      <c r="D10">
        <v>15793</v>
      </c>
      <c r="E10">
        <v>117</v>
      </c>
      <c r="F10">
        <v>0</v>
      </c>
      <c r="G10">
        <v>42.165700000000001</v>
      </c>
      <c r="H10">
        <v>-74.948099999999997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  <c r="R10" s="5" t="s">
        <v>1346</v>
      </c>
      <c r="S10" t="s">
        <v>1413</v>
      </c>
      <c r="T10">
        <v>0</v>
      </c>
      <c r="V10">
        <f t="shared" si="6"/>
        <v>0</v>
      </c>
      <c r="Z10" t="str">
        <f t="shared" si="7"/>
        <v/>
      </c>
      <c r="AD10" s="5"/>
    </row>
    <row r="11" spans="1:30" ht="17" x14ac:dyDescent="0.25">
      <c r="A11" s="4"/>
      <c r="B11" t="s">
        <v>169</v>
      </c>
      <c r="C11" t="s">
        <v>1651</v>
      </c>
      <c r="D11">
        <v>8897</v>
      </c>
      <c r="E11">
        <v>104</v>
      </c>
      <c r="F11">
        <v>2909</v>
      </c>
      <c r="G11">
        <v>35.907800000000002</v>
      </c>
      <c r="H11">
        <v>127.76690000000001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  <c r="R11" s="5" t="s">
        <v>1346</v>
      </c>
      <c r="S11" t="s">
        <v>1412</v>
      </c>
      <c r="T11">
        <v>1</v>
      </c>
      <c r="V11">
        <f t="shared" si="6"/>
        <v>1</v>
      </c>
      <c r="X11" t="s">
        <v>1412</v>
      </c>
      <c r="Z11" t="str">
        <f t="shared" si="7"/>
        <v/>
      </c>
      <c r="AD11" s="5"/>
    </row>
    <row r="12" spans="1:30" ht="17" x14ac:dyDescent="0.25">
      <c r="A12" s="4"/>
      <c r="B12" t="s">
        <v>170</v>
      </c>
      <c r="C12" t="s">
        <v>1647</v>
      </c>
      <c r="D12">
        <v>7245</v>
      </c>
      <c r="E12">
        <v>98</v>
      </c>
      <c r="F12">
        <v>131</v>
      </c>
      <c r="G12">
        <v>46.818199999999997</v>
      </c>
      <c r="H12">
        <v>8.2274999999999991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  <c r="S12" t="s">
        <v>339</v>
      </c>
      <c r="T12">
        <v>3</v>
      </c>
      <c r="V12" t="str">
        <f t="shared" si="6"/>
        <v/>
      </c>
      <c r="Z12" t="str">
        <f t="shared" si="7"/>
        <v/>
      </c>
    </row>
    <row r="13" spans="1:30" ht="17" x14ac:dyDescent="0.25">
      <c r="A13" s="4" t="s">
        <v>172</v>
      </c>
      <c r="B13" t="s">
        <v>172</v>
      </c>
      <c r="C13" t="s">
        <v>1652</v>
      </c>
      <c r="D13">
        <v>5683</v>
      </c>
      <c r="E13">
        <v>281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  <c r="S13" t="s">
        <v>1321</v>
      </c>
      <c r="T13">
        <v>82</v>
      </c>
      <c r="V13" t="str">
        <f t="shared" si="6"/>
        <v/>
      </c>
      <c r="Z13" t="str">
        <f t="shared" si="7"/>
        <v/>
      </c>
    </row>
    <row r="14" spans="1:30" ht="17" x14ac:dyDescent="0.25">
      <c r="A14" s="4" t="s">
        <v>174</v>
      </c>
      <c r="B14" t="s">
        <v>174</v>
      </c>
      <c r="C14" t="s">
        <v>1653</v>
      </c>
      <c r="D14">
        <v>4204</v>
      </c>
      <c r="E14">
        <v>179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  <c r="S14" t="s">
        <v>1322</v>
      </c>
      <c r="T14">
        <v>54</v>
      </c>
      <c r="V14" t="str">
        <f t="shared" si="6"/>
        <v/>
      </c>
      <c r="Z14" t="str">
        <f t="shared" si="7"/>
        <v/>
      </c>
    </row>
    <row r="15" spans="1:30" ht="17" x14ac:dyDescent="0.25">
      <c r="A15" s="4"/>
      <c r="B15" t="s">
        <v>75</v>
      </c>
      <c r="C15" t="s">
        <v>1649</v>
      </c>
      <c r="D15">
        <v>3401</v>
      </c>
      <c r="E15">
        <v>75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  <c r="S15" t="s">
        <v>1323</v>
      </c>
      <c r="T15">
        <v>3</v>
      </c>
      <c r="V15" t="str">
        <f t="shared" si="6"/>
        <v/>
      </c>
      <c r="Z15" t="str">
        <f t="shared" si="7"/>
        <v/>
      </c>
    </row>
    <row r="16" spans="1:30" ht="17" x14ac:dyDescent="0.25">
      <c r="A16" s="4"/>
      <c r="B16" t="s">
        <v>180</v>
      </c>
      <c r="C16" t="s">
        <v>1648</v>
      </c>
      <c r="D16">
        <v>3244</v>
      </c>
      <c r="E16">
        <v>16</v>
      </c>
      <c r="F16">
        <v>9</v>
      </c>
      <c r="G16">
        <v>47.516199999999998</v>
      </c>
      <c r="H16">
        <v>14.5501</v>
      </c>
      <c r="J16">
        <f t="shared" si="0"/>
        <v>1996</v>
      </c>
      <c r="K16">
        <f t="shared" si="1"/>
        <v>95</v>
      </c>
      <c r="L16">
        <f t="shared" si="2"/>
        <v>0</v>
      </c>
      <c r="N16" t="str">
        <f t="shared" si="3"/>
        <v/>
      </c>
      <c r="O16" t="str">
        <f t="shared" si="4"/>
        <v/>
      </c>
      <c r="P16" t="str">
        <f t="shared" si="5"/>
        <v/>
      </c>
      <c r="S16" t="s">
        <v>1419</v>
      </c>
      <c r="T16">
        <v>1</v>
      </c>
      <c r="V16" t="str">
        <f t="shared" si="6"/>
        <v/>
      </c>
      <c r="Z16" t="str">
        <f t="shared" si="7"/>
        <v/>
      </c>
    </row>
    <row r="17" spans="1:26" ht="17" x14ac:dyDescent="0.25">
      <c r="A17" s="4"/>
      <c r="B17" t="s">
        <v>177</v>
      </c>
      <c r="C17" t="s">
        <v>1647</v>
      </c>
      <c r="D17">
        <v>2383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  <c r="S17" t="s">
        <v>1420</v>
      </c>
      <c r="T17">
        <v>1</v>
      </c>
      <c r="V17" t="str">
        <f t="shared" si="6"/>
        <v/>
      </c>
      <c r="Z17" t="str">
        <f t="shared" si="7"/>
        <v/>
      </c>
    </row>
    <row r="18" spans="1:26" ht="17" x14ac:dyDescent="0.25">
      <c r="A18" s="4" t="s">
        <v>189</v>
      </c>
      <c r="B18" t="s">
        <v>1</v>
      </c>
      <c r="C18" t="s">
        <v>1654</v>
      </c>
      <c r="D18">
        <v>1996</v>
      </c>
      <c r="E18">
        <v>95</v>
      </c>
      <c r="F18">
        <v>0</v>
      </c>
      <c r="G18">
        <v>47.4009</v>
      </c>
      <c r="H18">
        <v>-121.4905</v>
      </c>
      <c r="J18">
        <f t="shared" si="0"/>
        <v>1914</v>
      </c>
      <c r="K18">
        <f t="shared" si="1"/>
        <v>20</v>
      </c>
      <c r="L18">
        <f t="shared" si="2"/>
        <v>0</v>
      </c>
      <c r="N18" t="str">
        <f t="shared" si="3"/>
        <v/>
      </c>
      <c r="O18" t="str">
        <f t="shared" si="4"/>
        <v/>
      </c>
      <c r="P18" t="str">
        <f t="shared" si="5"/>
        <v/>
      </c>
      <c r="S18" t="s">
        <v>1324</v>
      </c>
      <c r="T18">
        <v>2</v>
      </c>
      <c r="V18" t="str">
        <f t="shared" si="6"/>
        <v/>
      </c>
      <c r="Z18" t="str">
        <f t="shared" si="7"/>
        <v/>
      </c>
    </row>
    <row r="19" spans="1:26" ht="17" x14ac:dyDescent="0.25">
      <c r="A19" s="4"/>
      <c r="B19" t="s">
        <v>82</v>
      </c>
      <c r="C19" t="s">
        <v>1655</v>
      </c>
      <c r="D19">
        <v>1934</v>
      </c>
      <c r="E19">
        <v>21</v>
      </c>
      <c r="F19">
        <v>16</v>
      </c>
      <c r="G19">
        <v>60.1282</v>
      </c>
      <c r="H19">
        <v>18.6435</v>
      </c>
      <c r="J19">
        <f t="shared" si="0"/>
        <v>1642</v>
      </c>
      <c r="K19">
        <f t="shared" si="1"/>
        <v>30</v>
      </c>
      <c r="L19">
        <f t="shared" si="2"/>
        <v>0</v>
      </c>
      <c r="N19" t="str">
        <f t="shared" si="3"/>
        <v/>
      </c>
      <c r="O19" t="str">
        <f t="shared" si="4"/>
        <v/>
      </c>
      <c r="P19" t="str">
        <f t="shared" si="5"/>
        <v/>
      </c>
      <c r="S19" t="s">
        <v>1325</v>
      </c>
      <c r="T19">
        <v>2</v>
      </c>
      <c r="V19" t="str">
        <f t="shared" si="6"/>
        <v/>
      </c>
      <c r="Z19" t="str">
        <f t="shared" si="7"/>
        <v/>
      </c>
    </row>
    <row r="20" spans="1:26" ht="17" x14ac:dyDescent="0.25">
      <c r="A20" s="4" t="s">
        <v>214</v>
      </c>
      <c r="B20" t="s">
        <v>1</v>
      </c>
      <c r="C20" t="s">
        <v>1656</v>
      </c>
      <c r="D20">
        <v>1914</v>
      </c>
      <c r="E20">
        <v>20</v>
      </c>
      <c r="F20">
        <v>0</v>
      </c>
      <c r="G20">
        <v>40.298900000000003</v>
      </c>
      <c r="H20">
        <v>-74.521000000000001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  <c r="S20" t="s">
        <v>1326</v>
      </c>
      <c r="T20">
        <v>4</v>
      </c>
      <c r="V20" t="str">
        <f t="shared" si="6"/>
        <v/>
      </c>
      <c r="Z20" t="str">
        <f t="shared" si="7"/>
        <v/>
      </c>
    </row>
    <row r="21" spans="1:26" ht="17" x14ac:dyDescent="0.25">
      <c r="A21" s="4" t="s">
        <v>196</v>
      </c>
      <c r="B21" t="s">
        <v>1</v>
      </c>
      <c r="C21" t="s">
        <v>1657</v>
      </c>
      <c r="D21">
        <v>1642</v>
      </c>
      <c r="E21">
        <v>30</v>
      </c>
      <c r="F21">
        <v>0</v>
      </c>
      <c r="G21">
        <v>36.116199999999999</v>
      </c>
      <c r="H21">
        <v>-119.6816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  <c r="S21" t="s">
        <v>1421</v>
      </c>
      <c r="T21">
        <v>1</v>
      </c>
      <c r="V21" t="str">
        <f t="shared" si="6"/>
        <v/>
      </c>
      <c r="Z21" t="str">
        <f t="shared" si="7"/>
        <v/>
      </c>
    </row>
    <row r="22" spans="1:26" ht="17" x14ac:dyDescent="0.25">
      <c r="A22" s="4"/>
      <c r="B22" t="s">
        <v>200</v>
      </c>
      <c r="C22" t="s">
        <v>1649</v>
      </c>
      <c r="D22">
        <v>1600</v>
      </c>
      <c r="E22">
        <v>14</v>
      </c>
      <c r="F22">
        <v>5</v>
      </c>
      <c r="G22">
        <v>39.399900000000002</v>
      </c>
      <c r="H22">
        <v>-8.2245000000000008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  <c r="S22" t="s">
        <v>1499</v>
      </c>
      <c r="T22">
        <v>2</v>
      </c>
      <c r="V22" t="str">
        <f t="shared" si="6"/>
        <v/>
      </c>
      <c r="Z22" t="str">
        <f t="shared" si="7"/>
        <v/>
      </c>
    </row>
    <row r="23" spans="1:26" ht="17" x14ac:dyDescent="0.25">
      <c r="A23" s="4"/>
      <c r="B23" t="s">
        <v>209</v>
      </c>
      <c r="C23" t="s">
        <v>1648</v>
      </c>
      <c r="D23">
        <v>1593</v>
      </c>
      <c r="E23">
        <v>25</v>
      </c>
      <c r="F23">
        <v>2</v>
      </c>
      <c r="G23">
        <v>-14.234999999999999</v>
      </c>
      <c r="H23">
        <v>-51.9253</v>
      </c>
      <c r="J23" t="str">
        <f t="shared" si="0"/>
        <v/>
      </c>
      <c r="K23" t="str">
        <f t="shared" si="1"/>
        <v/>
      </c>
      <c r="L23" t="str">
        <f t="shared" si="2"/>
        <v/>
      </c>
      <c r="N23" t="str">
        <f t="shared" si="3"/>
        <v/>
      </c>
      <c r="O23" t="str">
        <f t="shared" si="4"/>
        <v/>
      </c>
      <c r="P23" t="str">
        <f t="shared" si="5"/>
        <v/>
      </c>
      <c r="R23" s="5" t="s">
        <v>1346</v>
      </c>
      <c r="S23" t="s">
        <v>1414</v>
      </c>
      <c r="T23">
        <v>1</v>
      </c>
      <c r="V23">
        <f t="shared" si="6"/>
        <v>1</v>
      </c>
      <c r="Z23" t="str">
        <f t="shared" si="7"/>
        <v/>
      </c>
    </row>
    <row r="24" spans="1:26" ht="17" x14ac:dyDescent="0.25">
      <c r="A24" s="4" t="s">
        <v>14</v>
      </c>
      <c r="B24" t="s">
        <v>2</v>
      </c>
      <c r="C24" t="s">
        <v>1658</v>
      </c>
      <c r="D24">
        <v>1407</v>
      </c>
      <c r="E24">
        <v>8</v>
      </c>
      <c r="F24">
        <v>1329</v>
      </c>
      <c r="G24">
        <v>23.341699999999999</v>
      </c>
      <c r="H24">
        <v>113.42440000000001</v>
      </c>
      <c r="J24" t="str">
        <f t="shared" si="0"/>
        <v/>
      </c>
      <c r="K24" t="str">
        <f t="shared" si="1"/>
        <v/>
      </c>
      <c r="L24" t="str">
        <f t="shared" si="2"/>
        <v/>
      </c>
      <c r="N24" t="str">
        <f t="shared" si="3"/>
        <v/>
      </c>
      <c r="O24" t="str">
        <f t="shared" si="4"/>
        <v/>
      </c>
      <c r="P24" t="str">
        <f t="shared" si="5"/>
        <v/>
      </c>
      <c r="S24" t="s">
        <v>1327</v>
      </c>
      <c r="T24">
        <v>57</v>
      </c>
      <c r="V24" t="str">
        <f t="shared" si="6"/>
        <v/>
      </c>
      <c r="Z24" t="str">
        <f t="shared" si="7"/>
        <v/>
      </c>
    </row>
    <row r="25" spans="1:26" ht="17" x14ac:dyDescent="0.25">
      <c r="A25" s="4" t="s">
        <v>187</v>
      </c>
      <c r="B25" t="s">
        <v>187</v>
      </c>
      <c r="C25" t="s">
        <v>1659</v>
      </c>
      <c r="D25">
        <v>1395</v>
      </c>
      <c r="E25">
        <v>13</v>
      </c>
      <c r="F25">
        <v>1</v>
      </c>
      <c r="G25">
        <v>56.2639</v>
      </c>
      <c r="H25">
        <v>9.5017999999999994</v>
      </c>
      <c r="J25" t="str">
        <f t="shared" si="0"/>
        <v/>
      </c>
      <c r="K25" t="str">
        <f t="shared" si="1"/>
        <v/>
      </c>
      <c r="L25" t="str">
        <f t="shared" si="2"/>
        <v/>
      </c>
      <c r="N25" t="str">
        <f t="shared" si="3"/>
        <v/>
      </c>
      <c r="O25" t="str">
        <f t="shared" si="4"/>
        <v/>
      </c>
      <c r="P25" t="str">
        <f t="shared" si="5"/>
        <v/>
      </c>
      <c r="S25" t="s">
        <v>1328</v>
      </c>
      <c r="T25">
        <v>3</v>
      </c>
      <c r="V25" t="str">
        <f t="shared" si="6"/>
        <v/>
      </c>
      <c r="Z25" t="str">
        <f t="shared" si="7"/>
        <v/>
      </c>
    </row>
    <row r="26" spans="1:26" ht="17" x14ac:dyDescent="0.25">
      <c r="A26" s="4"/>
      <c r="B26" t="s">
        <v>49</v>
      </c>
      <c r="C26" t="s">
        <v>1651</v>
      </c>
      <c r="D26">
        <v>1306</v>
      </c>
      <c r="E26">
        <v>10</v>
      </c>
      <c r="F26">
        <v>139</v>
      </c>
      <c r="G26">
        <v>4.2104999999999997</v>
      </c>
      <c r="H26">
        <v>101.97580000000001</v>
      </c>
      <c r="J26" t="str">
        <f t="shared" si="0"/>
        <v/>
      </c>
      <c r="K26" t="str">
        <f t="shared" si="1"/>
        <v/>
      </c>
      <c r="L26" t="str">
        <f t="shared" si="2"/>
        <v/>
      </c>
      <c r="N26" t="str">
        <f t="shared" si="3"/>
        <v/>
      </c>
      <c r="O26" t="str">
        <f t="shared" si="4"/>
        <v/>
      </c>
      <c r="P26" t="str">
        <f t="shared" si="5"/>
        <v/>
      </c>
      <c r="S26" t="s">
        <v>1329</v>
      </c>
      <c r="T26">
        <v>1900</v>
      </c>
      <c r="V26" t="str">
        <f t="shared" si="6"/>
        <v/>
      </c>
      <c r="Y26" t="s">
        <v>1346</v>
      </c>
      <c r="Z26">
        <f>IF(Y26="*",T26,"")</f>
        <v>1900</v>
      </c>
    </row>
    <row r="27" spans="1:26" ht="17" x14ac:dyDescent="0.25">
      <c r="A27" s="4" t="s">
        <v>15</v>
      </c>
      <c r="B27" t="s">
        <v>2</v>
      </c>
      <c r="C27" t="s">
        <v>179</v>
      </c>
      <c r="D27">
        <v>1273</v>
      </c>
      <c r="E27">
        <v>22</v>
      </c>
      <c r="F27">
        <v>1250</v>
      </c>
      <c r="G27">
        <v>33.881999999999998</v>
      </c>
      <c r="H27">
        <v>113.614</v>
      </c>
      <c r="J27" t="str">
        <f t="shared" si="0"/>
        <v/>
      </c>
      <c r="K27" t="str">
        <f t="shared" si="1"/>
        <v/>
      </c>
      <c r="L27" t="str">
        <f t="shared" si="2"/>
        <v/>
      </c>
      <c r="N27" t="str">
        <f t="shared" si="3"/>
        <v/>
      </c>
      <c r="O27" t="str">
        <f t="shared" si="4"/>
        <v/>
      </c>
      <c r="P27" t="str">
        <f t="shared" si="5"/>
        <v/>
      </c>
      <c r="S27" t="s">
        <v>1415</v>
      </c>
      <c r="T27">
        <v>6</v>
      </c>
      <c r="V27" t="str">
        <f t="shared" si="6"/>
        <v/>
      </c>
      <c r="Z27" t="str">
        <f t="shared" ref="Z27:Z50" si="8">IF(Y27="*",T27,"")</f>
        <v/>
      </c>
    </row>
    <row r="28" spans="1:26" ht="17" x14ac:dyDescent="0.25">
      <c r="A28" s="4" t="s">
        <v>16</v>
      </c>
      <c r="B28" t="s">
        <v>2</v>
      </c>
      <c r="C28" t="s">
        <v>1658</v>
      </c>
      <c r="D28">
        <v>1237</v>
      </c>
      <c r="E28">
        <v>1</v>
      </c>
      <c r="F28">
        <v>1219</v>
      </c>
      <c r="G28">
        <v>29.183199999999999</v>
      </c>
      <c r="H28">
        <v>120.0934</v>
      </c>
      <c r="J28" t="str">
        <f t="shared" si="0"/>
        <v/>
      </c>
      <c r="K28" t="str">
        <f t="shared" si="1"/>
        <v/>
      </c>
      <c r="L28" t="str">
        <f t="shared" si="2"/>
        <v/>
      </c>
      <c r="N28" t="str">
        <f t="shared" si="3"/>
        <v/>
      </c>
      <c r="O28" t="str">
        <f t="shared" si="4"/>
        <v/>
      </c>
      <c r="P28" t="str">
        <f t="shared" si="5"/>
        <v/>
      </c>
      <c r="S28" t="s">
        <v>1345</v>
      </c>
      <c r="T28">
        <v>9045</v>
      </c>
      <c r="V28" t="str">
        <f t="shared" si="6"/>
        <v/>
      </c>
      <c r="Y28" t="s">
        <v>1346</v>
      </c>
      <c r="Z28">
        <f t="shared" si="8"/>
        <v>9045</v>
      </c>
    </row>
    <row r="29" spans="1:26" ht="17" x14ac:dyDescent="0.25">
      <c r="A29" s="4"/>
      <c r="B29" t="s">
        <v>308</v>
      </c>
      <c r="C29" t="s">
        <v>1660</v>
      </c>
      <c r="D29">
        <v>1236</v>
      </c>
      <c r="E29">
        <v>30</v>
      </c>
      <c r="F29">
        <v>0</v>
      </c>
      <c r="G29">
        <v>38.963700000000003</v>
      </c>
      <c r="H29">
        <v>35.243299999999998</v>
      </c>
      <c r="J29" t="str">
        <f t="shared" si="0"/>
        <v/>
      </c>
      <c r="K29" t="str">
        <f t="shared" si="1"/>
        <v/>
      </c>
      <c r="L29" t="str">
        <f t="shared" si="2"/>
        <v/>
      </c>
      <c r="N29" t="str">
        <f t="shared" si="3"/>
        <v/>
      </c>
      <c r="O29" t="str">
        <f t="shared" si="4"/>
        <v/>
      </c>
      <c r="P29" t="str">
        <f t="shared" si="5"/>
        <v/>
      </c>
      <c r="S29" t="s">
        <v>1416</v>
      </c>
      <c r="T29">
        <v>5</v>
      </c>
      <c r="V29" t="str">
        <f t="shared" si="6"/>
        <v/>
      </c>
      <c r="Z29" t="str">
        <f t="shared" si="8"/>
        <v/>
      </c>
    </row>
    <row r="30" spans="1:26" ht="17" x14ac:dyDescent="0.25">
      <c r="A30" s="4"/>
      <c r="B30" t="s">
        <v>202</v>
      </c>
      <c r="C30" t="s">
        <v>1648</v>
      </c>
      <c r="D30">
        <v>1120</v>
      </c>
      <c r="E30">
        <v>1</v>
      </c>
      <c r="F30">
        <v>6</v>
      </c>
      <c r="G30">
        <v>49.817500000000003</v>
      </c>
      <c r="H30">
        <v>15.473000000000001</v>
      </c>
      <c r="J30" t="str">
        <f t="shared" si="0"/>
        <v/>
      </c>
      <c r="K30" t="str">
        <f t="shared" si="1"/>
        <v/>
      </c>
      <c r="L30" t="str">
        <f t="shared" si="2"/>
        <v/>
      </c>
      <c r="N30" t="str">
        <f t="shared" si="3"/>
        <v/>
      </c>
      <c r="O30" t="str">
        <f t="shared" si="4"/>
        <v/>
      </c>
      <c r="P30" t="str">
        <f t="shared" si="5"/>
        <v/>
      </c>
      <c r="R30" s="5" t="s">
        <v>1346</v>
      </c>
      <c r="S30" t="s">
        <v>1330</v>
      </c>
      <c r="T30">
        <v>29</v>
      </c>
      <c r="V30">
        <f t="shared" si="6"/>
        <v>29</v>
      </c>
      <c r="X30" t="s">
        <v>1624</v>
      </c>
      <c r="Z30" t="str">
        <f t="shared" si="8"/>
        <v/>
      </c>
    </row>
    <row r="31" spans="1:26" ht="17" x14ac:dyDescent="0.25">
      <c r="A31" s="4"/>
      <c r="B31" t="s">
        <v>47</v>
      </c>
      <c r="C31" t="s">
        <v>1661</v>
      </c>
      <c r="D31">
        <v>1086</v>
      </c>
      <c r="E31">
        <v>40</v>
      </c>
      <c r="F31">
        <v>235</v>
      </c>
      <c r="G31">
        <v>36.204799999999999</v>
      </c>
      <c r="H31">
        <v>138.25290000000001</v>
      </c>
      <c r="J31">
        <f t="shared" si="0"/>
        <v>1049</v>
      </c>
      <c r="K31">
        <f t="shared" si="1"/>
        <v>9</v>
      </c>
      <c r="L31">
        <f t="shared" si="2"/>
        <v>0</v>
      </c>
      <c r="N31" t="str">
        <f t="shared" si="3"/>
        <v/>
      </c>
      <c r="O31" t="str">
        <f t="shared" si="4"/>
        <v/>
      </c>
      <c r="P31" t="str">
        <f t="shared" si="5"/>
        <v/>
      </c>
      <c r="S31" t="s">
        <v>216</v>
      </c>
      <c r="T31">
        <v>6</v>
      </c>
      <c r="V31" t="str">
        <f t="shared" si="6"/>
        <v/>
      </c>
      <c r="Z31" t="str">
        <f t="shared" si="8"/>
        <v/>
      </c>
    </row>
    <row r="32" spans="1:26" ht="17" x14ac:dyDescent="0.25">
      <c r="A32" s="4"/>
      <c r="B32" t="s">
        <v>204</v>
      </c>
      <c r="C32" t="s">
        <v>1647</v>
      </c>
      <c r="D32">
        <v>1071</v>
      </c>
      <c r="E32">
        <v>1</v>
      </c>
      <c r="F32">
        <v>37</v>
      </c>
      <c r="G32">
        <v>31.046099999999999</v>
      </c>
      <c r="H32">
        <v>34.851599999999998</v>
      </c>
      <c r="J32">
        <f t="shared" si="0"/>
        <v>1037</v>
      </c>
      <c r="K32">
        <f t="shared" si="1"/>
        <v>9</v>
      </c>
      <c r="L32">
        <f t="shared" si="2"/>
        <v>0</v>
      </c>
      <c r="N32" t="str">
        <f t="shared" si="3"/>
        <v/>
      </c>
      <c r="O32" t="str">
        <f t="shared" si="4"/>
        <v/>
      </c>
      <c r="P32" t="str">
        <f t="shared" si="5"/>
        <v/>
      </c>
      <c r="S32" t="s">
        <v>1331</v>
      </c>
      <c r="T32">
        <v>247</v>
      </c>
      <c r="V32" t="str">
        <f t="shared" si="6"/>
        <v/>
      </c>
      <c r="Z32" t="str">
        <f t="shared" si="8"/>
        <v/>
      </c>
    </row>
    <row r="33" spans="1:26" ht="17" x14ac:dyDescent="0.25">
      <c r="A33" s="4" t="s">
        <v>237</v>
      </c>
      <c r="B33" t="s">
        <v>1</v>
      </c>
      <c r="C33" t="s">
        <v>1650</v>
      </c>
      <c r="D33">
        <v>1049</v>
      </c>
      <c r="E33">
        <v>9</v>
      </c>
      <c r="F33">
        <v>0</v>
      </c>
      <c r="G33">
        <v>40.349499999999999</v>
      </c>
      <c r="H33">
        <v>-88.986099999999993</v>
      </c>
      <c r="J33" t="str">
        <f t="shared" si="0"/>
        <v/>
      </c>
      <c r="K33" t="str">
        <f t="shared" si="1"/>
        <v/>
      </c>
      <c r="L33" t="str">
        <f t="shared" si="2"/>
        <v/>
      </c>
      <c r="N33" t="str">
        <f t="shared" si="3"/>
        <v/>
      </c>
      <c r="O33" t="str">
        <f t="shared" si="4"/>
        <v/>
      </c>
      <c r="P33" t="str">
        <f t="shared" si="5"/>
        <v/>
      </c>
      <c r="S33" t="s">
        <v>1332</v>
      </c>
      <c r="T33">
        <v>37</v>
      </c>
      <c r="V33" t="str">
        <f t="shared" si="6"/>
        <v/>
      </c>
      <c r="Z33" t="str">
        <f t="shared" si="8"/>
        <v/>
      </c>
    </row>
    <row r="34" spans="1:26" ht="17" x14ac:dyDescent="0.25">
      <c r="A34" s="4" t="s">
        <v>260</v>
      </c>
      <c r="B34" t="s">
        <v>1</v>
      </c>
      <c r="C34" t="s">
        <v>1662</v>
      </c>
      <c r="D34">
        <v>1037</v>
      </c>
      <c r="E34">
        <v>9</v>
      </c>
      <c r="F34">
        <v>0</v>
      </c>
      <c r="G34">
        <v>43.326599999999999</v>
      </c>
      <c r="H34">
        <v>-84.536100000000005</v>
      </c>
      <c r="J34" t="str">
        <f t="shared" si="0"/>
        <v/>
      </c>
      <c r="K34" t="str">
        <f t="shared" si="1"/>
        <v/>
      </c>
      <c r="L34" t="str">
        <f t="shared" si="2"/>
        <v/>
      </c>
      <c r="N34" t="str">
        <f t="shared" si="3"/>
        <v/>
      </c>
      <c r="O34" t="str">
        <f t="shared" si="4"/>
        <v/>
      </c>
      <c r="P34" t="str">
        <f t="shared" si="5"/>
        <v/>
      </c>
      <c r="S34" t="s">
        <v>1333</v>
      </c>
      <c r="T34">
        <v>26</v>
      </c>
      <c r="V34" t="str">
        <f t="shared" si="6"/>
        <v/>
      </c>
      <c r="Z34" t="str">
        <f t="shared" si="8"/>
        <v/>
      </c>
    </row>
    <row r="35" spans="1:26" ht="17" x14ac:dyDescent="0.25">
      <c r="A35" s="4" t="s">
        <v>17</v>
      </c>
      <c r="B35" t="s">
        <v>2</v>
      </c>
      <c r="C35" t="s">
        <v>182</v>
      </c>
      <c r="D35">
        <v>1018</v>
      </c>
      <c r="E35">
        <v>4</v>
      </c>
      <c r="F35">
        <v>1014</v>
      </c>
      <c r="G35">
        <v>27.610399999999998</v>
      </c>
      <c r="H35">
        <v>111.7088</v>
      </c>
      <c r="J35" t="str">
        <f t="shared" si="0"/>
        <v/>
      </c>
      <c r="K35" t="str">
        <f t="shared" si="1"/>
        <v/>
      </c>
      <c r="L35" t="str">
        <f t="shared" si="2"/>
        <v/>
      </c>
      <c r="N35" t="str">
        <f t="shared" si="3"/>
        <v/>
      </c>
      <c r="O35" t="str">
        <f t="shared" si="4"/>
        <v/>
      </c>
      <c r="P35" t="str">
        <f t="shared" si="5"/>
        <v/>
      </c>
      <c r="S35" t="s">
        <v>1334</v>
      </c>
      <c r="T35">
        <v>455</v>
      </c>
      <c r="V35" t="str">
        <f t="shared" si="6"/>
        <v/>
      </c>
      <c r="Y35" t="s">
        <v>1346</v>
      </c>
      <c r="Z35">
        <f t="shared" si="8"/>
        <v>455</v>
      </c>
    </row>
    <row r="36" spans="1:26" ht="17" x14ac:dyDescent="0.25">
      <c r="A36" s="4" t="s">
        <v>18</v>
      </c>
      <c r="B36" t="s">
        <v>2</v>
      </c>
      <c r="C36" t="s">
        <v>183</v>
      </c>
      <c r="D36">
        <v>990</v>
      </c>
      <c r="E36">
        <v>6</v>
      </c>
      <c r="F36">
        <v>984</v>
      </c>
      <c r="G36">
        <v>31.825700000000001</v>
      </c>
      <c r="H36">
        <v>117.2264</v>
      </c>
      <c r="J36" t="str">
        <f t="shared" ref="J36:J67" si="9">IF($B38="US",D38,"")</f>
        <v/>
      </c>
      <c r="K36" t="str">
        <f t="shared" ref="K36:K67" si="10">IF($B38="US",E38,"")</f>
        <v/>
      </c>
      <c r="L36" t="str">
        <f t="shared" ref="L36:L67" si="11">IF($B38="US",F38,"")</f>
        <v/>
      </c>
      <c r="N36" t="str">
        <f t="shared" ref="N36:N67" si="12">IF($A38="New York",D38,"")</f>
        <v/>
      </c>
      <c r="O36" t="str">
        <f t="shared" ref="O36:O67" si="13">IF($A38="New York",E38,"")</f>
        <v/>
      </c>
      <c r="P36" t="str">
        <f t="shared" ref="P36:P67" si="14">IF($A38="New York",F38,"")</f>
        <v/>
      </c>
      <c r="S36" t="s">
        <v>1335</v>
      </c>
      <c r="T36">
        <v>41</v>
      </c>
      <c r="V36" t="str">
        <f t="shared" si="6"/>
        <v/>
      </c>
      <c r="Z36" t="str">
        <f t="shared" si="8"/>
        <v/>
      </c>
    </row>
    <row r="37" spans="1:26" ht="17" x14ac:dyDescent="0.25">
      <c r="A37" s="4" t="s">
        <v>19</v>
      </c>
      <c r="B37" t="s">
        <v>2</v>
      </c>
      <c r="C37" t="s">
        <v>1658</v>
      </c>
      <c r="D37">
        <v>936</v>
      </c>
      <c r="E37">
        <v>1</v>
      </c>
      <c r="F37">
        <v>934</v>
      </c>
      <c r="G37">
        <v>27.614000000000001</v>
      </c>
      <c r="H37">
        <v>115.7221</v>
      </c>
      <c r="J37">
        <f t="shared" si="9"/>
        <v>837</v>
      </c>
      <c r="K37">
        <f t="shared" si="10"/>
        <v>20</v>
      </c>
      <c r="L37">
        <f t="shared" si="11"/>
        <v>0</v>
      </c>
      <c r="N37" t="str">
        <f t="shared" si="12"/>
        <v/>
      </c>
      <c r="O37" t="str">
        <f t="shared" si="13"/>
        <v/>
      </c>
      <c r="P37" t="str">
        <f t="shared" si="14"/>
        <v/>
      </c>
      <c r="S37" t="s">
        <v>1336</v>
      </c>
      <c r="T37">
        <v>39</v>
      </c>
      <c r="V37" t="str">
        <f t="shared" si="6"/>
        <v/>
      </c>
      <c r="Z37" t="str">
        <f t="shared" si="8"/>
        <v/>
      </c>
    </row>
    <row r="38" spans="1:26" ht="17" x14ac:dyDescent="0.25">
      <c r="A38" s="4"/>
      <c r="B38" t="s">
        <v>220</v>
      </c>
      <c r="C38" t="s">
        <v>1647</v>
      </c>
      <c r="D38">
        <v>906</v>
      </c>
      <c r="E38">
        <v>4</v>
      </c>
      <c r="F38">
        <v>5</v>
      </c>
      <c r="G38">
        <v>53.142400000000002</v>
      </c>
      <c r="H38">
        <v>-7.6920999999999999</v>
      </c>
      <c r="J38">
        <f t="shared" si="9"/>
        <v>830</v>
      </c>
      <c r="K38">
        <f t="shared" si="10"/>
        <v>13</v>
      </c>
      <c r="L38">
        <f t="shared" si="11"/>
        <v>0</v>
      </c>
      <c r="N38" t="str">
        <f t="shared" si="12"/>
        <v/>
      </c>
      <c r="O38" t="str">
        <f t="shared" si="13"/>
        <v/>
      </c>
      <c r="P38" t="str">
        <f t="shared" si="14"/>
        <v/>
      </c>
      <c r="S38" t="s">
        <v>1417</v>
      </c>
      <c r="T38">
        <v>1</v>
      </c>
      <c r="V38" t="str">
        <f t="shared" si="6"/>
        <v/>
      </c>
      <c r="Z38" t="str">
        <f t="shared" si="8"/>
        <v/>
      </c>
    </row>
    <row r="39" spans="1:26" ht="17" x14ac:dyDescent="0.25">
      <c r="A39" s="4" t="s">
        <v>227</v>
      </c>
      <c r="B39" t="s">
        <v>1</v>
      </c>
      <c r="C39" t="s">
        <v>1663</v>
      </c>
      <c r="D39">
        <v>837</v>
      </c>
      <c r="E39">
        <v>20</v>
      </c>
      <c r="F39">
        <v>0</v>
      </c>
      <c r="G39">
        <v>31.169499999999999</v>
      </c>
      <c r="H39">
        <v>-91.867800000000003</v>
      </c>
      <c r="J39" t="str">
        <f t="shared" si="9"/>
        <v/>
      </c>
      <c r="K39" t="str">
        <f t="shared" si="10"/>
        <v/>
      </c>
      <c r="L39" t="str">
        <f t="shared" si="11"/>
        <v/>
      </c>
      <c r="N39" t="str">
        <f t="shared" si="12"/>
        <v/>
      </c>
      <c r="O39" t="str">
        <f t="shared" si="13"/>
        <v/>
      </c>
      <c r="P39" t="str">
        <f t="shared" si="14"/>
        <v/>
      </c>
      <c r="S39" t="s">
        <v>1616</v>
      </c>
      <c r="T39">
        <v>1</v>
      </c>
      <c r="V39" t="str">
        <f t="shared" si="6"/>
        <v/>
      </c>
      <c r="Z39" t="str">
        <f t="shared" si="8"/>
        <v/>
      </c>
    </row>
    <row r="40" spans="1:26" ht="17" x14ac:dyDescent="0.25">
      <c r="A40" s="4" t="s">
        <v>224</v>
      </c>
      <c r="B40" t="s">
        <v>1</v>
      </c>
      <c r="C40" t="s">
        <v>1663</v>
      </c>
      <c r="D40">
        <v>830</v>
      </c>
      <c r="E40">
        <v>13</v>
      </c>
      <c r="F40">
        <v>0</v>
      </c>
      <c r="G40">
        <v>27.766300000000001</v>
      </c>
      <c r="H40">
        <v>-81.686800000000005</v>
      </c>
      <c r="J40" t="str">
        <f t="shared" si="9"/>
        <v/>
      </c>
      <c r="K40" t="str">
        <f t="shared" si="10"/>
        <v/>
      </c>
      <c r="L40" t="str">
        <f t="shared" si="11"/>
        <v/>
      </c>
      <c r="N40" t="str">
        <f t="shared" si="12"/>
        <v/>
      </c>
      <c r="O40" t="str">
        <f t="shared" si="13"/>
        <v/>
      </c>
      <c r="P40" t="str">
        <f t="shared" si="14"/>
        <v/>
      </c>
      <c r="S40" t="s">
        <v>1613</v>
      </c>
      <c r="T40">
        <v>3</v>
      </c>
      <c r="V40" t="str">
        <f t="shared" si="6"/>
        <v/>
      </c>
      <c r="Z40" t="str">
        <f t="shared" si="8"/>
        <v/>
      </c>
    </row>
    <row r="41" spans="1:26" ht="17" x14ac:dyDescent="0.25">
      <c r="A41" s="4"/>
      <c r="B41" t="s">
        <v>242</v>
      </c>
      <c r="C41" t="s">
        <v>1661</v>
      </c>
      <c r="D41">
        <v>798</v>
      </c>
      <c r="E41">
        <v>8</v>
      </c>
      <c r="F41">
        <v>6</v>
      </c>
      <c r="G41">
        <v>49.815300000000001</v>
      </c>
      <c r="H41">
        <v>6.1295999999999999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/>
      </c>
      <c r="O41" t="str">
        <f t="shared" si="13"/>
        <v/>
      </c>
      <c r="P41" t="str">
        <f t="shared" si="14"/>
        <v/>
      </c>
      <c r="S41" t="s">
        <v>1337</v>
      </c>
      <c r="T41">
        <v>1034</v>
      </c>
      <c r="V41" t="str">
        <f t="shared" si="6"/>
        <v/>
      </c>
      <c r="Y41" t="s">
        <v>1346</v>
      </c>
      <c r="Z41">
        <f t="shared" si="8"/>
        <v>1034</v>
      </c>
    </row>
    <row r="42" spans="1:26" ht="17" x14ac:dyDescent="0.25">
      <c r="A42" s="4"/>
      <c r="B42" t="s">
        <v>277</v>
      </c>
      <c r="C42" t="s">
        <v>1664</v>
      </c>
      <c r="D42">
        <v>789</v>
      </c>
      <c r="E42">
        <v>14</v>
      </c>
      <c r="F42">
        <v>3</v>
      </c>
      <c r="G42">
        <v>-1.8311999999999999</v>
      </c>
      <c r="H42">
        <v>-78.183400000000006</v>
      </c>
      <c r="J42" t="str">
        <f t="shared" si="9"/>
        <v/>
      </c>
      <c r="K42" t="str">
        <f t="shared" si="10"/>
        <v/>
      </c>
      <c r="L42" t="str">
        <f t="shared" si="11"/>
        <v/>
      </c>
      <c r="N42" t="str">
        <f t="shared" si="12"/>
        <v/>
      </c>
      <c r="O42" t="str">
        <f t="shared" si="13"/>
        <v/>
      </c>
      <c r="P42" t="str">
        <f t="shared" si="14"/>
        <v/>
      </c>
      <c r="S42" t="s">
        <v>1338</v>
      </c>
      <c r="T42">
        <v>16</v>
      </c>
      <c r="V42" t="str">
        <f t="shared" si="6"/>
        <v/>
      </c>
      <c r="Z42" t="str">
        <f t="shared" si="8"/>
        <v/>
      </c>
    </row>
    <row r="43" spans="1:26" ht="17" x14ac:dyDescent="0.25">
      <c r="A43" s="4"/>
      <c r="B43" t="s">
        <v>226</v>
      </c>
      <c r="C43" t="s">
        <v>1647</v>
      </c>
      <c r="D43">
        <v>776</v>
      </c>
      <c r="E43">
        <v>5</v>
      </c>
      <c r="F43">
        <v>5</v>
      </c>
      <c r="G43">
        <v>30.375299999999999</v>
      </c>
      <c r="H43">
        <v>69.345100000000002</v>
      </c>
      <c r="J43" t="str">
        <f t="shared" si="9"/>
        <v/>
      </c>
      <c r="K43" t="str">
        <f t="shared" si="10"/>
        <v/>
      </c>
      <c r="L43" t="str">
        <f t="shared" si="11"/>
        <v/>
      </c>
      <c r="N43" t="str">
        <f t="shared" si="12"/>
        <v/>
      </c>
      <c r="O43" t="str">
        <f t="shared" si="13"/>
        <v/>
      </c>
      <c r="P43" t="str">
        <f t="shared" si="14"/>
        <v/>
      </c>
      <c r="R43" s="5" t="s">
        <v>1346</v>
      </c>
      <c r="S43" t="s">
        <v>1339</v>
      </c>
      <c r="T43">
        <v>1</v>
      </c>
      <c r="V43">
        <f t="shared" si="6"/>
        <v>1</v>
      </c>
      <c r="Z43" t="str">
        <f t="shared" si="8"/>
        <v/>
      </c>
    </row>
    <row r="44" spans="1:26" ht="17" x14ac:dyDescent="0.25">
      <c r="A44" s="4" t="s">
        <v>22</v>
      </c>
      <c r="B44" t="s">
        <v>2</v>
      </c>
      <c r="C44" t="s">
        <v>1665</v>
      </c>
      <c r="D44">
        <v>766</v>
      </c>
      <c r="E44">
        <v>7</v>
      </c>
      <c r="F44">
        <v>750</v>
      </c>
      <c r="G44">
        <v>36.342700000000001</v>
      </c>
      <c r="H44">
        <v>118.1498</v>
      </c>
      <c r="J44">
        <f t="shared" si="9"/>
        <v>646</v>
      </c>
      <c r="K44">
        <f t="shared" si="10"/>
        <v>5</v>
      </c>
      <c r="L44">
        <f t="shared" si="11"/>
        <v>0</v>
      </c>
      <c r="N44" t="str">
        <f t="shared" si="12"/>
        <v/>
      </c>
      <c r="O44" t="str">
        <f t="shared" si="13"/>
        <v/>
      </c>
      <c r="P44" t="str">
        <f t="shared" si="14"/>
        <v/>
      </c>
      <c r="R44" s="5" t="s">
        <v>1346</v>
      </c>
      <c r="S44" t="s">
        <v>1340</v>
      </c>
      <c r="T44">
        <v>13</v>
      </c>
      <c r="V44">
        <f t="shared" si="6"/>
        <v>13</v>
      </c>
      <c r="X44" t="s">
        <v>1625</v>
      </c>
      <c r="Z44" t="str">
        <f t="shared" si="8"/>
        <v/>
      </c>
    </row>
    <row r="45" spans="1:26" ht="17" x14ac:dyDescent="0.25">
      <c r="A45" s="4" t="s">
        <v>191</v>
      </c>
      <c r="B45" t="s">
        <v>192</v>
      </c>
      <c r="C45" t="s">
        <v>1579</v>
      </c>
      <c r="D45">
        <v>712</v>
      </c>
      <c r="E45">
        <v>8</v>
      </c>
      <c r="F45">
        <v>325</v>
      </c>
      <c r="G45">
        <v>35.449800000000003</v>
      </c>
      <c r="H45">
        <v>139.66489999999999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/>
      </c>
      <c r="P45" t="str">
        <f t="shared" si="14"/>
        <v/>
      </c>
      <c r="S45" t="s">
        <v>1341</v>
      </c>
      <c r="T45">
        <v>26</v>
      </c>
      <c r="V45" t="str">
        <f t="shared" si="6"/>
        <v/>
      </c>
      <c r="Z45" t="str">
        <f t="shared" si="8"/>
        <v/>
      </c>
    </row>
    <row r="46" spans="1:26" ht="17" x14ac:dyDescent="0.25">
      <c r="A46" s="4" t="s">
        <v>211</v>
      </c>
      <c r="B46" t="s">
        <v>1</v>
      </c>
      <c r="C46" t="s">
        <v>1652</v>
      </c>
      <c r="D46">
        <v>646</v>
      </c>
      <c r="E46">
        <v>5</v>
      </c>
      <c r="F46">
        <v>0</v>
      </c>
      <c r="G46">
        <v>42.230200000000004</v>
      </c>
      <c r="H46">
        <v>-71.530100000000004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/>
      </c>
      <c r="P46" t="str">
        <f t="shared" si="14"/>
        <v/>
      </c>
      <c r="S46" t="s">
        <v>1342</v>
      </c>
      <c r="T46">
        <v>1</v>
      </c>
      <c r="V46" t="str">
        <f t="shared" si="6"/>
        <v/>
      </c>
      <c r="Z46" t="str">
        <f t="shared" si="8"/>
        <v/>
      </c>
    </row>
    <row r="47" spans="1:26" ht="17" x14ac:dyDescent="0.25">
      <c r="A47" s="4"/>
      <c r="B47" t="s">
        <v>218</v>
      </c>
      <c r="C47" t="s">
        <v>1647</v>
      </c>
      <c r="D47">
        <v>634</v>
      </c>
      <c r="E47">
        <v>7</v>
      </c>
      <c r="F47">
        <v>1</v>
      </c>
      <c r="G47">
        <v>51.919400000000003</v>
      </c>
      <c r="H47">
        <v>19.145099999999999</v>
      </c>
      <c r="J47" t="str">
        <f t="shared" si="9"/>
        <v/>
      </c>
      <c r="K47" t="str">
        <f t="shared" si="10"/>
        <v/>
      </c>
      <c r="L47" t="str">
        <f t="shared" si="11"/>
        <v/>
      </c>
      <c r="N47" t="str">
        <f t="shared" si="12"/>
        <v/>
      </c>
      <c r="O47" t="str">
        <f t="shared" si="13"/>
        <v/>
      </c>
      <c r="P47" t="str">
        <f t="shared" si="14"/>
        <v/>
      </c>
      <c r="S47" t="s">
        <v>189</v>
      </c>
      <c r="T47">
        <v>1</v>
      </c>
      <c r="V47" t="str">
        <f t="shared" si="6"/>
        <v/>
      </c>
      <c r="Z47" t="str">
        <f t="shared" si="8"/>
        <v/>
      </c>
    </row>
    <row r="48" spans="1:26" ht="17" x14ac:dyDescent="0.25">
      <c r="A48" s="4" t="s">
        <v>20</v>
      </c>
      <c r="B48" t="s">
        <v>2</v>
      </c>
      <c r="C48" t="s">
        <v>1658</v>
      </c>
      <c r="D48">
        <v>633</v>
      </c>
      <c r="E48">
        <v>0</v>
      </c>
      <c r="F48">
        <v>631</v>
      </c>
      <c r="G48">
        <v>32.9711</v>
      </c>
      <c r="H48">
        <v>119.455</v>
      </c>
      <c r="J48">
        <f t="shared" si="9"/>
        <v>627</v>
      </c>
      <c r="K48">
        <f t="shared" si="10"/>
        <v>6</v>
      </c>
      <c r="L48">
        <f t="shared" si="11"/>
        <v>0</v>
      </c>
      <c r="N48" t="str">
        <f t="shared" si="12"/>
        <v/>
      </c>
      <c r="O48" t="str">
        <f t="shared" si="13"/>
        <v/>
      </c>
      <c r="P48" t="str">
        <f t="shared" si="14"/>
        <v/>
      </c>
      <c r="S48" t="s">
        <v>1418</v>
      </c>
      <c r="T48">
        <v>3</v>
      </c>
      <c r="V48" t="str">
        <f t="shared" si="6"/>
        <v/>
      </c>
      <c r="Z48" t="str">
        <f t="shared" si="8"/>
        <v/>
      </c>
    </row>
    <row r="49" spans="1:26" ht="17" x14ac:dyDescent="0.25">
      <c r="A49" s="4"/>
      <c r="B49" t="s">
        <v>223</v>
      </c>
      <c r="C49" t="s">
        <v>1661</v>
      </c>
      <c r="D49">
        <v>632</v>
      </c>
      <c r="E49">
        <v>1</v>
      </c>
      <c r="F49">
        <v>8</v>
      </c>
      <c r="G49">
        <v>-35.6751</v>
      </c>
      <c r="H49">
        <v>-71.543000000000006</v>
      </c>
      <c r="J49" t="str">
        <f t="shared" si="9"/>
        <v/>
      </c>
      <c r="K49" t="str">
        <f t="shared" si="10"/>
        <v/>
      </c>
      <c r="L49" t="str">
        <f t="shared" si="11"/>
        <v/>
      </c>
      <c r="N49" t="str">
        <f t="shared" si="12"/>
        <v/>
      </c>
      <c r="O49" t="str">
        <f t="shared" si="13"/>
        <v/>
      </c>
      <c r="P49" t="str">
        <f t="shared" si="14"/>
        <v/>
      </c>
      <c r="S49" t="s">
        <v>1343</v>
      </c>
      <c r="T49">
        <v>1873</v>
      </c>
      <c r="V49" t="str">
        <f t="shared" si="6"/>
        <v/>
      </c>
      <c r="Y49" t="s">
        <v>1346</v>
      </c>
      <c r="Z49">
        <f t="shared" si="8"/>
        <v>1873</v>
      </c>
    </row>
    <row r="50" spans="1:26" ht="17" x14ac:dyDescent="0.25">
      <c r="A50" s="4" t="s">
        <v>241</v>
      </c>
      <c r="B50" t="s">
        <v>1</v>
      </c>
      <c r="C50" t="s">
        <v>1652</v>
      </c>
      <c r="D50">
        <v>627</v>
      </c>
      <c r="E50">
        <v>6</v>
      </c>
      <c r="F50">
        <v>0</v>
      </c>
      <c r="G50">
        <v>31.054500000000001</v>
      </c>
      <c r="H50">
        <v>-97.563500000000005</v>
      </c>
      <c r="J50" t="str">
        <f t="shared" si="9"/>
        <v/>
      </c>
      <c r="K50" t="str">
        <f t="shared" si="10"/>
        <v/>
      </c>
      <c r="L50" t="str">
        <f t="shared" si="11"/>
        <v/>
      </c>
      <c r="N50" t="str">
        <f t="shared" si="12"/>
        <v/>
      </c>
      <c r="O50" t="str">
        <f t="shared" si="13"/>
        <v/>
      </c>
      <c r="P50" t="str">
        <f t="shared" si="14"/>
        <v/>
      </c>
      <c r="S50" t="s">
        <v>374</v>
      </c>
      <c r="T50">
        <v>2</v>
      </c>
      <c r="V50" t="str">
        <f t="shared" si="6"/>
        <v/>
      </c>
      <c r="Z50" t="str">
        <f t="shared" si="8"/>
        <v/>
      </c>
    </row>
    <row r="51" spans="1:26" ht="17" x14ac:dyDescent="0.25">
      <c r="A51" s="4"/>
      <c r="B51" t="s">
        <v>78</v>
      </c>
      <c r="C51" t="s">
        <v>1661</v>
      </c>
      <c r="D51">
        <v>626</v>
      </c>
      <c r="E51">
        <v>1</v>
      </c>
      <c r="F51">
        <v>10</v>
      </c>
      <c r="G51">
        <v>61.924100000000003</v>
      </c>
      <c r="H51">
        <v>25.748200000000001</v>
      </c>
      <c r="J51">
        <f t="shared" si="9"/>
        <v>600</v>
      </c>
      <c r="K51">
        <f t="shared" si="10"/>
        <v>23</v>
      </c>
      <c r="L51">
        <f t="shared" si="11"/>
        <v>0</v>
      </c>
      <c r="N51" t="str">
        <f t="shared" si="12"/>
        <v/>
      </c>
      <c r="O51" t="str">
        <f t="shared" si="13"/>
        <v/>
      </c>
      <c r="P51" t="str">
        <f t="shared" si="14"/>
        <v/>
      </c>
      <c r="S51" t="s">
        <v>1344</v>
      </c>
      <c r="T51">
        <v>15168</v>
      </c>
    </row>
    <row r="52" spans="1:26" ht="17" x14ac:dyDescent="0.25">
      <c r="A52" s="4"/>
      <c r="B52" t="s">
        <v>198</v>
      </c>
      <c r="C52" t="s">
        <v>1655</v>
      </c>
      <c r="D52">
        <v>624</v>
      </c>
      <c r="E52">
        <v>15</v>
      </c>
      <c r="F52">
        <v>19</v>
      </c>
      <c r="G52">
        <v>39.074199999999998</v>
      </c>
      <c r="H52">
        <v>21.824300000000001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/>
      </c>
      <c r="O52" t="str">
        <f t="shared" si="13"/>
        <v/>
      </c>
      <c r="P52" t="str">
        <f t="shared" si="14"/>
        <v/>
      </c>
    </row>
    <row r="53" spans="1:26" ht="17" x14ac:dyDescent="0.25">
      <c r="A53" s="4" t="s">
        <v>231</v>
      </c>
      <c r="B53" t="s">
        <v>1</v>
      </c>
      <c r="C53" t="s">
        <v>1663</v>
      </c>
      <c r="D53">
        <v>600</v>
      </c>
      <c r="E53">
        <v>23</v>
      </c>
      <c r="F53">
        <v>0</v>
      </c>
      <c r="G53">
        <v>33.040599999999998</v>
      </c>
      <c r="H53">
        <v>-83.643100000000004</v>
      </c>
      <c r="J53" t="str">
        <f t="shared" si="9"/>
        <v/>
      </c>
      <c r="K53" t="str">
        <f t="shared" si="10"/>
        <v/>
      </c>
      <c r="L53" t="str">
        <f t="shared" si="11"/>
        <v/>
      </c>
      <c r="N53" t="str">
        <f t="shared" si="12"/>
        <v/>
      </c>
      <c r="O53" t="str">
        <f t="shared" si="13"/>
        <v/>
      </c>
      <c r="P53" t="str">
        <f t="shared" si="14"/>
        <v/>
      </c>
      <c r="T53">
        <f>SUM(T4:T50)</f>
        <v>15168</v>
      </c>
      <c r="U53" t="str">
        <f>IF(T53=T51,"√","X")</f>
        <v>√</v>
      </c>
    </row>
    <row r="54" spans="1:26" ht="17" x14ac:dyDescent="0.25">
      <c r="A54" s="4"/>
      <c r="B54" t="s">
        <v>46</v>
      </c>
      <c r="C54" t="s">
        <v>1666</v>
      </c>
      <c r="D54">
        <v>599</v>
      </c>
      <c r="E54">
        <v>1</v>
      </c>
      <c r="F54">
        <v>44</v>
      </c>
      <c r="G54">
        <v>15.87</v>
      </c>
      <c r="H54">
        <v>100.99250000000001</v>
      </c>
      <c r="J54" t="str">
        <f t="shared" si="9"/>
        <v/>
      </c>
      <c r="K54" t="str">
        <f t="shared" si="10"/>
        <v/>
      </c>
      <c r="L54" t="str">
        <f t="shared" si="11"/>
        <v/>
      </c>
      <c r="N54" t="str">
        <f t="shared" si="12"/>
        <v/>
      </c>
      <c r="O54" t="str">
        <f t="shared" si="13"/>
        <v/>
      </c>
      <c r="P54" t="str">
        <f t="shared" si="14"/>
        <v/>
      </c>
    </row>
    <row r="55" spans="1:26" ht="17" x14ac:dyDescent="0.25">
      <c r="A55" s="4" t="s">
        <v>21</v>
      </c>
      <c r="B55" t="s">
        <v>2</v>
      </c>
      <c r="C55" t="s">
        <v>1667</v>
      </c>
      <c r="D55">
        <v>577</v>
      </c>
      <c r="E55">
        <v>6</v>
      </c>
      <c r="F55">
        <v>570</v>
      </c>
      <c r="G55">
        <v>30.057200000000002</v>
      </c>
      <c r="H55">
        <v>107.874</v>
      </c>
      <c r="J55" t="str">
        <f t="shared" si="9"/>
        <v/>
      </c>
      <c r="K55" t="str">
        <f t="shared" si="10"/>
        <v/>
      </c>
      <c r="L55" t="str">
        <f t="shared" si="11"/>
        <v/>
      </c>
      <c r="N55" t="str">
        <f t="shared" si="12"/>
        <v/>
      </c>
      <c r="O55" t="str">
        <f t="shared" si="13"/>
        <v/>
      </c>
      <c r="P55" t="str">
        <f t="shared" si="14"/>
        <v/>
      </c>
    </row>
    <row r="56" spans="1:26" ht="17" x14ac:dyDescent="0.25">
      <c r="A56" s="4"/>
      <c r="B56" t="s">
        <v>212</v>
      </c>
      <c r="C56" t="s">
        <v>1661</v>
      </c>
      <c r="D56">
        <v>568</v>
      </c>
      <c r="E56">
        <v>1</v>
      </c>
      <c r="F56">
        <v>36</v>
      </c>
      <c r="G56">
        <v>64.963099999999997</v>
      </c>
      <c r="H56">
        <v>-19.020800000000001</v>
      </c>
      <c r="J56" t="str">
        <f t="shared" si="9"/>
        <v/>
      </c>
      <c r="K56" t="str">
        <f t="shared" si="10"/>
        <v/>
      </c>
      <c r="L56" t="str">
        <f t="shared" si="11"/>
        <v/>
      </c>
      <c r="N56" t="str">
        <f t="shared" si="12"/>
        <v/>
      </c>
      <c r="O56" t="str">
        <f t="shared" si="13"/>
        <v/>
      </c>
      <c r="P56" t="str">
        <f t="shared" si="14"/>
        <v/>
      </c>
    </row>
    <row r="57" spans="1:26" ht="17" x14ac:dyDescent="0.25">
      <c r="A57" s="4" t="s">
        <v>23</v>
      </c>
      <c r="B57" t="s">
        <v>2</v>
      </c>
      <c r="C57" t="s">
        <v>1668</v>
      </c>
      <c r="D57">
        <v>543</v>
      </c>
      <c r="E57">
        <v>3</v>
      </c>
      <c r="F57">
        <v>536</v>
      </c>
      <c r="G57">
        <v>30.617100000000001</v>
      </c>
      <c r="H57">
        <v>102.7103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/>
      </c>
      <c r="O57" t="str">
        <f t="shared" si="13"/>
        <v/>
      </c>
      <c r="P57" t="str">
        <f t="shared" si="14"/>
        <v/>
      </c>
    </row>
    <row r="58" spans="1:26" ht="17" x14ac:dyDescent="0.25">
      <c r="A58" s="4" t="s">
        <v>60</v>
      </c>
      <c r="B58" t="s">
        <v>59</v>
      </c>
      <c r="C58" t="s">
        <v>1653</v>
      </c>
      <c r="D58">
        <v>533</v>
      </c>
      <c r="E58">
        <v>6</v>
      </c>
      <c r="F58">
        <v>4</v>
      </c>
      <c r="G58">
        <v>-33.8688</v>
      </c>
      <c r="H58">
        <v>151.20930000000001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/>
      </c>
      <c r="O58" t="str">
        <f t="shared" si="13"/>
        <v/>
      </c>
      <c r="P58" t="str">
        <f t="shared" si="14"/>
        <v/>
      </c>
    </row>
    <row r="59" spans="1:26" ht="17" x14ac:dyDescent="0.25">
      <c r="A59" s="4" t="s">
        <v>25</v>
      </c>
      <c r="B59" t="s">
        <v>2</v>
      </c>
      <c r="C59" t="s">
        <v>1669</v>
      </c>
      <c r="D59">
        <v>514</v>
      </c>
      <c r="E59">
        <v>8</v>
      </c>
      <c r="F59">
        <v>400</v>
      </c>
      <c r="G59">
        <v>40.182400000000001</v>
      </c>
      <c r="H59">
        <v>116.41419999999999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/>
      </c>
      <c r="O59" t="str">
        <f t="shared" si="13"/>
        <v/>
      </c>
      <c r="P59" t="str">
        <f t="shared" si="14"/>
        <v/>
      </c>
    </row>
    <row r="60" spans="1:26" ht="17" x14ac:dyDescent="0.25">
      <c r="A60" s="4"/>
      <c r="B60" t="s">
        <v>228</v>
      </c>
      <c r="C60" t="s">
        <v>1661</v>
      </c>
      <c r="D60">
        <v>514</v>
      </c>
      <c r="E60">
        <v>48</v>
      </c>
      <c r="F60">
        <v>29</v>
      </c>
      <c r="G60">
        <v>-0.7893</v>
      </c>
      <c r="H60">
        <v>113.9213</v>
      </c>
      <c r="J60">
        <f t="shared" si="9"/>
        <v>509</v>
      </c>
      <c r="K60">
        <f t="shared" si="10"/>
        <v>3</v>
      </c>
      <c r="L60">
        <f t="shared" si="11"/>
        <v>0</v>
      </c>
      <c r="N60" t="str">
        <f t="shared" si="12"/>
        <v/>
      </c>
      <c r="O60" t="str">
        <f t="shared" si="13"/>
        <v/>
      </c>
      <c r="P60" t="str">
        <f t="shared" si="14"/>
        <v/>
      </c>
    </row>
    <row r="61" spans="1:26" ht="17" x14ac:dyDescent="0.25">
      <c r="A61" s="4"/>
      <c r="B61" t="s">
        <v>233</v>
      </c>
      <c r="C61" t="s">
        <v>1661</v>
      </c>
      <c r="D61">
        <v>511</v>
      </c>
      <c r="E61">
        <v>0</v>
      </c>
      <c r="F61">
        <v>16</v>
      </c>
      <c r="G61">
        <v>23.885899999999999</v>
      </c>
      <c r="H61">
        <v>45.0792</v>
      </c>
      <c r="J61">
        <f t="shared" si="9"/>
        <v>505</v>
      </c>
      <c r="K61">
        <f t="shared" si="10"/>
        <v>2</v>
      </c>
      <c r="L61">
        <f t="shared" si="11"/>
        <v>0</v>
      </c>
      <c r="N61" t="str">
        <f t="shared" si="12"/>
        <v/>
      </c>
      <c r="O61" t="str">
        <f t="shared" si="13"/>
        <v/>
      </c>
      <c r="P61" t="str">
        <f t="shared" si="14"/>
        <v/>
      </c>
    </row>
    <row r="62" spans="1:26" ht="17" x14ac:dyDescent="0.25">
      <c r="A62" s="4" t="s">
        <v>243</v>
      </c>
      <c r="B62" t="s">
        <v>1</v>
      </c>
      <c r="C62" t="s">
        <v>1652</v>
      </c>
      <c r="D62">
        <v>509</v>
      </c>
      <c r="E62">
        <v>3</v>
      </c>
      <c r="F62">
        <v>0</v>
      </c>
      <c r="G62">
        <v>40.590800000000002</v>
      </c>
      <c r="H62">
        <v>-77.209800000000001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/>
      </c>
      <c r="O62" t="str">
        <f t="shared" si="13"/>
        <v/>
      </c>
      <c r="P62" t="str">
        <f t="shared" si="14"/>
        <v/>
      </c>
    </row>
    <row r="63" spans="1:26" ht="17" x14ac:dyDescent="0.25">
      <c r="A63" s="4" t="s">
        <v>263</v>
      </c>
      <c r="B63" t="s">
        <v>1</v>
      </c>
      <c r="C63" t="s">
        <v>1652</v>
      </c>
      <c r="D63">
        <v>505</v>
      </c>
      <c r="E63">
        <v>2</v>
      </c>
      <c r="F63">
        <v>0</v>
      </c>
      <c r="G63">
        <v>35.747799999999998</v>
      </c>
      <c r="H63">
        <v>-86.692300000000003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/>
      </c>
      <c r="O63" t="str">
        <f t="shared" si="13"/>
        <v/>
      </c>
      <c r="P63" t="str">
        <f t="shared" si="14"/>
        <v/>
      </c>
    </row>
    <row r="64" spans="1:26" ht="17" x14ac:dyDescent="0.25">
      <c r="A64" s="4"/>
      <c r="B64" t="s">
        <v>197</v>
      </c>
      <c r="C64" t="s">
        <v>1647</v>
      </c>
      <c r="D64">
        <v>494</v>
      </c>
      <c r="E64">
        <v>0</v>
      </c>
      <c r="F64">
        <v>33</v>
      </c>
      <c r="G64">
        <v>25.354800000000001</v>
      </c>
      <c r="H64">
        <v>51.183900000000001</v>
      </c>
      <c r="J64">
        <f t="shared" si="9"/>
        <v>476</v>
      </c>
      <c r="K64">
        <f t="shared" si="10"/>
        <v>6</v>
      </c>
      <c r="L64">
        <f t="shared" si="11"/>
        <v>0</v>
      </c>
      <c r="N64" t="str">
        <f t="shared" si="12"/>
        <v/>
      </c>
      <c r="O64" t="str">
        <f t="shared" si="13"/>
        <v/>
      </c>
      <c r="P64" t="str">
        <f t="shared" si="14"/>
        <v/>
      </c>
    </row>
    <row r="65" spans="1:16" ht="17" x14ac:dyDescent="0.25">
      <c r="A65" s="4" t="s">
        <v>24</v>
      </c>
      <c r="B65" t="s">
        <v>2</v>
      </c>
      <c r="C65" t="s">
        <v>1670</v>
      </c>
      <c r="D65">
        <v>484</v>
      </c>
      <c r="E65">
        <v>13</v>
      </c>
      <c r="F65">
        <v>466</v>
      </c>
      <c r="G65">
        <v>47.862000000000002</v>
      </c>
      <c r="H65">
        <v>127.7615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/>
      </c>
      <c r="O65" t="str">
        <f t="shared" si="13"/>
        <v/>
      </c>
      <c r="P65" t="str">
        <f t="shared" si="14"/>
        <v/>
      </c>
    </row>
    <row r="66" spans="1:16" ht="17" x14ac:dyDescent="0.25">
      <c r="A66" s="4" t="s">
        <v>221</v>
      </c>
      <c r="B66" t="s">
        <v>1</v>
      </c>
      <c r="C66" t="s">
        <v>1663</v>
      </c>
      <c r="D66">
        <v>476</v>
      </c>
      <c r="E66">
        <v>6</v>
      </c>
      <c r="F66">
        <v>0</v>
      </c>
      <c r="G66">
        <v>39.059800000000003</v>
      </c>
      <c r="H66">
        <v>-105.3111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/>
      </c>
      <c r="O66" t="str">
        <f t="shared" si="13"/>
        <v/>
      </c>
      <c r="P66" t="str">
        <f t="shared" si="14"/>
        <v/>
      </c>
    </row>
    <row r="67" spans="1:16" ht="17" x14ac:dyDescent="0.25">
      <c r="A67" s="4"/>
      <c r="B67" t="s">
        <v>42</v>
      </c>
      <c r="C67" t="s">
        <v>1661</v>
      </c>
      <c r="D67">
        <v>455</v>
      </c>
      <c r="E67">
        <v>2</v>
      </c>
      <c r="F67">
        <v>144</v>
      </c>
      <c r="G67">
        <v>1.3521000000000001</v>
      </c>
      <c r="H67">
        <v>103.8198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/>
      </c>
      <c r="O67" t="str">
        <f t="shared" si="13"/>
        <v/>
      </c>
      <c r="P67" t="str">
        <f t="shared" si="14"/>
        <v/>
      </c>
    </row>
    <row r="68" spans="1:16" ht="17" x14ac:dyDescent="0.25">
      <c r="A68" s="4"/>
      <c r="B68" t="s">
        <v>222</v>
      </c>
      <c r="C68" t="s">
        <v>1647</v>
      </c>
      <c r="D68">
        <v>433</v>
      </c>
      <c r="E68">
        <v>3</v>
      </c>
      <c r="F68">
        <v>64</v>
      </c>
      <c r="G68">
        <v>45.943199999999997</v>
      </c>
      <c r="H68">
        <v>24.966799999999999</v>
      </c>
      <c r="J68" t="str">
        <f t="shared" ref="J68:J87" si="15">IF($B70="US",D70,"")</f>
        <v/>
      </c>
      <c r="K68" t="str">
        <f t="shared" ref="K68:K87" si="16">IF($B70="US",E70,"")</f>
        <v/>
      </c>
      <c r="L68" t="str">
        <f t="shared" ref="L68:L87" si="17">IF($B70="US",F70,"")</f>
        <v/>
      </c>
      <c r="N68" t="str">
        <f t="shared" ref="N68" si="18">IF($A70="New York",D70,"")</f>
        <v/>
      </c>
      <c r="O68" t="str">
        <f t="shared" ref="O68" si="19">IF($A70="New York",E70,"")</f>
        <v/>
      </c>
      <c r="P68" t="str">
        <f t="shared" ref="P68" si="20">IF($A70="New York",F70,"")</f>
        <v/>
      </c>
    </row>
    <row r="69" spans="1:16" ht="17" x14ac:dyDescent="0.25">
      <c r="A69" s="4" t="s">
        <v>216</v>
      </c>
      <c r="B69" t="s">
        <v>63</v>
      </c>
      <c r="C69" t="s">
        <v>1664</v>
      </c>
      <c r="D69">
        <v>425</v>
      </c>
      <c r="E69">
        <v>5</v>
      </c>
      <c r="F69">
        <v>6</v>
      </c>
      <c r="G69">
        <v>51.253799999999998</v>
      </c>
      <c r="H69">
        <v>-85.3232</v>
      </c>
      <c r="J69" t="str">
        <f t="shared" si="15"/>
        <v/>
      </c>
      <c r="K69" t="str">
        <f t="shared" si="16"/>
        <v/>
      </c>
      <c r="L69" t="str">
        <f t="shared" si="17"/>
        <v/>
      </c>
      <c r="N69" t="str">
        <f t="shared" ref="N69:P132" si="21">IF($A71="New York",D71,"")</f>
        <v/>
      </c>
      <c r="O69" t="str">
        <f t="shared" si="21"/>
        <v/>
      </c>
      <c r="P69" t="str">
        <f t="shared" si="21"/>
        <v/>
      </c>
    </row>
    <row r="70" spans="1:16" ht="17" x14ac:dyDescent="0.25">
      <c r="A70" s="4" t="s">
        <v>62</v>
      </c>
      <c r="B70" t="s">
        <v>63</v>
      </c>
      <c r="C70" t="s">
        <v>1587</v>
      </c>
      <c r="D70">
        <v>424</v>
      </c>
      <c r="E70">
        <v>10</v>
      </c>
      <c r="F70">
        <v>4</v>
      </c>
      <c r="G70">
        <v>53.726700000000001</v>
      </c>
      <c r="H70">
        <v>-127.6476</v>
      </c>
      <c r="J70" t="str">
        <f t="shared" si="15"/>
        <v/>
      </c>
      <c r="K70" t="str">
        <f t="shared" si="16"/>
        <v/>
      </c>
      <c r="L70" t="str">
        <f t="shared" si="17"/>
        <v/>
      </c>
      <c r="N70" t="str">
        <f t="shared" si="21"/>
        <v/>
      </c>
      <c r="O70" t="str">
        <f t="shared" si="21"/>
        <v/>
      </c>
      <c r="P70" t="str">
        <f t="shared" si="21"/>
        <v/>
      </c>
    </row>
    <row r="71" spans="1:16" ht="17" x14ac:dyDescent="0.25">
      <c r="A71" s="4"/>
      <c r="B71" t="s">
        <v>205</v>
      </c>
      <c r="C71" t="s">
        <v>1647</v>
      </c>
      <c r="D71">
        <v>414</v>
      </c>
      <c r="E71">
        <v>2</v>
      </c>
      <c r="F71">
        <v>0</v>
      </c>
      <c r="G71">
        <v>46.151200000000003</v>
      </c>
      <c r="H71">
        <v>14.9955</v>
      </c>
      <c r="J71" t="str">
        <f t="shared" si="15"/>
        <v/>
      </c>
      <c r="K71" t="str">
        <f t="shared" si="16"/>
        <v/>
      </c>
      <c r="L71" t="str">
        <f t="shared" si="17"/>
        <v/>
      </c>
      <c r="N71" t="str">
        <f t="shared" si="21"/>
        <v/>
      </c>
      <c r="O71" t="str">
        <f t="shared" si="21"/>
        <v/>
      </c>
      <c r="P71" t="str">
        <f t="shared" si="21"/>
        <v/>
      </c>
    </row>
    <row r="72" spans="1:16" ht="17" x14ac:dyDescent="0.25">
      <c r="A72" s="4"/>
      <c r="B72" t="s">
        <v>64</v>
      </c>
      <c r="C72" t="s">
        <v>1647</v>
      </c>
      <c r="D72">
        <v>396</v>
      </c>
      <c r="E72">
        <v>7</v>
      </c>
      <c r="F72">
        <v>27</v>
      </c>
      <c r="G72">
        <v>20.593699999999998</v>
      </c>
      <c r="H72">
        <v>78.962900000000005</v>
      </c>
      <c r="J72">
        <f t="shared" si="15"/>
        <v>381</v>
      </c>
      <c r="K72">
        <f t="shared" si="16"/>
        <v>4</v>
      </c>
      <c r="L72">
        <f t="shared" si="17"/>
        <v>0</v>
      </c>
      <c r="N72" t="str">
        <f t="shared" si="21"/>
        <v/>
      </c>
      <c r="O72" t="str">
        <f t="shared" si="21"/>
        <v/>
      </c>
      <c r="P72" t="str">
        <f t="shared" si="21"/>
        <v/>
      </c>
    </row>
    <row r="73" spans="1:16" ht="17" x14ac:dyDescent="0.25">
      <c r="A73" s="4" t="s">
        <v>26</v>
      </c>
      <c r="B73" t="s">
        <v>2</v>
      </c>
      <c r="C73" t="s">
        <v>1671</v>
      </c>
      <c r="D73">
        <v>394</v>
      </c>
      <c r="E73">
        <v>4</v>
      </c>
      <c r="F73">
        <v>328</v>
      </c>
      <c r="G73">
        <v>31.202000000000002</v>
      </c>
      <c r="H73">
        <v>121.4491</v>
      </c>
      <c r="J73" t="str">
        <f t="shared" si="15"/>
        <v/>
      </c>
      <c r="K73" t="str">
        <f t="shared" si="16"/>
        <v/>
      </c>
      <c r="L73" t="str">
        <f t="shared" si="17"/>
        <v/>
      </c>
      <c r="N73" t="str">
        <f t="shared" si="21"/>
        <v/>
      </c>
      <c r="O73" t="str">
        <f t="shared" si="21"/>
        <v/>
      </c>
      <c r="P73" t="str">
        <f t="shared" si="21"/>
        <v/>
      </c>
    </row>
    <row r="74" spans="1:16" ht="17" x14ac:dyDescent="0.25">
      <c r="A74" s="4" t="s">
        <v>269</v>
      </c>
      <c r="B74" t="s">
        <v>1</v>
      </c>
      <c r="C74" t="s">
        <v>1672</v>
      </c>
      <c r="D74">
        <v>381</v>
      </c>
      <c r="E74">
        <v>4</v>
      </c>
      <c r="F74">
        <v>0</v>
      </c>
      <c r="G74">
        <v>44.268500000000003</v>
      </c>
      <c r="H74">
        <v>-89.616500000000002</v>
      </c>
      <c r="J74" t="str">
        <f t="shared" si="15"/>
        <v/>
      </c>
      <c r="K74" t="str">
        <f t="shared" si="16"/>
        <v/>
      </c>
      <c r="L74" t="str">
        <f t="shared" si="17"/>
        <v/>
      </c>
      <c r="N74" t="str">
        <f t="shared" si="21"/>
        <v/>
      </c>
      <c r="O74" t="str">
        <f t="shared" si="21"/>
        <v/>
      </c>
      <c r="P74" t="str">
        <f t="shared" si="21"/>
        <v/>
      </c>
    </row>
    <row r="75" spans="1:16" ht="17" x14ac:dyDescent="0.25">
      <c r="A75" s="4"/>
      <c r="B75" t="s">
        <v>66</v>
      </c>
      <c r="C75" t="s">
        <v>1673</v>
      </c>
      <c r="D75">
        <v>380</v>
      </c>
      <c r="E75">
        <v>25</v>
      </c>
      <c r="F75">
        <v>17</v>
      </c>
      <c r="G75">
        <v>12.8797</v>
      </c>
      <c r="H75">
        <v>121.774</v>
      </c>
      <c r="J75" t="str">
        <f t="shared" si="15"/>
        <v/>
      </c>
      <c r="K75" t="str">
        <f t="shared" si="16"/>
        <v/>
      </c>
      <c r="L75" t="str">
        <f t="shared" si="17"/>
        <v/>
      </c>
      <c r="N75" t="str">
        <f t="shared" si="21"/>
        <v/>
      </c>
      <c r="O75" t="str">
        <f t="shared" si="21"/>
        <v/>
      </c>
      <c r="P75" t="str">
        <f t="shared" si="21"/>
        <v/>
      </c>
    </row>
    <row r="76" spans="1:16" ht="17" x14ac:dyDescent="0.25">
      <c r="A76" s="4"/>
      <c r="B76" t="s">
        <v>69</v>
      </c>
      <c r="C76" t="s">
        <v>1661</v>
      </c>
      <c r="D76">
        <v>367</v>
      </c>
      <c r="E76">
        <v>0</v>
      </c>
      <c r="F76">
        <v>16</v>
      </c>
      <c r="G76">
        <v>61.524000000000001</v>
      </c>
      <c r="H76">
        <v>105.3188</v>
      </c>
      <c r="J76">
        <f t="shared" si="15"/>
        <v>355</v>
      </c>
      <c r="K76">
        <f t="shared" si="16"/>
        <v>3</v>
      </c>
      <c r="L76">
        <f t="shared" si="17"/>
        <v>0</v>
      </c>
      <c r="N76" t="str">
        <f t="shared" si="21"/>
        <v/>
      </c>
      <c r="O76" t="str">
        <f t="shared" si="21"/>
        <v/>
      </c>
      <c r="P76" t="str">
        <f t="shared" si="21"/>
        <v/>
      </c>
    </row>
    <row r="77" spans="1:16" ht="17" x14ac:dyDescent="0.25">
      <c r="A77" s="4"/>
      <c r="B77" t="s">
        <v>240</v>
      </c>
      <c r="C77" t="s">
        <v>1647</v>
      </c>
      <c r="D77">
        <v>363</v>
      </c>
      <c r="E77">
        <v>5</v>
      </c>
      <c r="F77">
        <v>1</v>
      </c>
      <c r="G77">
        <v>-9.19</v>
      </c>
      <c r="H77">
        <v>-75.015199999999993</v>
      </c>
      <c r="J77" t="str">
        <f t="shared" si="15"/>
        <v/>
      </c>
      <c r="K77" t="str">
        <f t="shared" si="16"/>
        <v/>
      </c>
      <c r="L77" t="str">
        <f t="shared" si="17"/>
        <v/>
      </c>
      <c r="N77" t="str">
        <f t="shared" si="21"/>
        <v/>
      </c>
      <c r="O77" t="str">
        <f t="shared" si="21"/>
        <v/>
      </c>
      <c r="P77" t="str">
        <f t="shared" si="21"/>
        <v/>
      </c>
    </row>
    <row r="78" spans="1:16" ht="17" x14ac:dyDescent="0.25">
      <c r="A78" s="4" t="s">
        <v>266</v>
      </c>
      <c r="B78" t="s">
        <v>1</v>
      </c>
      <c r="C78" t="s">
        <v>1652</v>
      </c>
      <c r="D78">
        <v>355</v>
      </c>
      <c r="E78">
        <v>3</v>
      </c>
      <c r="F78">
        <v>0</v>
      </c>
      <c r="G78">
        <v>40.388800000000003</v>
      </c>
      <c r="H78">
        <v>-82.764899999999997</v>
      </c>
      <c r="J78" t="str">
        <f t="shared" si="15"/>
        <v/>
      </c>
      <c r="K78" t="str">
        <f t="shared" si="16"/>
        <v/>
      </c>
      <c r="L78" t="str">
        <f t="shared" si="17"/>
        <v/>
      </c>
      <c r="N78" t="str">
        <f t="shared" si="21"/>
        <v/>
      </c>
      <c r="O78" t="str">
        <f t="shared" si="21"/>
        <v/>
      </c>
      <c r="P78" t="str">
        <f t="shared" si="21"/>
        <v/>
      </c>
    </row>
    <row r="79" spans="1:16" ht="17" x14ac:dyDescent="0.25">
      <c r="A79" s="4"/>
      <c r="B79" t="s">
        <v>206</v>
      </c>
      <c r="C79" t="s">
        <v>1661</v>
      </c>
      <c r="D79">
        <v>332</v>
      </c>
      <c r="E79">
        <v>2</v>
      </c>
      <c r="F79">
        <v>149</v>
      </c>
      <c r="G79">
        <v>26.066700000000001</v>
      </c>
      <c r="H79">
        <v>50.557699999999997</v>
      </c>
      <c r="J79" t="str">
        <f t="shared" si="15"/>
        <v/>
      </c>
      <c r="K79" t="str">
        <f t="shared" si="16"/>
        <v/>
      </c>
      <c r="L79" t="str">
        <f t="shared" si="17"/>
        <v/>
      </c>
      <c r="N79" t="str">
        <f t="shared" si="21"/>
        <v/>
      </c>
      <c r="O79" t="str">
        <f t="shared" si="21"/>
        <v/>
      </c>
      <c r="P79" t="str">
        <f t="shared" si="21"/>
        <v/>
      </c>
    </row>
    <row r="80" spans="1:16" ht="17" x14ac:dyDescent="0.25">
      <c r="A80" s="4"/>
      <c r="B80" t="s">
        <v>133</v>
      </c>
      <c r="C80" t="s">
        <v>1664</v>
      </c>
      <c r="D80">
        <v>327</v>
      </c>
      <c r="E80">
        <v>14</v>
      </c>
      <c r="F80">
        <v>56</v>
      </c>
      <c r="G80">
        <v>26.820599999999999</v>
      </c>
      <c r="H80">
        <v>30.802499999999998</v>
      </c>
      <c r="J80" t="str">
        <f t="shared" si="15"/>
        <v/>
      </c>
      <c r="K80" t="str">
        <f t="shared" si="16"/>
        <v/>
      </c>
      <c r="L80" t="str">
        <f t="shared" si="17"/>
        <v/>
      </c>
      <c r="N80" t="str">
        <f t="shared" si="21"/>
        <v/>
      </c>
      <c r="O80" t="str">
        <f t="shared" si="21"/>
        <v/>
      </c>
      <c r="P80" t="str">
        <f t="shared" si="21"/>
        <v/>
      </c>
    </row>
    <row r="81" spans="1:16" ht="17" x14ac:dyDescent="0.25">
      <c r="A81" s="4"/>
      <c r="B81" t="s">
        <v>208</v>
      </c>
      <c r="C81" t="s">
        <v>1661</v>
      </c>
      <c r="D81">
        <v>326</v>
      </c>
      <c r="E81">
        <v>0</v>
      </c>
      <c r="F81">
        <v>2</v>
      </c>
      <c r="G81">
        <v>58.595300000000002</v>
      </c>
      <c r="H81">
        <v>25.0136</v>
      </c>
      <c r="J81" t="str">
        <f t="shared" si="15"/>
        <v/>
      </c>
      <c r="K81" t="str">
        <f t="shared" si="16"/>
        <v/>
      </c>
      <c r="L81" t="str">
        <f t="shared" si="17"/>
        <v/>
      </c>
      <c r="N81" t="str">
        <f t="shared" si="21"/>
        <v/>
      </c>
      <c r="O81" t="str">
        <f t="shared" si="21"/>
        <v/>
      </c>
      <c r="P81" t="str">
        <f t="shared" si="21"/>
        <v/>
      </c>
    </row>
    <row r="82" spans="1:16" ht="17" x14ac:dyDescent="0.25">
      <c r="A82" s="4" t="s">
        <v>27</v>
      </c>
      <c r="B82" t="s">
        <v>2</v>
      </c>
      <c r="C82" t="s">
        <v>1674</v>
      </c>
      <c r="D82">
        <v>319</v>
      </c>
      <c r="E82">
        <v>6</v>
      </c>
      <c r="F82">
        <v>310</v>
      </c>
      <c r="G82">
        <v>38.0428</v>
      </c>
      <c r="H82">
        <v>114.5149</v>
      </c>
      <c r="J82" t="str">
        <f t="shared" si="15"/>
        <v/>
      </c>
      <c r="K82" t="str">
        <f t="shared" si="16"/>
        <v/>
      </c>
      <c r="L82" t="str">
        <f t="shared" si="17"/>
        <v/>
      </c>
      <c r="N82" t="str">
        <f t="shared" si="21"/>
        <v/>
      </c>
      <c r="O82" t="str">
        <f t="shared" si="21"/>
        <v/>
      </c>
      <c r="P82" t="str">
        <f t="shared" si="21"/>
        <v/>
      </c>
    </row>
    <row r="83" spans="1:16" ht="17" x14ac:dyDescent="0.25">
      <c r="A83" s="4" t="s">
        <v>45</v>
      </c>
      <c r="B83" t="s">
        <v>2</v>
      </c>
      <c r="C83" t="s">
        <v>1645</v>
      </c>
      <c r="D83">
        <v>317</v>
      </c>
      <c r="E83">
        <v>4</v>
      </c>
      <c r="F83">
        <v>100</v>
      </c>
      <c r="G83">
        <v>22.3</v>
      </c>
      <c r="H83">
        <v>114.2</v>
      </c>
      <c r="J83">
        <f t="shared" si="15"/>
        <v>302</v>
      </c>
      <c r="K83">
        <f t="shared" si="16"/>
        <v>0</v>
      </c>
      <c r="L83">
        <f t="shared" si="17"/>
        <v>0</v>
      </c>
      <c r="N83" t="str">
        <f t="shared" si="21"/>
        <v/>
      </c>
      <c r="O83" t="str">
        <f t="shared" si="21"/>
        <v/>
      </c>
      <c r="P83" t="str">
        <f t="shared" si="21"/>
        <v/>
      </c>
    </row>
    <row r="84" spans="1:16" ht="17" x14ac:dyDescent="0.25">
      <c r="A84" s="4" t="s">
        <v>28</v>
      </c>
      <c r="B84" t="s">
        <v>2</v>
      </c>
      <c r="C84" t="s">
        <v>1668</v>
      </c>
      <c r="D84">
        <v>307</v>
      </c>
      <c r="E84">
        <v>1</v>
      </c>
      <c r="F84">
        <v>295</v>
      </c>
      <c r="G84">
        <v>26.078900000000001</v>
      </c>
      <c r="H84">
        <v>117.98739999999999</v>
      </c>
      <c r="J84" t="str">
        <f t="shared" si="15"/>
        <v/>
      </c>
      <c r="K84" t="str">
        <f t="shared" si="16"/>
        <v/>
      </c>
      <c r="L84" t="str">
        <f t="shared" si="17"/>
        <v/>
      </c>
      <c r="N84" t="str">
        <f t="shared" si="21"/>
        <v/>
      </c>
      <c r="O84" t="str">
        <f t="shared" si="21"/>
        <v/>
      </c>
      <c r="P84" t="str">
        <f t="shared" si="21"/>
        <v/>
      </c>
    </row>
    <row r="85" spans="1:16" ht="17" x14ac:dyDescent="0.25">
      <c r="A85" s="4" t="s">
        <v>276</v>
      </c>
      <c r="B85" t="s">
        <v>1</v>
      </c>
      <c r="C85" t="s">
        <v>1652</v>
      </c>
      <c r="D85">
        <v>302</v>
      </c>
      <c r="E85">
        <v>0</v>
      </c>
      <c r="F85">
        <v>0</v>
      </c>
      <c r="G85">
        <v>35.630099999999999</v>
      </c>
      <c r="H85">
        <v>-79.806399999999996</v>
      </c>
      <c r="J85" t="str">
        <f t="shared" si="15"/>
        <v/>
      </c>
      <c r="K85" t="str">
        <f t="shared" si="16"/>
        <v/>
      </c>
      <c r="L85" t="str">
        <f t="shared" si="17"/>
        <v/>
      </c>
      <c r="N85" t="str">
        <f t="shared" si="21"/>
        <v/>
      </c>
      <c r="O85" t="str">
        <f t="shared" si="21"/>
        <v/>
      </c>
      <c r="P85" t="str">
        <f t="shared" si="21"/>
        <v/>
      </c>
    </row>
    <row r="86" spans="1:16" ht="17" x14ac:dyDescent="0.25">
      <c r="A86" s="4" t="s">
        <v>61</v>
      </c>
      <c r="B86" t="s">
        <v>59</v>
      </c>
      <c r="C86" t="s">
        <v>1675</v>
      </c>
      <c r="D86">
        <v>296</v>
      </c>
      <c r="E86">
        <v>0</v>
      </c>
      <c r="F86">
        <v>70</v>
      </c>
      <c r="G86">
        <v>-37.813600000000001</v>
      </c>
      <c r="H86">
        <v>144.9631</v>
      </c>
      <c r="J86" t="str">
        <f t="shared" si="15"/>
        <v/>
      </c>
      <c r="K86" t="str">
        <f t="shared" si="16"/>
        <v/>
      </c>
      <c r="L86" t="str">
        <f t="shared" si="17"/>
        <v/>
      </c>
      <c r="N86" t="str">
        <f t="shared" si="21"/>
        <v/>
      </c>
      <c r="O86" t="str">
        <f t="shared" si="21"/>
        <v/>
      </c>
      <c r="P86" t="str">
        <f t="shared" si="21"/>
        <v/>
      </c>
    </row>
    <row r="87" spans="1:16" ht="17" x14ac:dyDescent="0.25">
      <c r="A87" s="4"/>
      <c r="B87" t="s">
        <v>247</v>
      </c>
      <c r="C87" t="s">
        <v>1647</v>
      </c>
      <c r="D87">
        <v>274</v>
      </c>
      <c r="E87">
        <v>0</v>
      </c>
      <c r="F87">
        <v>0</v>
      </c>
      <c r="G87">
        <v>-30.5595</v>
      </c>
      <c r="H87">
        <v>22.9375</v>
      </c>
      <c r="J87" t="str">
        <f t="shared" si="15"/>
        <v/>
      </c>
      <c r="K87" t="str">
        <f t="shared" si="16"/>
        <v/>
      </c>
      <c r="L87" t="str">
        <f t="shared" si="17"/>
        <v/>
      </c>
      <c r="N87" t="str">
        <f t="shared" si="21"/>
        <v/>
      </c>
      <c r="O87" t="str">
        <f t="shared" si="21"/>
        <v/>
      </c>
      <c r="P87" t="str">
        <f t="shared" si="21"/>
        <v/>
      </c>
    </row>
    <row r="88" spans="1:16" ht="17" x14ac:dyDescent="0.25">
      <c r="A88" s="4" t="s">
        <v>251</v>
      </c>
      <c r="B88" t="s">
        <v>63</v>
      </c>
      <c r="C88" t="s">
        <v>1664</v>
      </c>
      <c r="D88">
        <v>259</v>
      </c>
      <c r="E88">
        <v>1</v>
      </c>
      <c r="F88">
        <v>0</v>
      </c>
      <c r="G88">
        <v>53.933300000000003</v>
      </c>
      <c r="H88">
        <v>-116.5765</v>
      </c>
      <c r="J88" t="str">
        <f t="shared" ref="J88:L151" si="22">IF($B90="US",D90,"")</f>
        <v/>
      </c>
      <c r="K88" t="str">
        <f t="shared" si="22"/>
        <v/>
      </c>
      <c r="L88" t="str">
        <f t="shared" si="22"/>
        <v/>
      </c>
      <c r="N88" t="str">
        <f t="shared" si="21"/>
        <v/>
      </c>
      <c r="O88" t="str">
        <f t="shared" si="21"/>
        <v/>
      </c>
      <c r="P88" t="str">
        <f t="shared" si="21"/>
        <v/>
      </c>
    </row>
    <row r="89" spans="1:16" ht="17" x14ac:dyDescent="0.25">
      <c r="A89" s="4" t="s">
        <v>30</v>
      </c>
      <c r="B89" t="s">
        <v>2</v>
      </c>
      <c r="C89" t="s">
        <v>1524</v>
      </c>
      <c r="D89">
        <v>254</v>
      </c>
      <c r="E89">
        <v>2</v>
      </c>
      <c r="F89">
        <v>250</v>
      </c>
      <c r="G89">
        <v>23.829799999999999</v>
      </c>
      <c r="H89">
        <v>108.7881</v>
      </c>
      <c r="J89" t="str">
        <f t="shared" si="22"/>
        <v/>
      </c>
      <c r="K89" t="str">
        <f t="shared" si="22"/>
        <v/>
      </c>
      <c r="L89" t="str">
        <f t="shared" si="22"/>
        <v/>
      </c>
      <c r="N89" t="str">
        <f t="shared" si="21"/>
        <v/>
      </c>
      <c r="O89" t="str">
        <f t="shared" si="21"/>
        <v/>
      </c>
      <c r="P89" t="str">
        <f t="shared" si="21"/>
        <v/>
      </c>
    </row>
    <row r="90" spans="1:16" ht="17" x14ac:dyDescent="0.25">
      <c r="A90" s="4"/>
      <c r="B90" t="s">
        <v>249</v>
      </c>
      <c r="C90" t="s">
        <v>1655</v>
      </c>
      <c r="D90">
        <v>254</v>
      </c>
      <c r="E90">
        <v>1</v>
      </c>
      <c r="F90">
        <v>5</v>
      </c>
      <c r="G90">
        <v>45.1</v>
      </c>
      <c r="H90">
        <v>15.2</v>
      </c>
      <c r="J90" t="str">
        <f t="shared" si="22"/>
        <v/>
      </c>
      <c r="K90" t="str">
        <f t="shared" si="22"/>
        <v/>
      </c>
      <c r="L90" t="str">
        <f t="shared" si="22"/>
        <v/>
      </c>
      <c r="N90" t="str">
        <f t="shared" si="21"/>
        <v/>
      </c>
      <c r="O90" t="str">
        <f t="shared" si="21"/>
        <v/>
      </c>
      <c r="P90" t="str">
        <f t="shared" si="21"/>
        <v/>
      </c>
    </row>
    <row r="91" spans="1:16" ht="17" x14ac:dyDescent="0.25">
      <c r="A91" s="4"/>
      <c r="B91" t="s">
        <v>259</v>
      </c>
      <c r="C91" t="s">
        <v>1673</v>
      </c>
      <c r="D91">
        <v>251</v>
      </c>
      <c r="E91">
        <v>2</v>
      </c>
      <c r="F91">
        <v>4</v>
      </c>
      <c r="G91">
        <v>23.634499999999999</v>
      </c>
      <c r="H91">
        <v>-102.5528</v>
      </c>
      <c r="J91" t="str">
        <f t="shared" si="22"/>
        <v/>
      </c>
      <c r="K91" t="str">
        <f t="shared" si="22"/>
        <v/>
      </c>
      <c r="L91" t="str">
        <f t="shared" si="22"/>
        <v/>
      </c>
      <c r="N91" t="str">
        <f t="shared" si="21"/>
        <v/>
      </c>
      <c r="O91" t="str">
        <f t="shared" si="21"/>
        <v/>
      </c>
      <c r="P91" t="str">
        <f t="shared" si="21"/>
        <v/>
      </c>
    </row>
    <row r="92" spans="1:16" ht="17" x14ac:dyDescent="0.25">
      <c r="A92" s="4" t="s">
        <v>29</v>
      </c>
      <c r="B92" t="s">
        <v>2</v>
      </c>
      <c r="C92" t="s">
        <v>1580</v>
      </c>
      <c r="D92">
        <v>248</v>
      </c>
      <c r="E92">
        <v>3</v>
      </c>
      <c r="F92">
        <v>239</v>
      </c>
      <c r="G92">
        <v>35.191699999999997</v>
      </c>
      <c r="H92">
        <v>108.87009999999999</v>
      </c>
      <c r="J92" t="str">
        <f t="shared" si="22"/>
        <v/>
      </c>
      <c r="K92" t="str">
        <f t="shared" si="22"/>
        <v/>
      </c>
      <c r="L92" t="str">
        <f t="shared" si="22"/>
        <v/>
      </c>
      <c r="N92" t="str">
        <f t="shared" si="21"/>
        <v/>
      </c>
      <c r="O92" t="str">
        <f t="shared" si="21"/>
        <v/>
      </c>
      <c r="P92" t="str">
        <f t="shared" si="21"/>
        <v/>
      </c>
    </row>
    <row r="93" spans="1:16" ht="17" x14ac:dyDescent="0.25">
      <c r="A93" s="4"/>
      <c r="B93" t="s">
        <v>238</v>
      </c>
      <c r="C93" t="s">
        <v>1661</v>
      </c>
      <c r="D93">
        <v>248</v>
      </c>
      <c r="E93">
        <v>4</v>
      </c>
      <c r="F93">
        <v>8</v>
      </c>
      <c r="G93">
        <v>33.854700000000001</v>
      </c>
      <c r="H93">
        <v>35.862299999999998</v>
      </c>
      <c r="J93">
        <f t="shared" si="22"/>
        <v>244</v>
      </c>
      <c r="K93">
        <f t="shared" si="22"/>
        <v>3</v>
      </c>
      <c r="L93">
        <f t="shared" si="22"/>
        <v>0</v>
      </c>
      <c r="N93" t="str">
        <f t="shared" si="21"/>
        <v/>
      </c>
      <c r="O93" t="str">
        <f t="shared" si="21"/>
        <v/>
      </c>
      <c r="P93" t="str">
        <f t="shared" si="21"/>
        <v/>
      </c>
    </row>
    <row r="94" spans="1:16" ht="17" x14ac:dyDescent="0.25">
      <c r="A94" s="4"/>
      <c r="B94" t="s">
        <v>253</v>
      </c>
      <c r="C94" t="s">
        <v>1676</v>
      </c>
      <c r="D94">
        <v>245</v>
      </c>
      <c r="E94">
        <v>3</v>
      </c>
      <c r="F94">
        <v>0</v>
      </c>
      <c r="G94">
        <v>8.5380000000000003</v>
      </c>
      <c r="H94">
        <v>-80.7821</v>
      </c>
      <c r="J94" t="str">
        <f t="shared" si="22"/>
        <v/>
      </c>
      <c r="K94" t="str">
        <f t="shared" si="22"/>
        <v/>
      </c>
      <c r="L94" t="str">
        <f t="shared" si="22"/>
        <v/>
      </c>
      <c r="N94" t="str">
        <f t="shared" si="21"/>
        <v/>
      </c>
      <c r="O94" t="str">
        <f t="shared" si="21"/>
        <v/>
      </c>
      <c r="P94" t="str">
        <f t="shared" si="21"/>
        <v/>
      </c>
    </row>
    <row r="95" spans="1:16" ht="17" x14ac:dyDescent="0.25">
      <c r="A95" s="4" t="s">
        <v>271</v>
      </c>
      <c r="B95" t="s">
        <v>1</v>
      </c>
      <c r="C95" t="s">
        <v>1677</v>
      </c>
      <c r="D95">
        <v>244</v>
      </c>
      <c r="E95">
        <v>3</v>
      </c>
      <c r="F95">
        <v>0</v>
      </c>
      <c r="G95">
        <v>39.063899999999997</v>
      </c>
      <c r="H95">
        <v>-76.802099999999996</v>
      </c>
      <c r="J95" t="str">
        <f t="shared" si="22"/>
        <v/>
      </c>
      <c r="K95" t="str">
        <f t="shared" si="22"/>
        <v/>
      </c>
      <c r="L95" t="str">
        <f t="shared" si="22"/>
        <v/>
      </c>
      <c r="N95" t="str">
        <f t="shared" si="21"/>
        <v/>
      </c>
      <c r="O95" t="str">
        <f t="shared" si="21"/>
        <v/>
      </c>
      <c r="P95" t="str">
        <f t="shared" si="21"/>
        <v/>
      </c>
    </row>
    <row r="96" spans="1:16" ht="17" x14ac:dyDescent="0.25">
      <c r="A96" s="4"/>
      <c r="B96" t="s">
        <v>229</v>
      </c>
      <c r="C96" t="s">
        <v>1655</v>
      </c>
      <c r="D96">
        <v>233</v>
      </c>
      <c r="E96">
        <v>20</v>
      </c>
      <c r="F96">
        <v>57</v>
      </c>
      <c r="G96">
        <v>33.223199999999999</v>
      </c>
      <c r="H96">
        <v>43.679299999999998</v>
      </c>
      <c r="J96" t="str">
        <f t="shared" si="22"/>
        <v/>
      </c>
      <c r="K96" t="str">
        <f t="shared" si="22"/>
        <v/>
      </c>
      <c r="L96" t="str">
        <f t="shared" si="22"/>
        <v/>
      </c>
      <c r="N96" t="str">
        <f t="shared" si="21"/>
        <v/>
      </c>
      <c r="O96" t="str">
        <f t="shared" si="21"/>
        <v/>
      </c>
      <c r="P96" t="str">
        <f t="shared" si="21"/>
        <v/>
      </c>
    </row>
    <row r="97" spans="1:16" ht="17" x14ac:dyDescent="0.25">
      <c r="A97" s="4"/>
      <c r="B97" t="s">
        <v>257</v>
      </c>
      <c r="C97" t="s">
        <v>1655</v>
      </c>
      <c r="D97">
        <v>231</v>
      </c>
      <c r="E97">
        <v>2</v>
      </c>
      <c r="F97">
        <v>3</v>
      </c>
      <c r="G97">
        <v>4.5709</v>
      </c>
      <c r="H97">
        <v>-74.297300000000007</v>
      </c>
      <c r="J97">
        <f t="shared" si="22"/>
        <v>223</v>
      </c>
      <c r="K97">
        <f t="shared" si="22"/>
        <v>5</v>
      </c>
      <c r="L97">
        <f t="shared" si="22"/>
        <v>0</v>
      </c>
      <c r="N97" t="str">
        <f t="shared" si="21"/>
        <v/>
      </c>
      <c r="O97" t="str">
        <f t="shared" si="21"/>
        <v/>
      </c>
      <c r="P97" t="str">
        <f t="shared" si="21"/>
        <v/>
      </c>
    </row>
    <row r="98" spans="1:16" ht="17" x14ac:dyDescent="0.25">
      <c r="A98" s="4"/>
      <c r="B98" t="s">
        <v>250</v>
      </c>
      <c r="C98" t="s">
        <v>1678</v>
      </c>
      <c r="D98">
        <v>225</v>
      </c>
      <c r="E98">
        <v>4</v>
      </c>
      <c r="F98">
        <v>3</v>
      </c>
      <c r="G98">
        <v>-38.4161</v>
      </c>
      <c r="H98">
        <v>-63.616700000000002</v>
      </c>
      <c r="J98" t="str">
        <f t="shared" si="22"/>
        <v/>
      </c>
      <c r="K98" t="str">
        <f t="shared" si="22"/>
        <v/>
      </c>
      <c r="L98" t="str">
        <f t="shared" si="22"/>
        <v/>
      </c>
      <c r="N98" t="str">
        <f t="shared" si="21"/>
        <v/>
      </c>
      <c r="O98" t="str">
        <f t="shared" si="21"/>
        <v/>
      </c>
      <c r="P98" t="str">
        <f t="shared" si="21"/>
        <v/>
      </c>
    </row>
    <row r="99" spans="1:16" ht="17" x14ac:dyDescent="0.25">
      <c r="A99" s="4" t="s">
        <v>286</v>
      </c>
      <c r="B99" t="s">
        <v>1</v>
      </c>
      <c r="C99" t="s">
        <v>1677</v>
      </c>
      <c r="D99">
        <v>223</v>
      </c>
      <c r="E99">
        <v>5</v>
      </c>
      <c r="F99">
        <v>0</v>
      </c>
      <c r="G99">
        <v>41.597799999999999</v>
      </c>
      <c r="H99">
        <v>-72.755399999999995</v>
      </c>
      <c r="J99" t="str">
        <f t="shared" si="22"/>
        <v/>
      </c>
      <c r="K99" t="str">
        <f t="shared" si="22"/>
        <v/>
      </c>
      <c r="L99" t="str">
        <f t="shared" si="22"/>
        <v/>
      </c>
      <c r="N99" t="str">
        <f t="shared" si="21"/>
        <v/>
      </c>
      <c r="O99" t="str">
        <f t="shared" si="21"/>
        <v/>
      </c>
      <c r="P99" t="str">
        <f t="shared" si="21"/>
        <v/>
      </c>
    </row>
    <row r="100" spans="1:16" ht="17" x14ac:dyDescent="0.25">
      <c r="A100" s="4"/>
      <c r="B100" t="s">
        <v>254</v>
      </c>
      <c r="C100" t="s">
        <v>1647</v>
      </c>
      <c r="D100">
        <v>222</v>
      </c>
      <c r="E100">
        <v>2</v>
      </c>
      <c r="F100">
        <v>1</v>
      </c>
      <c r="G100">
        <v>44.016500000000001</v>
      </c>
      <c r="H100">
        <v>21.0059</v>
      </c>
      <c r="J100">
        <f t="shared" si="22"/>
        <v>221</v>
      </c>
      <c r="K100">
        <f t="shared" si="22"/>
        <v>6</v>
      </c>
      <c r="L100">
        <f t="shared" si="22"/>
        <v>0</v>
      </c>
      <c r="N100" t="str">
        <f t="shared" si="21"/>
        <v/>
      </c>
      <c r="O100" t="str">
        <f t="shared" si="21"/>
        <v/>
      </c>
      <c r="P100" t="str">
        <f t="shared" si="21"/>
        <v/>
      </c>
    </row>
    <row r="101" spans="1:16" ht="17" x14ac:dyDescent="0.25">
      <c r="A101" s="4" t="s">
        <v>58</v>
      </c>
      <c r="B101" t="s">
        <v>59</v>
      </c>
      <c r="C101" t="s">
        <v>1586</v>
      </c>
      <c r="D101">
        <v>221</v>
      </c>
      <c r="E101">
        <v>0</v>
      </c>
      <c r="F101">
        <v>8</v>
      </c>
      <c r="G101">
        <v>-28.0167</v>
      </c>
      <c r="H101">
        <v>153.4</v>
      </c>
      <c r="J101" t="str">
        <f t="shared" si="22"/>
        <v/>
      </c>
      <c r="K101" t="str">
        <f t="shared" si="22"/>
        <v/>
      </c>
      <c r="L101" t="str">
        <f t="shared" si="22"/>
        <v/>
      </c>
      <c r="N101" t="str">
        <f t="shared" si="21"/>
        <v/>
      </c>
      <c r="O101" t="str">
        <f t="shared" si="21"/>
        <v/>
      </c>
      <c r="P101" t="str">
        <f t="shared" si="21"/>
        <v/>
      </c>
    </row>
    <row r="102" spans="1:16" ht="17" x14ac:dyDescent="0.25">
      <c r="A102" s="4" t="s">
        <v>268</v>
      </c>
      <c r="B102" t="s">
        <v>1</v>
      </c>
      <c r="C102" t="s">
        <v>1652</v>
      </c>
      <c r="D102">
        <v>221</v>
      </c>
      <c r="E102">
        <v>6</v>
      </c>
      <c r="F102">
        <v>0</v>
      </c>
      <c r="G102">
        <v>37.769300000000001</v>
      </c>
      <c r="H102">
        <v>-78.17</v>
      </c>
      <c r="J102">
        <f t="shared" si="22"/>
        <v>207</v>
      </c>
      <c r="K102">
        <f t="shared" si="22"/>
        <v>1</v>
      </c>
      <c r="L102">
        <f t="shared" si="22"/>
        <v>0</v>
      </c>
      <c r="N102" t="str">
        <f t="shared" si="21"/>
        <v/>
      </c>
      <c r="O102" t="str">
        <f t="shared" si="21"/>
        <v/>
      </c>
      <c r="P102" t="str">
        <f t="shared" si="21"/>
        <v/>
      </c>
    </row>
    <row r="103" spans="1:16" ht="17" x14ac:dyDescent="0.25">
      <c r="A103" s="4" t="s">
        <v>265</v>
      </c>
      <c r="B103" t="s">
        <v>63</v>
      </c>
      <c r="C103" t="s">
        <v>1664</v>
      </c>
      <c r="D103">
        <v>219</v>
      </c>
      <c r="E103">
        <v>5</v>
      </c>
      <c r="F103">
        <v>0</v>
      </c>
      <c r="G103">
        <v>52.939900000000002</v>
      </c>
      <c r="H103">
        <v>-73.549099999999996</v>
      </c>
      <c r="J103" t="str">
        <f t="shared" si="22"/>
        <v/>
      </c>
      <c r="K103" t="str">
        <f t="shared" si="22"/>
        <v/>
      </c>
      <c r="L103" t="str">
        <f t="shared" si="22"/>
        <v/>
      </c>
      <c r="N103" t="str">
        <f t="shared" si="21"/>
        <v/>
      </c>
      <c r="O103" t="str">
        <f t="shared" si="21"/>
        <v/>
      </c>
      <c r="P103" t="str">
        <f t="shared" si="21"/>
        <v/>
      </c>
    </row>
    <row r="104" spans="1:16" ht="17" x14ac:dyDescent="0.25">
      <c r="A104" s="4" t="s">
        <v>324</v>
      </c>
      <c r="B104" t="s">
        <v>1</v>
      </c>
      <c r="C104" t="s">
        <v>1663</v>
      </c>
      <c r="D104">
        <v>207</v>
      </c>
      <c r="E104">
        <v>1</v>
      </c>
      <c r="F104">
        <v>0</v>
      </c>
      <c r="G104">
        <v>32.741599999999998</v>
      </c>
      <c r="H104">
        <v>-89.678700000000006</v>
      </c>
      <c r="J104" t="str">
        <f t="shared" si="22"/>
        <v/>
      </c>
      <c r="K104" t="str">
        <f t="shared" si="22"/>
        <v/>
      </c>
      <c r="L104" t="str">
        <f t="shared" si="22"/>
        <v/>
      </c>
      <c r="N104" t="str">
        <f t="shared" si="21"/>
        <v/>
      </c>
      <c r="O104" t="str">
        <f t="shared" si="21"/>
        <v/>
      </c>
      <c r="P104" t="str">
        <f t="shared" si="21"/>
        <v/>
      </c>
    </row>
    <row r="105" spans="1:16" ht="17" x14ac:dyDescent="0.25">
      <c r="A105" s="4"/>
      <c r="B105" t="s">
        <v>327</v>
      </c>
      <c r="C105" t="s">
        <v>1655</v>
      </c>
      <c r="D105">
        <v>202</v>
      </c>
      <c r="E105">
        <v>3</v>
      </c>
      <c r="F105">
        <v>0</v>
      </c>
      <c r="G105">
        <v>18.735700000000001</v>
      </c>
      <c r="H105">
        <v>-70.162700000000001</v>
      </c>
      <c r="J105">
        <f t="shared" si="22"/>
        <v>201</v>
      </c>
      <c r="K105">
        <f t="shared" si="22"/>
        <v>6</v>
      </c>
      <c r="L105">
        <f t="shared" si="22"/>
        <v>0</v>
      </c>
      <c r="N105" t="str">
        <f t="shared" si="21"/>
        <v/>
      </c>
      <c r="O105" t="str">
        <f t="shared" si="21"/>
        <v/>
      </c>
      <c r="P105" t="str">
        <f t="shared" si="21"/>
        <v/>
      </c>
    </row>
    <row r="106" spans="1:16" ht="17" x14ac:dyDescent="0.25">
      <c r="A106" s="4"/>
      <c r="B106" t="s">
        <v>255</v>
      </c>
      <c r="C106" t="s">
        <v>1655</v>
      </c>
      <c r="D106">
        <v>201</v>
      </c>
      <c r="E106">
        <v>17</v>
      </c>
      <c r="F106">
        <v>65</v>
      </c>
      <c r="G106">
        <v>28.033899999999999</v>
      </c>
      <c r="H106">
        <v>1.6596</v>
      </c>
      <c r="J106">
        <f t="shared" si="22"/>
        <v>196</v>
      </c>
      <c r="K106">
        <f t="shared" si="22"/>
        <v>3</v>
      </c>
      <c r="L106">
        <f t="shared" si="22"/>
        <v>0</v>
      </c>
      <c r="N106" t="str">
        <f t="shared" si="21"/>
        <v/>
      </c>
      <c r="O106" t="str">
        <f t="shared" si="21"/>
        <v/>
      </c>
      <c r="P106" t="str">
        <f t="shared" si="21"/>
        <v/>
      </c>
    </row>
    <row r="107" spans="1:16" ht="17" x14ac:dyDescent="0.25">
      <c r="A107" s="4" t="s">
        <v>291</v>
      </c>
      <c r="B107" t="s">
        <v>1</v>
      </c>
      <c r="C107" t="s">
        <v>1672</v>
      </c>
      <c r="D107">
        <v>201</v>
      </c>
      <c r="E107">
        <v>6</v>
      </c>
      <c r="F107">
        <v>0</v>
      </c>
      <c r="G107">
        <v>39.849400000000003</v>
      </c>
      <c r="H107">
        <v>-86.258300000000006</v>
      </c>
      <c r="J107" t="str">
        <f t="shared" si="22"/>
        <v/>
      </c>
      <c r="K107" t="str">
        <f t="shared" si="22"/>
        <v/>
      </c>
      <c r="L107" t="str">
        <f t="shared" si="22"/>
        <v/>
      </c>
      <c r="N107" t="str">
        <f t="shared" si="21"/>
        <v/>
      </c>
      <c r="O107" t="str">
        <f t="shared" si="21"/>
        <v/>
      </c>
      <c r="P107" t="str">
        <f t="shared" si="21"/>
        <v/>
      </c>
    </row>
    <row r="108" spans="1:16" ht="17" x14ac:dyDescent="0.25">
      <c r="A108" s="4" t="s">
        <v>283</v>
      </c>
      <c r="B108" t="s">
        <v>1</v>
      </c>
      <c r="C108" t="s">
        <v>1652</v>
      </c>
      <c r="D108">
        <v>196</v>
      </c>
      <c r="E108">
        <v>3</v>
      </c>
      <c r="F108">
        <v>0</v>
      </c>
      <c r="G108">
        <v>33.856900000000003</v>
      </c>
      <c r="H108">
        <v>-80.944999999999993</v>
      </c>
      <c r="J108">
        <f t="shared" si="22"/>
        <v>190</v>
      </c>
      <c r="K108">
        <f t="shared" si="22"/>
        <v>2</v>
      </c>
      <c r="L108">
        <f t="shared" si="22"/>
        <v>0</v>
      </c>
      <c r="N108" t="str">
        <f t="shared" si="21"/>
        <v/>
      </c>
      <c r="O108" t="str">
        <f t="shared" si="21"/>
        <v/>
      </c>
      <c r="P108" t="str">
        <f t="shared" si="21"/>
        <v/>
      </c>
    </row>
    <row r="109" spans="1:16" ht="17" x14ac:dyDescent="0.25">
      <c r="A109" s="4"/>
      <c r="B109" t="s">
        <v>261</v>
      </c>
      <c r="C109" t="s">
        <v>1664</v>
      </c>
      <c r="D109">
        <v>194</v>
      </c>
      <c r="E109">
        <v>0</v>
      </c>
      <c r="F109">
        <v>2</v>
      </c>
      <c r="G109">
        <v>40.069099999999999</v>
      </c>
      <c r="H109">
        <v>45.038200000000003</v>
      </c>
      <c r="J109" t="str">
        <f t="shared" si="22"/>
        <v/>
      </c>
      <c r="K109" t="str">
        <f t="shared" si="22"/>
        <v/>
      </c>
      <c r="L109" t="str">
        <f t="shared" si="22"/>
        <v/>
      </c>
      <c r="N109" t="str">
        <f t="shared" si="21"/>
        <v/>
      </c>
      <c r="O109" t="str">
        <f t="shared" si="21"/>
        <v/>
      </c>
      <c r="P109" t="str">
        <f t="shared" si="21"/>
        <v/>
      </c>
    </row>
    <row r="110" spans="1:16" ht="17" x14ac:dyDescent="0.25">
      <c r="A110" s="4" t="s">
        <v>270</v>
      </c>
      <c r="B110" t="s">
        <v>1</v>
      </c>
      <c r="C110" t="s">
        <v>1656</v>
      </c>
      <c r="D110">
        <v>190</v>
      </c>
      <c r="E110">
        <v>2</v>
      </c>
      <c r="F110">
        <v>0</v>
      </c>
      <c r="G110">
        <v>38.313499999999998</v>
      </c>
      <c r="H110">
        <v>-117.05540000000001</v>
      </c>
      <c r="J110" t="str">
        <f t="shared" si="22"/>
        <v/>
      </c>
      <c r="K110" t="str">
        <f t="shared" si="22"/>
        <v/>
      </c>
      <c r="L110" t="str">
        <f t="shared" si="22"/>
        <v/>
      </c>
      <c r="N110" t="str">
        <f t="shared" si="21"/>
        <v/>
      </c>
      <c r="O110" t="str">
        <f t="shared" si="21"/>
        <v/>
      </c>
      <c r="P110" t="str">
        <f t="shared" si="21"/>
        <v/>
      </c>
    </row>
    <row r="111" spans="1:16" ht="17" x14ac:dyDescent="0.25">
      <c r="A111" s="4"/>
      <c r="B111" t="s">
        <v>230</v>
      </c>
      <c r="C111" t="s">
        <v>1679</v>
      </c>
      <c r="D111">
        <v>188</v>
      </c>
      <c r="E111">
        <v>0</v>
      </c>
      <c r="F111">
        <v>27</v>
      </c>
      <c r="G111">
        <v>29.311699999999998</v>
      </c>
      <c r="H111">
        <v>47.4818</v>
      </c>
      <c r="J111" t="str">
        <f t="shared" si="22"/>
        <v/>
      </c>
      <c r="K111" t="str">
        <f t="shared" si="22"/>
        <v/>
      </c>
      <c r="L111" t="str">
        <f t="shared" si="22"/>
        <v/>
      </c>
      <c r="N111" t="str">
        <f t="shared" si="21"/>
        <v/>
      </c>
      <c r="O111" t="str">
        <f t="shared" si="21"/>
        <v/>
      </c>
      <c r="P111" t="str">
        <f t="shared" si="21"/>
        <v/>
      </c>
    </row>
    <row r="112" spans="1:16" ht="17" x14ac:dyDescent="0.25">
      <c r="A112" s="4"/>
      <c r="B112" t="s">
        <v>262</v>
      </c>
      <c r="C112" t="s">
        <v>1664</v>
      </c>
      <c r="D112">
        <v>187</v>
      </c>
      <c r="E112">
        <v>3</v>
      </c>
      <c r="F112">
        <v>3</v>
      </c>
      <c r="G112">
        <v>42.733899999999998</v>
      </c>
      <c r="H112">
        <v>25.485800000000001</v>
      </c>
      <c r="J112">
        <f t="shared" si="22"/>
        <v>181</v>
      </c>
      <c r="K112">
        <f t="shared" si="22"/>
        <v>1</v>
      </c>
      <c r="L112">
        <f t="shared" si="22"/>
        <v>0</v>
      </c>
      <c r="N112" t="str">
        <f t="shared" si="21"/>
        <v/>
      </c>
      <c r="O112" t="str">
        <f t="shared" si="21"/>
        <v/>
      </c>
      <c r="P112" t="str">
        <f t="shared" si="21"/>
        <v/>
      </c>
    </row>
    <row r="113" spans="1:16" ht="17" x14ac:dyDescent="0.25">
      <c r="A113" s="4"/>
      <c r="B113" t="s">
        <v>246</v>
      </c>
      <c r="C113" t="s">
        <v>1647</v>
      </c>
      <c r="D113">
        <v>185</v>
      </c>
      <c r="E113">
        <v>1</v>
      </c>
      <c r="F113">
        <v>7</v>
      </c>
      <c r="G113">
        <v>48.668999999999997</v>
      </c>
      <c r="H113">
        <v>19.699000000000002</v>
      </c>
      <c r="J113" t="str">
        <f t="shared" si="22"/>
        <v/>
      </c>
      <c r="K113" t="str">
        <f t="shared" si="22"/>
        <v/>
      </c>
      <c r="L113" t="str">
        <f t="shared" si="22"/>
        <v/>
      </c>
      <c r="N113" t="str">
        <f t="shared" si="21"/>
        <v/>
      </c>
      <c r="O113" t="str">
        <f t="shared" si="21"/>
        <v/>
      </c>
      <c r="P113" t="str">
        <f t="shared" si="21"/>
        <v/>
      </c>
    </row>
    <row r="114" spans="1:16" ht="17" x14ac:dyDescent="0.25">
      <c r="A114" s="4" t="s">
        <v>274</v>
      </c>
      <c r="B114" t="s">
        <v>1</v>
      </c>
      <c r="C114" t="s">
        <v>1652</v>
      </c>
      <c r="D114">
        <v>181</v>
      </c>
      <c r="E114">
        <v>1</v>
      </c>
      <c r="F114">
        <v>0</v>
      </c>
      <c r="G114">
        <v>40.15</v>
      </c>
      <c r="H114">
        <v>-111.86239999999999</v>
      </c>
      <c r="J114" t="str">
        <f t="shared" si="22"/>
        <v/>
      </c>
      <c r="K114" t="str">
        <f t="shared" si="22"/>
        <v/>
      </c>
      <c r="L114" t="str">
        <f t="shared" si="22"/>
        <v/>
      </c>
      <c r="N114" t="str">
        <f t="shared" si="21"/>
        <v/>
      </c>
      <c r="O114" t="str">
        <f t="shared" si="21"/>
        <v/>
      </c>
      <c r="P114" t="str">
        <f t="shared" si="21"/>
        <v/>
      </c>
    </row>
    <row r="115" spans="1:16" ht="17" x14ac:dyDescent="0.25">
      <c r="A115" s="4" t="s">
        <v>33</v>
      </c>
      <c r="B115" t="s">
        <v>2</v>
      </c>
      <c r="C115" t="s">
        <v>203</v>
      </c>
      <c r="D115">
        <v>176</v>
      </c>
      <c r="E115">
        <v>2</v>
      </c>
      <c r="F115">
        <v>172</v>
      </c>
      <c r="G115">
        <v>24.974</v>
      </c>
      <c r="H115">
        <v>101.48699999999999</v>
      </c>
      <c r="J115">
        <f t="shared" si="22"/>
        <v>169</v>
      </c>
      <c r="K115">
        <f t="shared" si="22"/>
        <v>1</v>
      </c>
      <c r="L115">
        <f t="shared" si="22"/>
        <v>0</v>
      </c>
      <c r="N115" t="str">
        <f t="shared" si="21"/>
        <v/>
      </c>
      <c r="O115" t="str">
        <f t="shared" si="21"/>
        <v/>
      </c>
      <c r="P115" t="str">
        <f t="shared" si="21"/>
        <v/>
      </c>
    </row>
    <row r="116" spans="1:16" ht="17" x14ac:dyDescent="0.25">
      <c r="A116" s="4"/>
      <c r="B116" t="s">
        <v>245</v>
      </c>
      <c r="C116" t="s">
        <v>1665</v>
      </c>
      <c r="D116">
        <v>169</v>
      </c>
      <c r="E116">
        <v>2</v>
      </c>
      <c r="F116">
        <v>28</v>
      </c>
      <c r="G116">
        <v>23.7</v>
      </c>
      <c r="H116">
        <v>121</v>
      </c>
      <c r="J116" t="str">
        <f t="shared" si="22"/>
        <v/>
      </c>
      <c r="K116" t="str">
        <f t="shared" si="22"/>
        <v/>
      </c>
      <c r="L116" t="str">
        <f t="shared" si="22"/>
        <v/>
      </c>
      <c r="N116" t="str">
        <f t="shared" si="21"/>
        <v/>
      </c>
      <c r="O116" t="str">
        <f t="shared" si="21"/>
        <v/>
      </c>
      <c r="P116" t="str">
        <f t="shared" si="21"/>
        <v/>
      </c>
    </row>
    <row r="117" spans="1:16" ht="17" x14ac:dyDescent="0.25">
      <c r="A117" s="4" t="s">
        <v>258</v>
      </c>
      <c r="B117" t="s">
        <v>1</v>
      </c>
      <c r="C117" t="s">
        <v>1680</v>
      </c>
      <c r="D117">
        <v>169</v>
      </c>
      <c r="E117">
        <v>1</v>
      </c>
      <c r="F117">
        <v>0</v>
      </c>
      <c r="G117">
        <v>45.694499999999998</v>
      </c>
      <c r="H117">
        <v>-93.900199999999998</v>
      </c>
      <c r="J117">
        <f t="shared" si="22"/>
        <v>165</v>
      </c>
      <c r="K117">
        <f t="shared" si="22"/>
        <v>0</v>
      </c>
      <c r="L117">
        <f t="shared" si="22"/>
        <v>0</v>
      </c>
      <c r="N117" t="str">
        <f t="shared" si="21"/>
        <v/>
      </c>
      <c r="O117" t="str">
        <f t="shared" si="21"/>
        <v/>
      </c>
      <c r="P117" t="str">
        <f t="shared" si="21"/>
        <v/>
      </c>
    </row>
    <row r="118" spans="1:16" ht="17" x14ac:dyDescent="0.25">
      <c r="A118" s="4" t="s">
        <v>34</v>
      </c>
      <c r="B118" t="s">
        <v>2</v>
      </c>
      <c r="C118" t="s">
        <v>165</v>
      </c>
      <c r="D118">
        <v>168</v>
      </c>
      <c r="E118">
        <v>6</v>
      </c>
      <c r="F118">
        <v>161</v>
      </c>
      <c r="G118">
        <v>19.195900000000002</v>
      </c>
      <c r="H118">
        <v>109.7453</v>
      </c>
      <c r="J118">
        <f t="shared" si="22"/>
        <v>161</v>
      </c>
      <c r="K118">
        <f t="shared" si="22"/>
        <v>4</v>
      </c>
      <c r="L118">
        <f t="shared" si="22"/>
        <v>0</v>
      </c>
      <c r="N118" t="str">
        <f t="shared" si="21"/>
        <v/>
      </c>
      <c r="O118" t="str">
        <f t="shared" si="21"/>
        <v/>
      </c>
      <c r="P118" t="str">
        <f t="shared" si="21"/>
        <v/>
      </c>
    </row>
    <row r="119" spans="1:16" ht="17" x14ac:dyDescent="0.25">
      <c r="A119" s="4" t="s">
        <v>297</v>
      </c>
      <c r="B119" t="s">
        <v>1</v>
      </c>
      <c r="C119" t="s">
        <v>1656</v>
      </c>
      <c r="D119">
        <v>165</v>
      </c>
      <c r="E119">
        <v>0</v>
      </c>
      <c r="F119">
        <v>0</v>
      </c>
      <c r="G119">
        <v>34.969700000000003</v>
      </c>
      <c r="H119">
        <v>-92.373099999999994</v>
      </c>
      <c r="J119" t="str">
        <f t="shared" si="22"/>
        <v/>
      </c>
      <c r="K119" t="str">
        <f t="shared" si="22"/>
        <v/>
      </c>
      <c r="L119" t="str">
        <f t="shared" si="22"/>
        <v/>
      </c>
      <c r="N119" t="str">
        <f t="shared" si="21"/>
        <v/>
      </c>
      <c r="O119" t="str">
        <f t="shared" si="21"/>
        <v/>
      </c>
      <c r="P119" t="str">
        <f t="shared" si="21"/>
        <v/>
      </c>
    </row>
    <row r="120" spans="1:16" ht="17" x14ac:dyDescent="0.25">
      <c r="A120" s="4" t="s">
        <v>273</v>
      </c>
      <c r="B120" t="s">
        <v>1</v>
      </c>
      <c r="C120" t="s">
        <v>1672</v>
      </c>
      <c r="D120">
        <v>161</v>
      </c>
      <c r="E120">
        <v>4</v>
      </c>
      <c r="F120">
        <v>0</v>
      </c>
      <c r="G120">
        <v>44.572000000000003</v>
      </c>
      <c r="H120">
        <v>-122.07089999999999</v>
      </c>
      <c r="J120" t="str">
        <f t="shared" si="22"/>
        <v/>
      </c>
      <c r="K120" t="str">
        <f t="shared" si="22"/>
        <v/>
      </c>
      <c r="L120" t="str">
        <f t="shared" si="22"/>
        <v/>
      </c>
      <c r="N120" t="str">
        <f t="shared" si="21"/>
        <v/>
      </c>
      <c r="O120" t="str">
        <f t="shared" si="21"/>
        <v/>
      </c>
      <c r="P120" t="str">
        <f t="shared" si="21"/>
        <v/>
      </c>
    </row>
    <row r="121" spans="1:16" ht="17" x14ac:dyDescent="0.25">
      <c r="A121" s="4"/>
      <c r="B121" t="s">
        <v>235</v>
      </c>
      <c r="C121" t="s">
        <v>1673</v>
      </c>
      <c r="D121">
        <v>160</v>
      </c>
      <c r="E121">
        <v>20</v>
      </c>
      <c r="F121">
        <v>4</v>
      </c>
      <c r="G121">
        <v>43.942399999999999</v>
      </c>
      <c r="H121">
        <v>12.457800000000001</v>
      </c>
      <c r="J121">
        <f t="shared" si="22"/>
        <v>152</v>
      </c>
      <c r="K121">
        <f t="shared" si="22"/>
        <v>2</v>
      </c>
      <c r="L121">
        <f t="shared" si="22"/>
        <v>0</v>
      </c>
      <c r="N121" t="str">
        <f t="shared" si="21"/>
        <v/>
      </c>
      <c r="O121" t="str">
        <f t="shared" si="21"/>
        <v/>
      </c>
      <c r="P121" t="str">
        <f t="shared" si="21"/>
        <v/>
      </c>
    </row>
    <row r="122" spans="1:16" ht="17" x14ac:dyDescent="0.25">
      <c r="A122" s="4"/>
      <c r="B122" t="s">
        <v>57</v>
      </c>
      <c r="C122" t="s">
        <v>1563</v>
      </c>
      <c r="D122">
        <v>153</v>
      </c>
      <c r="E122">
        <v>2</v>
      </c>
      <c r="F122">
        <v>38</v>
      </c>
      <c r="G122">
        <v>23.424099999999999</v>
      </c>
      <c r="H122">
        <v>53.847799999999999</v>
      </c>
      <c r="J122" t="str">
        <f t="shared" si="22"/>
        <v/>
      </c>
      <c r="K122" t="str">
        <f t="shared" si="22"/>
        <v/>
      </c>
      <c r="L122" t="str">
        <f t="shared" si="22"/>
        <v/>
      </c>
      <c r="N122" t="str">
        <f t="shared" si="21"/>
        <v/>
      </c>
      <c r="O122" t="str">
        <f t="shared" si="21"/>
        <v/>
      </c>
      <c r="P122" t="str">
        <f t="shared" si="21"/>
        <v/>
      </c>
    </row>
    <row r="123" spans="1:16" ht="17" x14ac:dyDescent="0.25">
      <c r="A123" s="4" t="s">
        <v>309</v>
      </c>
      <c r="B123" t="s">
        <v>1</v>
      </c>
      <c r="C123" t="s">
        <v>1656</v>
      </c>
      <c r="D123">
        <v>152</v>
      </c>
      <c r="E123">
        <v>2</v>
      </c>
      <c r="F123">
        <v>0</v>
      </c>
      <c r="G123">
        <v>33.729799999999997</v>
      </c>
      <c r="H123">
        <v>-111.4312</v>
      </c>
      <c r="J123" t="str">
        <f t="shared" si="22"/>
        <v/>
      </c>
      <c r="K123" t="str">
        <f t="shared" si="22"/>
        <v/>
      </c>
      <c r="L123" t="str">
        <f t="shared" si="22"/>
        <v/>
      </c>
      <c r="N123" t="str">
        <f t="shared" si="21"/>
        <v/>
      </c>
      <c r="O123" t="str">
        <f t="shared" si="21"/>
        <v/>
      </c>
      <c r="P123" t="str">
        <f t="shared" si="21"/>
        <v/>
      </c>
    </row>
    <row r="124" spans="1:16" ht="17" x14ac:dyDescent="0.25">
      <c r="A124" s="4" t="s">
        <v>35</v>
      </c>
      <c r="B124" t="s">
        <v>2</v>
      </c>
      <c r="C124" t="s">
        <v>1382</v>
      </c>
      <c r="D124">
        <v>146</v>
      </c>
      <c r="E124">
        <v>2</v>
      </c>
      <c r="F124">
        <v>144</v>
      </c>
      <c r="G124">
        <v>26.8154</v>
      </c>
      <c r="H124">
        <v>106.87479999999999</v>
      </c>
      <c r="J124">
        <f t="shared" si="22"/>
        <v>138</v>
      </c>
      <c r="K124">
        <f t="shared" si="22"/>
        <v>0</v>
      </c>
      <c r="L124">
        <f t="shared" si="22"/>
        <v>0</v>
      </c>
      <c r="N124" t="str">
        <f t="shared" si="21"/>
        <v/>
      </c>
      <c r="O124" t="str">
        <f t="shared" si="21"/>
        <v/>
      </c>
      <c r="P124" t="str">
        <f t="shared" si="21"/>
        <v/>
      </c>
    </row>
    <row r="125" spans="1:16" ht="17" x14ac:dyDescent="0.25">
      <c r="A125" s="4"/>
      <c r="B125" t="s">
        <v>280</v>
      </c>
      <c r="C125" t="s">
        <v>1679</v>
      </c>
      <c r="D125">
        <v>139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22"/>
        <v/>
      </c>
      <c r="K125" t="str">
        <f t="shared" si="22"/>
        <v/>
      </c>
      <c r="L125" t="str">
        <f t="shared" si="22"/>
        <v/>
      </c>
      <c r="N125" t="str">
        <f t="shared" si="21"/>
        <v/>
      </c>
      <c r="O125" t="str">
        <f t="shared" si="21"/>
        <v/>
      </c>
      <c r="P125" t="str">
        <f t="shared" si="21"/>
        <v/>
      </c>
    </row>
    <row r="126" spans="1:16" ht="17" x14ac:dyDescent="0.25">
      <c r="A126" s="4" t="s">
        <v>288</v>
      </c>
      <c r="B126" t="s">
        <v>1</v>
      </c>
      <c r="C126" t="s">
        <v>1680</v>
      </c>
      <c r="D126">
        <v>138</v>
      </c>
      <c r="E126">
        <v>0</v>
      </c>
      <c r="F126">
        <v>0</v>
      </c>
      <c r="G126">
        <v>32.318199999999997</v>
      </c>
      <c r="H126">
        <v>-86.902299999999997</v>
      </c>
      <c r="J126" t="str">
        <f t="shared" si="22"/>
        <v/>
      </c>
      <c r="K126" t="str">
        <f t="shared" si="22"/>
        <v/>
      </c>
      <c r="L126" t="str">
        <f t="shared" si="22"/>
        <v/>
      </c>
      <c r="N126" t="str">
        <f t="shared" si="21"/>
        <v/>
      </c>
      <c r="O126" t="str">
        <f t="shared" si="21"/>
        <v/>
      </c>
      <c r="P126" t="str">
        <f t="shared" si="21"/>
        <v/>
      </c>
    </row>
    <row r="127" spans="1:16" ht="17" x14ac:dyDescent="0.25">
      <c r="A127" s="4" t="s">
        <v>37</v>
      </c>
      <c r="B127" t="s">
        <v>2</v>
      </c>
      <c r="C127" t="s">
        <v>1458</v>
      </c>
      <c r="D127">
        <v>137</v>
      </c>
      <c r="E127">
        <v>3</v>
      </c>
      <c r="F127">
        <v>133</v>
      </c>
      <c r="G127">
        <v>39.305399999999999</v>
      </c>
      <c r="H127">
        <v>117.32299999999999</v>
      </c>
      <c r="J127" t="str">
        <f t="shared" si="22"/>
        <v/>
      </c>
      <c r="K127" t="str">
        <f t="shared" si="22"/>
        <v/>
      </c>
      <c r="L127" t="str">
        <f t="shared" si="22"/>
        <v/>
      </c>
      <c r="N127" t="str">
        <f t="shared" si="21"/>
        <v/>
      </c>
      <c r="O127" t="str">
        <f t="shared" si="21"/>
        <v/>
      </c>
      <c r="P127" t="str">
        <f t="shared" si="21"/>
        <v/>
      </c>
    </row>
    <row r="128" spans="1:16" ht="17" x14ac:dyDescent="0.25">
      <c r="A128" s="4" t="s">
        <v>39</v>
      </c>
      <c r="B128" t="s">
        <v>2</v>
      </c>
      <c r="C128" t="s">
        <v>1649</v>
      </c>
      <c r="D128">
        <v>136</v>
      </c>
      <c r="E128">
        <v>2</v>
      </c>
      <c r="F128">
        <v>114</v>
      </c>
      <c r="G128">
        <v>36.061100000000003</v>
      </c>
      <c r="H128">
        <v>103.8343</v>
      </c>
      <c r="J128" t="str">
        <f t="shared" si="22"/>
        <v/>
      </c>
      <c r="K128" t="str">
        <f t="shared" si="22"/>
        <v/>
      </c>
      <c r="L128" t="str">
        <f t="shared" si="22"/>
        <v/>
      </c>
      <c r="N128" t="str">
        <f t="shared" si="21"/>
        <v/>
      </c>
      <c r="O128" t="str">
        <f t="shared" si="21"/>
        <v/>
      </c>
      <c r="P128" t="str">
        <f t="shared" si="21"/>
        <v/>
      </c>
    </row>
    <row r="129" spans="1:16" ht="17" x14ac:dyDescent="0.25">
      <c r="A129" s="4"/>
      <c r="B129" t="s">
        <v>340</v>
      </c>
      <c r="C129" t="s">
        <v>1673</v>
      </c>
      <c r="D129">
        <v>135</v>
      </c>
      <c r="E129">
        <v>0</v>
      </c>
      <c r="F129">
        <v>0</v>
      </c>
      <c r="G129">
        <v>-32.522799999999997</v>
      </c>
      <c r="H129">
        <v>-55.765799999999999</v>
      </c>
      <c r="J129" t="str">
        <f t="shared" si="22"/>
        <v/>
      </c>
      <c r="K129" t="str">
        <f t="shared" si="22"/>
        <v/>
      </c>
      <c r="L129" t="str">
        <f t="shared" si="22"/>
        <v/>
      </c>
      <c r="N129" t="str">
        <f t="shared" si="21"/>
        <v/>
      </c>
      <c r="O129" t="str">
        <f t="shared" si="21"/>
        <v/>
      </c>
      <c r="P129" t="str">
        <f t="shared" si="21"/>
        <v/>
      </c>
    </row>
    <row r="130" spans="1:16" ht="17" x14ac:dyDescent="0.25">
      <c r="A130" s="4"/>
      <c r="B130" t="s">
        <v>279</v>
      </c>
      <c r="C130" t="s">
        <v>1664</v>
      </c>
      <c r="D130">
        <v>134</v>
      </c>
      <c r="E130">
        <v>2</v>
      </c>
      <c r="F130">
        <v>2</v>
      </c>
      <c r="G130">
        <v>9.7489000000000008</v>
      </c>
      <c r="H130">
        <v>-83.753399999999999</v>
      </c>
      <c r="J130" t="str">
        <f t="shared" si="22"/>
        <v/>
      </c>
      <c r="K130" t="str">
        <f t="shared" si="22"/>
        <v/>
      </c>
      <c r="L130" t="str">
        <f t="shared" si="22"/>
        <v/>
      </c>
      <c r="N130" t="str">
        <f t="shared" si="21"/>
        <v/>
      </c>
      <c r="O130" t="str">
        <f t="shared" si="21"/>
        <v/>
      </c>
      <c r="P130" t="str">
        <f t="shared" si="21"/>
        <v/>
      </c>
    </row>
    <row r="131" spans="1:16" ht="17" x14ac:dyDescent="0.25">
      <c r="A131" s="4" t="s">
        <v>36</v>
      </c>
      <c r="B131" t="s">
        <v>2</v>
      </c>
      <c r="C131" t="s">
        <v>201</v>
      </c>
      <c r="D131">
        <v>133</v>
      </c>
      <c r="E131">
        <v>0</v>
      </c>
      <c r="F131">
        <v>133</v>
      </c>
      <c r="G131">
        <v>37.5777</v>
      </c>
      <c r="H131">
        <v>112.29219999999999</v>
      </c>
      <c r="J131" t="str">
        <f t="shared" si="22"/>
        <v/>
      </c>
      <c r="K131" t="str">
        <f t="shared" si="22"/>
        <v/>
      </c>
      <c r="L131" t="str">
        <f t="shared" si="22"/>
        <v/>
      </c>
      <c r="N131" t="str">
        <f t="shared" si="21"/>
        <v/>
      </c>
      <c r="O131" t="str">
        <f t="shared" si="21"/>
        <v/>
      </c>
      <c r="P131" t="str">
        <f t="shared" si="21"/>
        <v/>
      </c>
    </row>
    <row r="132" spans="1:16" ht="17" x14ac:dyDescent="0.25">
      <c r="A132" s="4"/>
      <c r="B132" t="s">
        <v>272</v>
      </c>
      <c r="C132" t="s">
        <v>1647</v>
      </c>
      <c r="D132">
        <v>131</v>
      </c>
      <c r="E132">
        <v>6</v>
      </c>
      <c r="F132">
        <v>16</v>
      </c>
      <c r="G132">
        <v>47.162500000000001</v>
      </c>
      <c r="H132">
        <v>19.503299999999999</v>
      </c>
      <c r="J132" t="str">
        <f t="shared" si="22"/>
        <v/>
      </c>
      <c r="K132" t="str">
        <f t="shared" si="22"/>
        <v/>
      </c>
      <c r="L132" t="str">
        <f t="shared" si="22"/>
        <v/>
      </c>
      <c r="N132" t="str">
        <f t="shared" si="21"/>
        <v/>
      </c>
      <c r="O132" t="str">
        <f t="shared" si="21"/>
        <v/>
      </c>
      <c r="P132" t="str">
        <f t="shared" si="21"/>
        <v/>
      </c>
    </row>
    <row r="133" spans="1:16" ht="17" x14ac:dyDescent="0.25">
      <c r="A133" s="4"/>
      <c r="B133" t="s">
        <v>313</v>
      </c>
      <c r="C133" t="s">
        <v>1679</v>
      </c>
      <c r="D133">
        <v>131</v>
      </c>
      <c r="E133">
        <v>1</v>
      </c>
      <c r="F133">
        <v>1</v>
      </c>
      <c r="G133">
        <v>55.169400000000003</v>
      </c>
      <c r="H133">
        <v>23.8813</v>
      </c>
      <c r="J133" t="str">
        <f t="shared" si="22"/>
        <v/>
      </c>
      <c r="K133" t="str">
        <f t="shared" si="22"/>
        <v/>
      </c>
      <c r="L133" t="str">
        <f t="shared" si="22"/>
        <v/>
      </c>
      <c r="N133" t="str">
        <f t="shared" ref="N133:P196" si="23">IF($A135="New York",D135,"")</f>
        <v/>
      </c>
      <c r="O133" t="str">
        <f t="shared" si="23"/>
        <v/>
      </c>
      <c r="P133" t="str">
        <f t="shared" si="23"/>
        <v/>
      </c>
    </row>
    <row r="134" spans="1:16" ht="17" x14ac:dyDescent="0.25">
      <c r="A134" s="4"/>
      <c r="B134" t="s">
        <v>290</v>
      </c>
      <c r="C134" t="s">
        <v>1664</v>
      </c>
      <c r="D134">
        <v>126</v>
      </c>
      <c r="E134">
        <v>1</v>
      </c>
      <c r="F134">
        <v>2</v>
      </c>
      <c r="G134">
        <v>43.915900000000001</v>
      </c>
      <c r="H134">
        <v>17.679099999999998</v>
      </c>
      <c r="J134" t="str">
        <f t="shared" si="22"/>
        <v/>
      </c>
      <c r="K134" t="str">
        <f t="shared" si="22"/>
        <v/>
      </c>
      <c r="L134" t="str">
        <f t="shared" si="22"/>
        <v/>
      </c>
      <c r="N134" t="str">
        <f t="shared" si="23"/>
        <v/>
      </c>
      <c r="O134" t="str">
        <f t="shared" si="23"/>
        <v/>
      </c>
      <c r="P134" t="str">
        <f t="shared" si="23"/>
        <v/>
      </c>
    </row>
    <row r="135" spans="1:16" ht="17" x14ac:dyDescent="0.25">
      <c r="A135" s="4" t="s">
        <v>38</v>
      </c>
      <c r="B135" t="s">
        <v>2</v>
      </c>
      <c r="C135" t="s">
        <v>1681</v>
      </c>
      <c r="D135">
        <v>126</v>
      </c>
      <c r="E135">
        <v>2</v>
      </c>
      <c r="F135">
        <v>124</v>
      </c>
      <c r="G135">
        <v>41.2956</v>
      </c>
      <c r="H135">
        <v>122.60850000000001</v>
      </c>
      <c r="J135" t="str">
        <f t="shared" si="22"/>
        <v/>
      </c>
      <c r="K135" t="str">
        <f t="shared" si="22"/>
        <v/>
      </c>
      <c r="L135" t="str">
        <f t="shared" si="22"/>
        <v/>
      </c>
      <c r="N135" t="str">
        <f t="shared" si="23"/>
        <v/>
      </c>
      <c r="O135" t="str">
        <f t="shared" si="23"/>
        <v/>
      </c>
      <c r="P135" t="str">
        <f t="shared" si="23"/>
        <v/>
      </c>
    </row>
    <row r="136" spans="1:16" ht="17" x14ac:dyDescent="0.25">
      <c r="A136" s="4" t="s">
        <v>289</v>
      </c>
      <c r="B136" t="s">
        <v>59</v>
      </c>
      <c r="C136" t="s">
        <v>1653</v>
      </c>
      <c r="D136">
        <v>120</v>
      </c>
      <c r="E136">
        <v>1</v>
      </c>
      <c r="F136">
        <v>0</v>
      </c>
      <c r="G136">
        <v>-31.950500000000002</v>
      </c>
      <c r="H136">
        <v>115.8605</v>
      </c>
      <c r="J136" t="str">
        <f t="shared" si="22"/>
        <v/>
      </c>
      <c r="K136" t="str">
        <f t="shared" si="22"/>
        <v/>
      </c>
      <c r="L136" t="str">
        <f t="shared" si="22"/>
        <v/>
      </c>
      <c r="N136" t="str">
        <f t="shared" si="23"/>
        <v/>
      </c>
      <c r="O136" t="str">
        <f t="shared" si="23"/>
        <v/>
      </c>
      <c r="P136" t="str">
        <f t="shared" si="23"/>
        <v/>
      </c>
    </row>
    <row r="137" spans="1:16" ht="17" x14ac:dyDescent="0.25">
      <c r="A137" s="4" t="s">
        <v>306</v>
      </c>
      <c r="B137" t="s">
        <v>187</v>
      </c>
      <c r="C137" t="s">
        <v>1679</v>
      </c>
      <c r="D137">
        <v>115</v>
      </c>
      <c r="E137">
        <v>0</v>
      </c>
      <c r="F137">
        <v>0</v>
      </c>
      <c r="G137">
        <v>61.892600000000002</v>
      </c>
      <c r="H137">
        <v>-6.9118000000000004</v>
      </c>
      <c r="J137" t="str">
        <f t="shared" si="22"/>
        <v/>
      </c>
      <c r="K137" t="str">
        <f t="shared" si="22"/>
        <v/>
      </c>
      <c r="L137" t="str">
        <f t="shared" si="22"/>
        <v/>
      </c>
      <c r="N137" t="str">
        <f t="shared" si="23"/>
        <v/>
      </c>
      <c r="O137" t="str">
        <f t="shared" si="23"/>
        <v/>
      </c>
      <c r="P137" t="str">
        <f t="shared" si="23"/>
        <v/>
      </c>
    </row>
    <row r="138" spans="1:16" ht="17" x14ac:dyDescent="0.25">
      <c r="A138" s="4"/>
      <c r="B138" t="s">
        <v>287</v>
      </c>
      <c r="C138" t="s">
        <v>1647</v>
      </c>
      <c r="D138">
        <v>115</v>
      </c>
      <c r="E138">
        <v>4</v>
      </c>
      <c r="F138">
        <v>3</v>
      </c>
      <c r="G138">
        <v>31.791699999999999</v>
      </c>
      <c r="H138">
        <v>-7.0926</v>
      </c>
      <c r="J138" t="str">
        <f t="shared" si="22"/>
        <v/>
      </c>
      <c r="K138" t="str">
        <f t="shared" si="22"/>
        <v/>
      </c>
      <c r="L138" t="str">
        <f t="shared" si="22"/>
        <v/>
      </c>
      <c r="N138" t="str">
        <f t="shared" si="23"/>
        <v/>
      </c>
      <c r="O138" t="str">
        <f t="shared" si="23"/>
        <v/>
      </c>
      <c r="P138" t="str">
        <f t="shared" si="23"/>
        <v/>
      </c>
    </row>
    <row r="139" spans="1:16" ht="17" x14ac:dyDescent="0.25">
      <c r="A139" s="4"/>
      <c r="B139" t="s">
        <v>307</v>
      </c>
      <c r="C139" t="s">
        <v>1647</v>
      </c>
      <c r="D139">
        <v>114</v>
      </c>
      <c r="E139">
        <v>1</v>
      </c>
      <c r="F139">
        <v>1</v>
      </c>
      <c r="G139">
        <v>41.608600000000003</v>
      </c>
      <c r="H139">
        <v>21.7453</v>
      </c>
      <c r="J139" t="str">
        <f t="shared" si="22"/>
        <v/>
      </c>
      <c r="K139" t="str">
        <f t="shared" si="22"/>
        <v/>
      </c>
      <c r="L139" t="str">
        <f t="shared" si="22"/>
        <v/>
      </c>
      <c r="N139" t="str">
        <f t="shared" si="23"/>
        <v/>
      </c>
      <c r="O139" t="str">
        <f t="shared" si="23"/>
        <v/>
      </c>
      <c r="P139" t="str">
        <f t="shared" si="23"/>
        <v/>
      </c>
    </row>
    <row r="140" spans="1:16" ht="17" x14ac:dyDescent="0.25">
      <c r="A140" s="4"/>
      <c r="B140" t="s">
        <v>376</v>
      </c>
      <c r="C140" t="s">
        <v>1659</v>
      </c>
      <c r="D140">
        <v>113</v>
      </c>
      <c r="E140">
        <v>1</v>
      </c>
      <c r="F140">
        <v>1</v>
      </c>
      <c r="G140">
        <v>42.506300000000003</v>
      </c>
      <c r="H140">
        <v>1.5218</v>
      </c>
      <c r="J140" t="str">
        <f t="shared" si="22"/>
        <v/>
      </c>
      <c r="K140" t="str">
        <f t="shared" si="22"/>
        <v/>
      </c>
      <c r="L140" t="str">
        <f t="shared" si="22"/>
        <v/>
      </c>
      <c r="N140" t="str">
        <f t="shared" si="23"/>
        <v/>
      </c>
      <c r="O140" t="str">
        <f t="shared" si="23"/>
        <v/>
      </c>
      <c r="P140" t="str">
        <f t="shared" si="23"/>
        <v/>
      </c>
    </row>
    <row r="141" spans="1:16" ht="17" x14ac:dyDescent="0.25">
      <c r="A141" s="4"/>
      <c r="B141" t="s">
        <v>53</v>
      </c>
      <c r="C141" t="s">
        <v>1655</v>
      </c>
      <c r="D141">
        <v>113</v>
      </c>
      <c r="E141">
        <v>0</v>
      </c>
      <c r="F141">
        <v>17</v>
      </c>
      <c r="G141">
        <v>14.058299999999999</v>
      </c>
      <c r="H141">
        <v>108.27719999999999</v>
      </c>
      <c r="J141">
        <f t="shared" si="22"/>
        <v>102</v>
      </c>
      <c r="K141">
        <f t="shared" si="22"/>
        <v>2</v>
      </c>
      <c r="L141">
        <f t="shared" si="22"/>
        <v>0</v>
      </c>
      <c r="N141" t="str">
        <f t="shared" si="23"/>
        <v/>
      </c>
      <c r="O141" t="str">
        <f t="shared" si="23"/>
        <v/>
      </c>
      <c r="P141" t="str">
        <f t="shared" si="23"/>
        <v/>
      </c>
    </row>
    <row r="142" spans="1:16" ht="17" x14ac:dyDescent="0.25">
      <c r="A142" s="4"/>
      <c r="B142" t="s">
        <v>311</v>
      </c>
      <c r="C142" t="s">
        <v>1647</v>
      </c>
      <c r="D142">
        <v>112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22"/>
        <v/>
      </c>
      <c r="K142" t="str">
        <f t="shared" si="22"/>
        <v/>
      </c>
      <c r="L142" t="str">
        <f t="shared" si="22"/>
        <v/>
      </c>
      <c r="N142" t="str">
        <f t="shared" si="23"/>
        <v/>
      </c>
      <c r="O142" t="str">
        <f t="shared" si="23"/>
        <v/>
      </c>
      <c r="P142" t="str">
        <f t="shared" si="23"/>
        <v/>
      </c>
    </row>
    <row r="143" spans="1:16" ht="17" x14ac:dyDescent="0.25">
      <c r="A143" s="4" t="s">
        <v>299</v>
      </c>
      <c r="B143" t="s">
        <v>1</v>
      </c>
      <c r="C143" t="s">
        <v>1652</v>
      </c>
      <c r="D143">
        <v>102</v>
      </c>
      <c r="E143">
        <v>2</v>
      </c>
      <c r="F143">
        <v>0</v>
      </c>
      <c r="G143">
        <v>38.897399999999998</v>
      </c>
      <c r="H143">
        <v>-77.026799999999994</v>
      </c>
      <c r="J143">
        <f t="shared" si="22"/>
        <v>100</v>
      </c>
      <c r="K143">
        <f t="shared" si="22"/>
        <v>3</v>
      </c>
      <c r="L143">
        <f t="shared" si="22"/>
        <v>0</v>
      </c>
      <c r="N143" t="str">
        <f t="shared" si="23"/>
        <v/>
      </c>
      <c r="O143" t="str">
        <f t="shared" si="23"/>
        <v/>
      </c>
      <c r="P143" t="str">
        <f t="shared" si="23"/>
        <v/>
      </c>
    </row>
    <row r="144" spans="1:16" ht="17" x14ac:dyDescent="0.25">
      <c r="A144" s="4" t="s">
        <v>67</v>
      </c>
      <c r="B144" t="s">
        <v>59</v>
      </c>
      <c r="C144" t="s">
        <v>1653</v>
      </c>
      <c r="D144">
        <v>100</v>
      </c>
      <c r="E144">
        <v>0</v>
      </c>
      <c r="F144">
        <v>3</v>
      </c>
      <c r="G144">
        <v>-34.9285</v>
      </c>
      <c r="H144">
        <v>138.60069999999999</v>
      </c>
      <c r="J144">
        <f t="shared" si="22"/>
        <v>99</v>
      </c>
      <c r="K144">
        <f t="shared" si="22"/>
        <v>3</v>
      </c>
      <c r="L144">
        <f t="shared" si="22"/>
        <v>0</v>
      </c>
      <c r="N144" t="str">
        <f t="shared" si="23"/>
        <v/>
      </c>
      <c r="O144" t="str">
        <f t="shared" si="23"/>
        <v/>
      </c>
      <c r="P144" t="str">
        <f t="shared" si="23"/>
        <v/>
      </c>
    </row>
    <row r="145" spans="1:16" ht="17" x14ac:dyDescent="0.25">
      <c r="A145" s="4" t="s">
        <v>354</v>
      </c>
      <c r="B145" t="s">
        <v>1</v>
      </c>
      <c r="C145" t="s">
        <v>1672</v>
      </c>
      <c r="D145">
        <v>100</v>
      </c>
      <c r="E145">
        <v>3</v>
      </c>
      <c r="F145">
        <v>0</v>
      </c>
      <c r="G145">
        <v>38.456099999999999</v>
      </c>
      <c r="H145">
        <v>-92.288399999999996</v>
      </c>
      <c r="J145" t="str">
        <f t="shared" si="22"/>
        <v/>
      </c>
      <c r="K145" t="str">
        <f t="shared" si="22"/>
        <v/>
      </c>
      <c r="L145" t="str">
        <f t="shared" si="22"/>
        <v/>
      </c>
      <c r="N145" t="str">
        <f t="shared" si="23"/>
        <v/>
      </c>
      <c r="O145" t="str">
        <f t="shared" si="23"/>
        <v/>
      </c>
      <c r="P145" t="str">
        <f t="shared" si="23"/>
        <v/>
      </c>
    </row>
    <row r="146" spans="1:16" ht="17" x14ac:dyDescent="0.25">
      <c r="A146" s="4" t="s">
        <v>301</v>
      </c>
      <c r="B146" t="s">
        <v>1</v>
      </c>
      <c r="C146" t="s">
        <v>1680</v>
      </c>
      <c r="D146">
        <v>99</v>
      </c>
      <c r="E146">
        <v>3</v>
      </c>
      <c r="F146">
        <v>0</v>
      </c>
      <c r="G146">
        <v>37.668100000000003</v>
      </c>
      <c r="H146">
        <v>-84.670100000000005</v>
      </c>
      <c r="J146" t="str">
        <f t="shared" si="22"/>
        <v/>
      </c>
      <c r="K146" t="str">
        <f t="shared" si="22"/>
        <v/>
      </c>
      <c r="L146" t="str">
        <f t="shared" si="22"/>
        <v/>
      </c>
      <c r="N146" t="str">
        <f t="shared" si="23"/>
        <v/>
      </c>
      <c r="O146" t="str">
        <f t="shared" si="23"/>
        <v/>
      </c>
      <c r="P146" t="str">
        <f t="shared" si="23"/>
        <v/>
      </c>
    </row>
    <row r="147" spans="1:16" ht="17" x14ac:dyDescent="0.25">
      <c r="A147" s="4"/>
      <c r="B147" t="s">
        <v>281</v>
      </c>
      <c r="C147" t="s">
        <v>1655</v>
      </c>
      <c r="D147">
        <v>95</v>
      </c>
      <c r="E147">
        <v>1</v>
      </c>
      <c r="F147">
        <v>3</v>
      </c>
      <c r="G147">
        <v>35.126399999999997</v>
      </c>
      <c r="H147">
        <v>33.429900000000004</v>
      </c>
      <c r="J147" t="str">
        <f t="shared" si="22"/>
        <v/>
      </c>
      <c r="K147" t="str">
        <f t="shared" si="22"/>
        <v/>
      </c>
      <c r="L147" t="str">
        <f t="shared" si="22"/>
        <v/>
      </c>
      <c r="N147" t="str">
        <f t="shared" si="23"/>
        <v/>
      </c>
      <c r="O147" t="str">
        <f t="shared" si="23"/>
        <v/>
      </c>
      <c r="P147" t="str">
        <f t="shared" si="23"/>
        <v/>
      </c>
    </row>
    <row r="148" spans="1:16" ht="17" x14ac:dyDescent="0.25">
      <c r="A148" s="4"/>
      <c r="B148" t="s">
        <v>294</v>
      </c>
      <c r="C148" t="s">
        <v>1655</v>
      </c>
      <c r="D148">
        <v>94</v>
      </c>
      <c r="E148">
        <v>1</v>
      </c>
      <c r="F148">
        <v>1</v>
      </c>
      <c r="G148">
        <v>47.4116</v>
      </c>
      <c r="H148">
        <v>28.369900000000001</v>
      </c>
      <c r="J148" t="str">
        <f t="shared" si="22"/>
        <v/>
      </c>
      <c r="K148" t="str">
        <f t="shared" si="22"/>
        <v/>
      </c>
      <c r="L148" t="str">
        <f t="shared" si="22"/>
        <v/>
      </c>
      <c r="N148" t="str">
        <f t="shared" si="23"/>
        <v/>
      </c>
      <c r="O148" t="str">
        <f t="shared" si="23"/>
        <v/>
      </c>
      <c r="P148" t="str">
        <f t="shared" si="23"/>
        <v/>
      </c>
    </row>
    <row r="149" spans="1:16" ht="17" x14ac:dyDescent="0.25">
      <c r="A149" s="4" t="s">
        <v>40</v>
      </c>
      <c r="B149" t="s">
        <v>2</v>
      </c>
      <c r="C149" t="s">
        <v>199</v>
      </c>
      <c r="D149">
        <v>93</v>
      </c>
      <c r="E149">
        <v>1</v>
      </c>
      <c r="F149">
        <v>92</v>
      </c>
      <c r="G149">
        <v>43.6661</v>
      </c>
      <c r="H149">
        <v>126.1923</v>
      </c>
      <c r="J149">
        <f t="shared" si="22"/>
        <v>90</v>
      </c>
      <c r="K149">
        <f t="shared" si="22"/>
        <v>0</v>
      </c>
      <c r="L149">
        <f t="shared" si="22"/>
        <v>0</v>
      </c>
      <c r="N149" t="str">
        <f t="shared" si="23"/>
        <v/>
      </c>
      <c r="O149" t="str">
        <f t="shared" si="23"/>
        <v/>
      </c>
      <c r="P149" t="str">
        <f t="shared" si="23"/>
        <v/>
      </c>
    </row>
    <row r="150" spans="1:16" ht="17" x14ac:dyDescent="0.25">
      <c r="A150" s="4"/>
      <c r="B150" t="s">
        <v>284</v>
      </c>
      <c r="C150" t="s">
        <v>1659</v>
      </c>
      <c r="D150">
        <v>90</v>
      </c>
      <c r="E150">
        <v>0</v>
      </c>
      <c r="F150">
        <v>2</v>
      </c>
      <c r="G150">
        <v>35.9375</v>
      </c>
      <c r="H150">
        <v>14.375400000000001</v>
      </c>
      <c r="J150" t="str">
        <f t="shared" si="22"/>
        <v/>
      </c>
      <c r="K150" t="str">
        <f t="shared" si="22"/>
        <v/>
      </c>
      <c r="L150" t="str">
        <f t="shared" si="22"/>
        <v/>
      </c>
      <c r="N150" t="str">
        <f t="shared" si="23"/>
        <v/>
      </c>
      <c r="O150" t="str">
        <f t="shared" si="23"/>
        <v/>
      </c>
      <c r="P150" t="str">
        <f t="shared" si="23"/>
        <v/>
      </c>
    </row>
    <row r="151" spans="1:16" ht="17" x14ac:dyDescent="0.25">
      <c r="A151" s="4" t="s">
        <v>295</v>
      </c>
      <c r="B151" t="s">
        <v>1</v>
      </c>
      <c r="C151" t="s">
        <v>1656</v>
      </c>
      <c r="D151">
        <v>90</v>
      </c>
      <c r="E151">
        <v>0</v>
      </c>
      <c r="F151">
        <v>0</v>
      </c>
      <c r="G151">
        <v>42.011499999999998</v>
      </c>
      <c r="H151">
        <v>-93.210499999999996</v>
      </c>
      <c r="J151">
        <f t="shared" si="22"/>
        <v>89</v>
      </c>
      <c r="K151">
        <f t="shared" si="22"/>
        <v>0</v>
      </c>
      <c r="L151">
        <f t="shared" si="22"/>
        <v>0</v>
      </c>
      <c r="N151" t="str">
        <f t="shared" si="23"/>
        <v/>
      </c>
      <c r="O151" t="str">
        <f t="shared" si="23"/>
        <v/>
      </c>
      <c r="P151" t="str">
        <f t="shared" si="23"/>
        <v/>
      </c>
    </row>
    <row r="152" spans="1:16" ht="17" x14ac:dyDescent="0.25">
      <c r="A152" s="4"/>
      <c r="B152" t="s">
        <v>264</v>
      </c>
      <c r="C152" t="s">
        <v>1659</v>
      </c>
      <c r="D152">
        <v>89</v>
      </c>
      <c r="E152">
        <v>2</v>
      </c>
      <c r="F152">
        <v>2</v>
      </c>
      <c r="G152">
        <v>41.153300000000002</v>
      </c>
      <c r="H152">
        <v>20.168299999999999</v>
      </c>
      <c r="J152" t="str">
        <f t="shared" ref="J152:L215" si="24">IF($B154="US",D154,"")</f>
        <v/>
      </c>
      <c r="K152" t="str">
        <f t="shared" si="24"/>
        <v/>
      </c>
      <c r="L152" t="str">
        <f t="shared" si="24"/>
        <v/>
      </c>
      <c r="N152" t="str">
        <f t="shared" si="23"/>
        <v/>
      </c>
      <c r="O152" t="str">
        <f t="shared" si="23"/>
        <v/>
      </c>
      <c r="P152" t="str">
        <f t="shared" si="23"/>
        <v/>
      </c>
    </row>
    <row r="153" spans="1:16" ht="17" x14ac:dyDescent="0.25">
      <c r="A153" s="4" t="s">
        <v>314</v>
      </c>
      <c r="B153" t="s">
        <v>1</v>
      </c>
      <c r="C153" t="s">
        <v>1680</v>
      </c>
      <c r="D153">
        <v>89</v>
      </c>
      <c r="E153">
        <v>0</v>
      </c>
      <c r="F153">
        <v>0</v>
      </c>
      <c r="G153">
        <v>44.693899999999999</v>
      </c>
      <c r="H153">
        <v>-69.381900000000002</v>
      </c>
      <c r="J153" t="str">
        <f t="shared" si="24"/>
        <v/>
      </c>
      <c r="K153" t="str">
        <f t="shared" si="24"/>
        <v/>
      </c>
      <c r="L153" t="str">
        <f t="shared" si="24"/>
        <v/>
      </c>
      <c r="N153" t="str">
        <f t="shared" si="23"/>
        <v/>
      </c>
      <c r="O153" t="str">
        <f t="shared" si="23"/>
        <v/>
      </c>
      <c r="P153" t="str">
        <f t="shared" si="23"/>
        <v/>
      </c>
    </row>
    <row r="154" spans="1:16" ht="17" x14ac:dyDescent="0.25">
      <c r="A154" s="4"/>
      <c r="B154" t="s">
        <v>256</v>
      </c>
      <c r="C154" t="s">
        <v>1655</v>
      </c>
      <c r="D154">
        <v>88</v>
      </c>
      <c r="E154">
        <v>0</v>
      </c>
      <c r="F154">
        <v>2</v>
      </c>
      <c r="G154">
        <v>4.5353000000000003</v>
      </c>
      <c r="H154">
        <v>114.7277</v>
      </c>
      <c r="J154">
        <f t="shared" si="24"/>
        <v>83</v>
      </c>
      <c r="K154">
        <f t="shared" si="24"/>
        <v>0</v>
      </c>
      <c r="L154">
        <f t="shared" si="24"/>
        <v>0</v>
      </c>
      <c r="N154" t="str">
        <f t="shared" si="23"/>
        <v/>
      </c>
      <c r="O154" t="str">
        <f t="shared" si="23"/>
        <v/>
      </c>
      <c r="P154" t="str">
        <f t="shared" si="23"/>
        <v/>
      </c>
    </row>
    <row r="155" spans="1:16" ht="17" x14ac:dyDescent="0.25">
      <c r="A155" s="4"/>
      <c r="B155" t="s">
        <v>76</v>
      </c>
      <c r="C155" t="s">
        <v>1655</v>
      </c>
      <c r="D155">
        <v>84</v>
      </c>
      <c r="E155">
        <v>0</v>
      </c>
      <c r="F155">
        <v>1</v>
      </c>
      <c r="G155">
        <v>12.5657</v>
      </c>
      <c r="H155">
        <v>104.991</v>
      </c>
      <c r="J155" t="str">
        <f t="shared" si="24"/>
        <v/>
      </c>
      <c r="K155" t="str">
        <f t="shared" si="24"/>
        <v/>
      </c>
      <c r="L155" t="str">
        <f t="shared" si="24"/>
        <v/>
      </c>
      <c r="N155" t="str">
        <f t="shared" si="23"/>
        <v/>
      </c>
      <c r="O155" t="str">
        <f t="shared" si="23"/>
        <v/>
      </c>
      <c r="P155" t="str">
        <f t="shared" si="23"/>
        <v/>
      </c>
    </row>
    <row r="156" spans="1:16" ht="17" x14ac:dyDescent="0.25">
      <c r="A156" s="4" t="s">
        <v>302</v>
      </c>
      <c r="B156" t="s">
        <v>1</v>
      </c>
      <c r="C156" t="s">
        <v>1656</v>
      </c>
      <c r="D156">
        <v>83</v>
      </c>
      <c r="E156">
        <v>0</v>
      </c>
      <c r="F156">
        <v>0</v>
      </c>
      <c r="G156">
        <v>41.680900000000001</v>
      </c>
      <c r="H156">
        <v>-71.511799999999994</v>
      </c>
      <c r="J156" t="str">
        <f t="shared" si="24"/>
        <v/>
      </c>
      <c r="K156" t="str">
        <f t="shared" si="24"/>
        <v/>
      </c>
      <c r="L156" t="str">
        <f t="shared" si="24"/>
        <v/>
      </c>
      <c r="N156" t="str">
        <f t="shared" si="23"/>
        <v/>
      </c>
      <c r="O156" t="str">
        <f t="shared" si="23"/>
        <v/>
      </c>
      <c r="P156" t="str">
        <f t="shared" si="23"/>
        <v/>
      </c>
    </row>
    <row r="157" spans="1:16" ht="17" x14ac:dyDescent="0.25">
      <c r="A157" s="4"/>
      <c r="B157" t="s">
        <v>81</v>
      </c>
      <c r="C157" t="s">
        <v>1659</v>
      </c>
      <c r="D157">
        <v>82</v>
      </c>
      <c r="E157">
        <v>0</v>
      </c>
      <c r="F157">
        <v>3</v>
      </c>
      <c r="G157">
        <v>7.8731</v>
      </c>
      <c r="H157">
        <v>80.771799999999999</v>
      </c>
      <c r="J157" t="str">
        <f t="shared" si="24"/>
        <v/>
      </c>
      <c r="K157" t="str">
        <f t="shared" si="24"/>
        <v/>
      </c>
      <c r="L157" t="str">
        <f t="shared" si="24"/>
        <v/>
      </c>
      <c r="N157" t="str">
        <f t="shared" si="23"/>
        <v/>
      </c>
      <c r="O157" t="str">
        <f t="shared" si="23"/>
        <v/>
      </c>
      <c r="P157" t="str">
        <f t="shared" si="23"/>
        <v/>
      </c>
    </row>
    <row r="158" spans="1:16" ht="17" x14ac:dyDescent="0.25">
      <c r="A158" s="4"/>
      <c r="B158" t="s">
        <v>278</v>
      </c>
      <c r="C158" t="s">
        <v>1568</v>
      </c>
      <c r="D158">
        <v>76</v>
      </c>
      <c r="E158">
        <v>0</v>
      </c>
      <c r="F158">
        <v>15</v>
      </c>
      <c r="G158">
        <v>53.709800000000001</v>
      </c>
      <c r="H158">
        <v>27.953399999999998</v>
      </c>
      <c r="J158" t="str">
        <f t="shared" si="24"/>
        <v/>
      </c>
      <c r="K158" t="str">
        <f t="shared" si="24"/>
        <v/>
      </c>
      <c r="L158" t="str">
        <f t="shared" si="24"/>
        <v/>
      </c>
      <c r="N158" t="str">
        <f t="shared" si="23"/>
        <v/>
      </c>
      <c r="O158" t="str">
        <f t="shared" si="23"/>
        <v/>
      </c>
      <c r="P158" t="str">
        <f t="shared" si="23"/>
        <v/>
      </c>
    </row>
    <row r="159" spans="1:16" ht="17" x14ac:dyDescent="0.25">
      <c r="A159" s="4" t="s">
        <v>44</v>
      </c>
      <c r="B159" t="s">
        <v>2</v>
      </c>
      <c r="C159" t="s">
        <v>183</v>
      </c>
      <c r="D159">
        <v>76</v>
      </c>
      <c r="E159">
        <v>3</v>
      </c>
      <c r="F159">
        <v>73</v>
      </c>
      <c r="G159">
        <v>41.112900000000003</v>
      </c>
      <c r="H159">
        <v>85.240099999999998</v>
      </c>
      <c r="J159" t="str">
        <f t="shared" si="24"/>
        <v/>
      </c>
      <c r="K159" t="str">
        <f t="shared" si="24"/>
        <v/>
      </c>
      <c r="L159" t="str">
        <f t="shared" si="24"/>
        <v/>
      </c>
      <c r="N159" t="str">
        <f t="shared" si="23"/>
        <v/>
      </c>
      <c r="O159" t="str">
        <f t="shared" si="23"/>
        <v/>
      </c>
      <c r="P159" t="str">
        <f t="shared" si="23"/>
        <v/>
      </c>
    </row>
    <row r="160" spans="1:16" ht="17" x14ac:dyDescent="0.25">
      <c r="A160" s="4"/>
      <c r="B160" t="s">
        <v>321</v>
      </c>
      <c r="C160" t="s">
        <v>1659</v>
      </c>
      <c r="D160">
        <v>75</v>
      </c>
      <c r="E160">
        <v>4</v>
      </c>
      <c r="F160">
        <v>5</v>
      </c>
      <c r="G160">
        <v>12.238300000000001</v>
      </c>
      <c r="H160">
        <v>-1.5616000000000001</v>
      </c>
      <c r="J160" t="str">
        <f t="shared" si="24"/>
        <v/>
      </c>
      <c r="K160" t="str">
        <f t="shared" si="24"/>
        <v/>
      </c>
      <c r="L160" t="str">
        <f t="shared" si="24"/>
        <v/>
      </c>
      <c r="N160" t="str">
        <f t="shared" si="23"/>
        <v/>
      </c>
      <c r="O160" t="str">
        <f t="shared" si="23"/>
        <v/>
      </c>
      <c r="P160" t="str">
        <f t="shared" si="23"/>
        <v/>
      </c>
    </row>
    <row r="161" spans="1:16" ht="17" x14ac:dyDescent="0.25">
      <c r="A161" s="4" t="s">
        <v>43</v>
      </c>
      <c r="B161" t="s">
        <v>2</v>
      </c>
      <c r="C161" t="s">
        <v>1466</v>
      </c>
      <c r="D161">
        <v>75</v>
      </c>
      <c r="E161">
        <v>1</v>
      </c>
      <c r="F161">
        <v>74</v>
      </c>
      <c r="G161">
        <v>44.093499999999999</v>
      </c>
      <c r="H161">
        <v>113.9448</v>
      </c>
      <c r="J161" t="str">
        <f t="shared" si="24"/>
        <v/>
      </c>
      <c r="K161" t="str">
        <f t="shared" si="24"/>
        <v/>
      </c>
      <c r="L161" t="str">
        <f t="shared" si="24"/>
        <v/>
      </c>
      <c r="N161" t="str">
        <f t="shared" si="23"/>
        <v/>
      </c>
      <c r="O161" t="str">
        <f t="shared" si="23"/>
        <v/>
      </c>
      <c r="P161" t="str">
        <f t="shared" si="23"/>
        <v/>
      </c>
    </row>
    <row r="162" spans="1:16" ht="17" x14ac:dyDescent="0.25">
      <c r="A162" s="4" t="s">
        <v>41</v>
      </c>
      <c r="B162" t="s">
        <v>2</v>
      </c>
      <c r="C162" t="s">
        <v>165</v>
      </c>
      <c r="D162">
        <v>75</v>
      </c>
      <c r="E162">
        <v>0</v>
      </c>
      <c r="F162">
        <v>75</v>
      </c>
      <c r="G162">
        <v>37.269199999999998</v>
      </c>
      <c r="H162">
        <v>106.16549999999999</v>
      </c>
      <c r="J162" t="str">
        <f t="shared" si="24"/>
        <v/>
      </c>
      <c r="K162" t="str">
        <f t="shared" si="24"/>
        <v/>
      </c>
      <c r="L162" t="str">
        <f t="shared" si="24"/>
        <v/>
      </c>
      <c r="N162" t="str">
        <f t="shared" si="23"/>
        <v/>
      </c>
      <c r="O162" t="str">
        <f t="shared" si="23"/>
        <v/>
      </c>
      <c r="P162" t="str">
        <f t="shared" si="23"/>
        <v/>
      </c>
    </row>
    <row r="163" spans="1:16" ht="17" x14ac:dyDescent="0.25">
      <c r="A163" s="4"/>
      <c r="B163" t="s">
        <v>304</v>
      </c>
      <c r="C163" t="s">
        <v>1660</v>
      </c>
      <c r="D163">
        <v>75</v>
      </c>
      <c r="E163">
        <v>3</v>
      </c>
      <c r="F163">
        <v>1</v>
      </c>
      <c r="G163">
        <v>33.886899999999997</v>
      </c>
      <c r="H163">
        <v>9.5374999999999996</v>
      </c>
      <c r="J163" t="str">
        <f t="shared" si="24"/>
        <v/>
      </c>
      <c r="K163" t="str">
        <f t="shared" si="24"/>
        <v/>
      </c>
      <c r="L163" t="str">
        <f t="shared" si="24"/>
        <v/>
      </c>
      <c r="N163" t="str">
        <f t="shared" si="23"/>
        <v/>
      </c>
      <c r="O163" t="str">
        <f t="shared" si="23"/>
        <v/>
      </c>
      <c r="P163" t="str">
        <f t="shared" si="23"/>
        <v/>
      </c>
    </row>
    <row r="164" spans="1:16" ht="17" x14ac:dyDescent="0.25">
      <c r="A164" s="4"/>
      <c r="B164" t="s">
        <v>349</v>
      </c>
      <c r="C164" t="s">
        <v>1660</v>
      </c>
      <c r="D164">
        <v>73</v>
      </c>
      <c r="E164">
        <v>3</v>
      </c>
      <c r="F164">
        <v>1</v>
      </c>
      <c r="G164">
        <v>48.379399999999997</v>
      </c>
      <c r="H164">
        <v>31.165600000000001</v>
      </c>
      <c r="J164" t="str">
        <f t="shared" si="24"/>
        <v/>
      </c>
      <c r="K164" t="str">
        <f t="shared" si="24"/>
        <v/>
      </c>
      <c r="L164" t="str">
        <f t="shared" si="24"/>
        <v/>
      </c>
      <c r="N164" t="str">
        <f t="shared" si="23"/>
        <v/>
      </c>
      <c r="O164" t="str">
        <f t="shared" si="23"/>
        <v/>
      </c>
      <c r="P164" t="str">
        <f t="shared" si="23"/>
        <v/>
      </c>
    </row>
    <row r="165" spans="1:16" ht="17" x14ac:dyDescent="0.25">
      <c r="A165" s="4"/>
      <c r="B165" t="s">
        <v>318</v>
      </c>
      <c r="C165" t="s">
        <v>1676</v>
      </c>
      <c r="D165">
        <v>70</v>
      </c>
      <c r="E165">
        <v>0</v>
      </c>
      <c r="F165">
        <v>15</v>
      </c>
      <c r="G165">
        <v>6.4238</v>
      </c>
      <c r="H165">
        <v>-66.589699999999993</v>
      </c>
      <c r="J165">
        <f t="shared" si="24"/>
        <v>67</v>
      </c>
      <c r="K165">
        <f t="shared" si="24"/>
        <v>2</v>
      </c>
      <c r="L165">
        <f t="shared" si="24"/>
        <v>0</v>
      </c>
      <c r="N165" t="str">
        <f t="shared" si="23"/>
        <v/>
      </c>
      <c r="O165" t="str">
        <f t="shared" si="23"/>
        <v/>
      </c>
      <c r="P165" t="str">
        <f t="shared" si="23"/>
        <v/>
      </c>
    </row>
    <row r="166" spans="1:16" ht="17" x14ac:dyDescent="0.25">
      <c r="A166" s="4"/>
      <c r="B166" t="s">
        <v>292</v>
      </c>
      <c r="C166" t="s">
        <v>1647</v>
      </c>
      <c r="D166">
        <v>67</v>
      </c>
      <c r="E166">
        <v>0</v>
      </c>
      <c r="F166">
        <v>5</v>
      </c>
      <c r="G166">
        <v>14.497400000000001</v>
      </c>
      <c r="H166">
        <v>-14.452400000000001</v>
      </c>
      <c r="J166" t="str">
        <f t="shared" si="24"/>
        <v/>
      </c>
      <c r="K166" t="str">
        <f t="shared" si="24"/>
        <v/>
      </c>
      <c r="L166" t="str">
        <f t="shared" si="24"/>
        <v/>
      </c>
      <c r="N166" t="str">
        <f t="shared" si="23"/>
        <v/>
      </c>
      <c r="O166" t="str">
        <f t="shared" si="23"/>
        <v/>
      </c>
      <c r="P166" t="str">
        <f t="shared" si="23"/>
        <v/>
      </c>
    </row>
    <row r="167" spans="1:16" ht="17" x14ac:dyDescent="0.25">
      <c r="A167" s="4" t="s">
        <v>333</v>
      </c>
      <c r="B167" t="s">
        <v>1</v>
      </c>
      <c r="C167" t="s">
        <v>1680</v>
      </c>
      <c r="D167">
        <v>67</v>
      </c>
      <c r="E167">
        <v>2</v>
      </c>
      <c r="F167">
        <v>0</v>
      </c>
      <c r="G167">
        <v>35.565300000000001</v>
      </c>
      <c r="H167">
        <v>-96.928899999999999</v>
      </c>
      <c r="J167" t="str">
        <f t="shared" si="24"/>
        <v/>
      </c>
      <c r="K167" t="str">
        <f t="shared" si="24"/>
        <v/>
      </c>
      <c r="L167" t="str">
        <f t="shared" si="24"/>
        <v/>
      </c>
      <c r="N167" t="str">
        <f t="shared" si="23"/>
        <v/>
      </c>
      <c r="O167" t="str">
        <f t="shared" si="23"/>
        <v/>
      </c>
      <c r="P167" t="str">
        <f t="shared" si="23"/>
        <v/>
      </c>
    </row>
    <row r="168" spans="1:16" ht="17" x14ac:dyDescent="0.25">
      <c r="A168" s="4"/>
      <c r="B168" t="s">
        <v>337</v>
      </c>
      <c r="C168" t="s">
        <v>1682</v>
      </c>
      <c r="D168">
        <v>66</v>
      </c>
      <c r="E168">
        <v>0</v>
      </c>
      <c r="F168">
        <v>0</v>
      </c>
      <c r="G168">
        <v>-40.900599999999997</v>
      </c>
      <c r="H168">
        <v>174.886</v>
      </c>
      <c r="J168">
        <f t="shared" si="24"/>
        <v>65</v>
      </c>
      <c r="K168">
        <f t="shared" si="24"/>
        <v>0</v>
      </c>
      <c r="L168">
        <f t="shared" si="24"/>
        <v>0</v>
      </c>
      <c r="N168" t="str">
        <f t="shared" si="23"/>
        <v/>
      </c>
      <c r="O168" t="str">
        <f t="shared" si="23"/>
        <v/>
      </c>
      <c r="P168" t="str">
        <f t="shared" si="23"/>
        <v/>
      </c>
    </row>
    <row r="169" spans="1:16" ht="17" x14ac:dyDescent="0.25">
      <c r="A169" s="4"/>
      <c r="B169" t="s">
        <v>320</v>
      </c>
      <c r="C169" t="s">
        <v>1659</v>
      </c>
      <c r="D169">
        <v>65</v>
      </c>
      <c r="E169">
        <v>1</v>
      </c>
      <c r="F169">
        <v>10</v>
      </c>
      <c r="G169">
        <v>40.143099999999997</v>
      </c>
      <c r="H169">
        <v>47.576900000000002</v>
      </c>
      <c r="J169">
        <f t="shared" si="24"/>
        <v>64</v>
      </c>
      <c r="K169">
        <f t="shared" si="24"/>
        <v>2</v>
      </c>
      <c r="L169">
        <f t="shared" si="24"/>
        <v>0</v>
      </c>
      <c r="N169" t="str">
        <f t="shared" si="23"/>
        <v/>
      </c>
      <c r="O169" t="str">
        <f t="shared" si="23"/>
        <v/>
      </c>
      <c r="P169" t="str">
        <f t="shared" si="23"/>
        <v/>
      </c>
    </row>
    <row r="170" spans="1:16" ht="17" x14ac:dyDescent="0.25">
      <c r="A170" s="4" t="s">
        <v>315</v>
      </c>
      <c r="B170" t="s">
        <v>1</v>
      </c>
      <c r="C170" t="s">
        <v>1683</v>
      </c>
      <c r="D170">
        <v>65</v>
      </c>
      <c r="E170">
        <v>0</v>
      </c>
      <c r="F170">
        <v>0</v>
      </c>
      <c r="G170">
        <v>43.452500000000001</v>
      </c>
      <c r="H170">
        <v>-71.563900000000004</v>
      </c>
      <c r="J170" t="str">
        <f t="shared" si="24"/>
        <v/>
      </c>
      <c r="K170" t="str">
        <f t="shared" si="24"/>
        <v/>
      </c>
      <c r="L170" t="str">
        <f t="shared" si="24"/>
        <v/>
      </c>
      <c r="N170" t="str">
        <f t="shared" si="23"/>
        <v/>
      </c>
      <c r="O170" t="str">
        <f t="shared" si="23"/>
        <v/>
      </c>
      <c r="P170" t="str">
        <f t="shared" si="23"/>
        <v/>
      </c>
    </row>
    <row r="171" spans="1:16" ht="17" x14ac:dyDescent="0.25">
      <c r="A171" s="4" t="s">
        <v>330</v>
      </c>
      <c r="B171" t="s">
        <v>1</v>
      </c>
      <c r="C171" t="s">
        <v>1652</v>
      </c>
      <c r="D171">
        <v>64</v>
      </c>
      <c r="E171">
        <v>2</v>
      </c>
      <c r="F171">
        <v>0</v>
      </c>
      <c r="G171">
        <v>38.526600000000002</v>
      </c>
      <c r="H171">
        <v>-96.726500000000001</v>
      </c>
      <c r="J171">
        <f t="shared" si="24"/>
        <v>57</v>
      </c>
      <c r="K171">
        <f t="shared" si="24"/>
        <v>0</v>
      </c>
      <c r="L171">
        <f t="shared" si="24"/>
        <v>0</v>
      </c>
      <c r="N171" t="str">
        <f t="shared" si="23"/>
        <v/>
      </c>
      <c r="O171" t="str">
        <f t="shared" si="23"/>
        <v/>
      </c>
      <c r="P171" t="str">
        <f t="shared" si="23"/>
        <v/>
      </c>
    </row>
    <row r="172" spans="1:16" ht="17" x14ac:dyDescent="0.25">
      <c r="A172" s="4"/>
      <c r="B172" t="s">
        <v>332</v>
      </c>
      <c r="C172" t="s">
        <v>1647</v>
      </c>
      <c r="D172">
        <v>60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24"/>
        <v/>
      </c>
      <c r="K172" t="str">
        <f t="shared" si="24"/>
        <v/>
      </c>
      <c r="L172" t="str">
        <f t="shared" si="24"/>
        <v/>
      </c>
      <c r="N172" t="str">
        <f t="shared" si="23"/>
        <v/>
      </c>
      <c r="O172" t="str">
        <f t="shared" si="23"/>
        <v/>
      </c>
      <c r="P172" t="str">
        <f t="shared" si="23"/>
        <v/>
      </c>
    </row>
    <row r="173" spans="1:16" ht="17" x14ac:dyDescent="0.25">
      <c r="A173" s="4" t="s">
        <v>316</v>
      </c>
      <c r="B173" t="s">
        <v>1</v>
      </c>
      <c r="C173" t="s">
        <v>1683</v>
      </c>
      <c r="D173">
        <v>57</v>
      </c>
      <c r="E173">
        <v>0</v>
      </c>
      <c r="F173">
        <v>0</v>
      </c>
      <c r="G173">
        <v>34.840499999999999</v>
      </c>
      <c r="H173">
        <v>-106.24850000000001</v>
      </c>
      <c r="J173" t="str">
        <f t="shared" si="24"/>
        <v/>
      </c>
      <c r="K173" t="str">
        <f t="shared" si="24"/>
        <v/>
      </c>
      <c r="L173" t="str">
        <f t="shared" si="24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</row>
    <row r="174" spans="1:16" ht="17" x14ac:dyDescent="0.25">
      <c r="A174" s="4"/>
      <c r="B174" t="s">
        <v>352</v>
      </c>
      <c r="C174" t="s">
        <v>1684</v>
      </c>
      <c r="D174">
        <v>56</v>
      </c>
      <c r="E174">
        <v>0</v>
      </c>
      <c r="F174">
        <v>0</v>
      </c>
      <c r="G174">
        <v>16.265000000000001</v>
      </c>
      <c r="H174">
        <v>-61.551000000000002</v>
      </c>
      <c r="J174" t="str">
        <f t="shared" si="24"/>
        <v/>
      </c>
      <c r="K174" t="str">
        <f t="shared" si="24"/>
        <v/>
      </c>
      <c r="L174" t="str">
        <f t="shared" si="24"/>
        <v/>
      </c>
      <c r="N174" t="str">
        <f t="shared" si="23"/>
        <v/>
      </c>
      <c r="O174" t="str">
        <f t="shared" si="23"/>
        <v/>
      </c>
      <c r="P174" t="str">
        <f t="shared" si="23"/>
        <v/>
      </c>
    </row>
    <row r="175" spans="1:16" ht="17" x14ac:dyDescent="0.25">
      <c r="A175" s="4"/>
      <c r="B175" t="s">
        <v>296</v>
      </c>
      <c r="C175" t="s">
        <v>1685</v>
      </c>
      <c r="D175">
        <v>55</v>
      </c>
      <c r="E175">
        <v>0</v>
      </c>
      <c r="F175">
        <v>17</v>
      </c>
      <c r="G175">
        <v>21.473500000000001</v>
      </c>
      <c r="H175">
        <v>55.9754</v>
      </c>
      <c r="J175" t="str">
        <f t="shared" si="24"/>
        <v/>
      </c>
      <c r="K175" t="str">
        <f t="shared" si="24"/>
        <v/>
      </c>
      <c r="L175" t="str">
        <f t="shared" si="24"/>
        <v/>
      </c>
      <c r="N175" t="str">
        <f t="shared" si="23"/>
        <v/>
      </c>
      <c r="O175" t="str">
        <f t="shared" si="23"/>
        <v/>
      </c>
      <c r="P175" t="str">
        <f t="shared" si="23"/>
        <v/>
      </c>
    </row>
    <row r="176" spans="1:16" ht="17" x14ac:dyDescent="0.25">
      <c r="A176" s="4"/>
      <c r="B176" t="s">
        <v>231</v>
      </c>
      <c r="C176" t="s">
        <v>1682</v>
      </c>
      <c r="D176">
        <v>54</v>
      </c>
      <c r="E176">
        <v>0</v>
      </c>
      <c r="F176">
        <v>3</v>
      </c>
      <c r="G176">
        <v>42.315399999999997</v>
      </c>
      <c r="H176">
        <v>43.356900000000003</v>
      </c>
      <c r="J176">
        <f t="shared" si="24"/>
        <v>52</v>
      </c>
      <c r="K176">
        <f t="shared" si="24"/>
        <v>2</v>
      </c>
      <c r="L176">
        <f t="shared" si="24"/>
        <v>0</v>
      </c>
      <c r="N176" t="str">
        <f t="shared" si="23"/>
        <v/>
      </c>
      <c r="O176" t="str">
        <f t="shared" si="23"/>
        <v/>
      </c>
      <c r="P176" t="str">
        <f t="shared" si="23"/>
        <v/>
      </c>
    </row>
    <row r="177" spans="1:16" ht="17" x14ac:dyDescent="0.25">
      <c r="A177" s="4" t="s">
        <v>344</v>
      </c>
      <c r="B177" t="s">
        <v>63</v>
      </c>
      <c r="C177" t="s">
        <v>1664</v>
      </c>
      <c r="D177">
        <v>52</v>
      </c>
      <c r="E177">
        <v>0</v>
      </c>
      <c r="F177">
        <v>0</v>
      </c>
      <c r="G177">
        <v>52.939900000000002</v>
      </c>
      <c r="H177">
        <v>-106.4509</v>
      </c>
      <c r="J177">
        <f t="shared" si="24"/>
        <v>51</v>
      </c>
      <c r="K177">
        <f t="shared" si="24"/>
        <v>0</v>
      </c>
      <c r="L177">
        <f t="shared" si="24"/>
        <v>0</v>
      </c>
      <c r="N177" t="str">
        <f t="shared" si="23"/>
        <v/>
      </c>
      <c r="O177" t="str">
        <f t="shared" si="23"/>
        <v/>
      </c>
      <c r="P177" t="str">
        <f t="shared" si="23"/>
        <v/>
      </c>
    </row>
    <row r="178" spans="1:16" ht="17" x14ac:dyDescent="0.25">
      <c r="A178" s="4" t="s">
        <v>325</v>
      </c>
      <c r="B178" t="s">
        <v>1</v>
      </c>
      <c r="C178" t="s">
        <v>1686</v>
      </c>
      <c r="D178">
        <v>52</v>
      </c>
      <c r="E178">
        <v>2</v>
      </c>
      <c r="F178">
        <v>0</v>
      </c>
      <c r="G178">
        <v>44.045900000000003</v>
      </c>
      <c r="H178">
        <v>-72.710700000000003</v>
      </c>
      <c r="J178" t="str">
        <f t="shared" si="24"/>
        <v/>
      </c>
      <c r="K178" t="str">
        <f t="shared" si="24"/>
        <v/>
      </c>
      <c r="L178" t="str">
        <f t="shared" si="24"/>
        <v/>
      </c>
      <c r="N178" t="str">
        <f t="shared" si="23"/>
        <v/>
      </c>
      <c r="O178" t="str">
        <f t="shared" si="23"/>
        <v/>
      </c>
      <c r="P178" t="str">
        <f t="shared" si="23"/>
        <v/>
      </c>
    </row>
    <row r="179" spans="1:16" ht="17" x14ac:dyDescent="0.25">
      <c r="A179" s="4" t="s">
        <v>310</v>
      </c>
      <c r="B179" t="s">
        <v>1</v>
      </c>
      <c r="C179" t="s">
        <v>1686</v>
      </c>
      <c r="D179">
        <v>51</v>
      </c>
      <c r="E179">
        <v>0</v>
      </c>
      <c r="F179">
        <v>0</v>
      </c>
      <c r="G179">
        <v>41.125399999999999</v>
      </c>
      <c r="H179">
        <v>-98.268100000000004</v>
      </c>
      <c r="J179">
        <f t="shared" si="24"/>
        <v>49</v>
      </c>
      <c r="K179">
        <f t="shared" si="24"/>
        <v>0</v>
      </c>
      <c r="L179">
        <f t="shared" si="24"/>
        <v>0</v>
      </c>
      <c r="N179" t="str">
        <f t="shared" si="23"/>
        <v/>
      </c>
      <c r="O179" t="str">
        <f t="shared" si="23"/>
        <v/>
      </c>
      <c r="P179" t="str">
        <f t="shared" si="23"/>
        <v/>
      </c>
    </row>
    <row r="180" spans="1:16" ht="17" x14ac:dyDescent="0.25">
      <c r="A180" s="4"/>
      <c r="B180" t="s">
        <v>368</v>
      </c>
      <c r="C180" t="s">
        <v>1659</v>
      </c>
      <c r="D180">
        <v>50</v>
      </c>
      <c r="E180">
        <v>0</v>
      </c>
      <c r="F180">
        <v>1</v>
      </c>
      <c r="G180">
        <v>10.691800000000001</v>
      </c>
      <c r="H180">
        <v>-61.222499999999997</v>
      </c>
      <c r="J180">
        <f t="shared" si="24"/>
        <v>48</v>
      </c>
      <c r="K180">
        <f t="shared" si="24"/>
        <v>0</v>
      </c>
      <c r="L180">
        <f t="shared" si="24"/>
        <v>0</v>
      </c>
      <c r="N180" t="str">
        <f t="shared" si="23"/>
        <v/>
      </c>
      <c r="O180" t="str">
        <f t="shared" si="23"/>
        <v/>
      </c>
      <c r="P180" t="str">
        <f t="shared" si="23"/>
        <v/>
      </c>
    </row>
    <row r="181" spans="1:16" ht="17" x14ac:dyDescent="0.25">
      <c r="A181" s="4" t="s">
        <v>191</v>
      </c>
      <c r="B181" t="s">
        <v>1</v>
      </c>
      <c r="C181" t="s">
        <v>1540</v>
      </c>
      <c r="D181">
        <v>49</v>
      </c>
      <c r="E181">
        <v>0</v>
      </c>
      <c r="F181">
        <v>0</v>
      </c>
      <c r="G181">
        <v>35.4437</v>
      </c>
      <c r="H181">
        <v>139.63800000000001</v>
      </c>
      <c r="J181" t="str">
        <f t="shared" si="24"/>
        <v/>
      </c>
      <c r="K181" t="str">
        <f t="shared" si="24"/>
        <v/>
      </c>
      <c r="L181" t="str">
        <f t="shared" si="24"/>
        <v/>
      </c>
      <c r="N181" t="str">
        <f t="shared" si="23"/>
        <v/>
      </c>
      <c r="O181" t="str">
        <f t="shared" si="23"/>
        <v/>
      </c>
      <c r="P181" t="str">
        <f t="shared" si="23"/>
        <v/>
      </c>
    </row>
    <row r="182" spans="1:16" ht="17" x14ac:dyDescent="0.25">
      <c r="A182" s="4" t="s">
        <v>346</v>
      </c>
      <c r="B182" t="s">
        <v>1</v>
      </c>
      <c r="C182" t="s">
        <v>1683</v>
      </c>
      <c r="D182">
        <v>48</v>
      </c>
      <c r="E182">
        <v>0</v>
      </c>
      <c r="F182">
        <v>0</v>
      </c>
      <c r="G182">
        <v>21.0943</v>
      </c>
      <c r="H182">
        <v>-157.4983</v>
      </c>
      <c r="J182">
        <f t="shared" si="24"/>
        <v>47</v>
      </c>
      <c r="K182">
        <f t="shared" si="24"/>
        <v>0</v>
      </c>
      <c r="L182">
        <f t="shared" si="24"/>
        <v>0</v>
      </c>
      <c r="N182" t="str">
        <f t="shared" si="23"/>
        <v/>
      </c>
      <c r="O182" t="str">
        <f t="shared" si="23"/>
        <v/>
      </c>
      <c r="P182" t="str">
        <f t="shared" si="23"/>
        <v/>
      </c>
    </row>
    <row r="183" spans="1:16" ht="17" x14ac:dyDescent="0.25">
      <c r="A183" s="4"/>
      <c r="B183" t="s">
        <v>335</v>
      </c>
      <c r="C183" t="s">
        <v>1687</v>
      </c>
      <c r="D183">
        <v>47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24"/>
        <v/>
      </c>
      <c r="K183" t="str">
        <f t="shared" si="24"/>
        <v/>
      </c>
      <c r="L183" t="str">
        <f t="shared" si="24"/>
        <v/>
      </c>
      <c r="N183" t="str">
        <f t="shared" si="23"/>
        <v/>
      </c>
      <c r="O183" t="str">
        <f t="shared" si="23"/>
        <v/>
      </c>
      <c r="P183" t="str">
        <f t="shared" si="23"/>
        <v/>
      </c>
    </row>
    <row r="184" spans="1:16" ht="17" x14ac:dyDescent="0.25">
      <c r="A184" s="4" t="s">
        <v>339</v>
      </c>
      <c r="B184" t="s">
        <v>1</v>
      </c>
      <c r="C184" t="s">
        <v>1680</v>
      </c>
      <c r="D184">
        <v>47</v>
      </c>
      <c r="E184">
        <v>0</v>
      </c>
      <c r="F184">
        <v>0</v>
      </c>
      <c r="G184">
        <v>39.3185</v>
      </c>
      <c r="H184">
        <v>-75.507099999999994</v>
      </c>
      <c r="J184">
        <f t="shared" si="24"/>
        <v>42</v>
      </c>
      <c r="K184">
        <f t="shared" si="24"/>
        <v>0</v>
      </c>
      <c r="L184">
        <f t="shared" si="24"/>
        <v>0</v>
      </c>
      <c r="N184" t="str">
        <f t="shared" si="23"/>
        <v/>
      </c>
      <c r="O184" t="str">
        <f t="shared" si="23"/>
        <v/>
      </c>
      <c r="P184" t="str">
        <f t="shared" si="23"/>
        <v/>
      </c>
    </row>
    <row r="185" spans="1:16" ht="17" x14ac:dyDescent="0.25">
      <c r="A185" s="4"/>
      <c r="B185" t="s">
        <v>356</v>
      </c>
      <c r="C185" t="s">
        <v>1600</v>
      </c>
      <c r="D185">
        <v>43</v>
      </c>
      <c r="E185">
        <v>0</v>
      </c>
      <c r="F185">
        <v>0</v>
      </c>
      <c r="G185">
        <v>41.377499999999998</v>
      </c>
      <c r="H185">
        <v>64.585300000000004</v>
      </c>
      <c r="J185" t="str">
        <f t="shared" si="24"/>
        <v/>
      </c>
      <c r="K185" t="str">
        <f t="shared" si="24"/>
        <v/>
      </c>
      <c r="L185" t="str">
        <f t="shared" si="24"/>
        <v/>
      </c>
      <c r="N185" t="str">
        <f t="shared" si="23"/>
        <v/>
      </c>
      <c r="O185" t="str">
        <f t="shared" si="23"/>
        <v/>
      </c>
      <c r="P185" t="str">
        <f t="shared" si="23"/>
        <v/>
      </c>
    </row>
    <row r="186" spans="1:16" ht="17" x14ac:dyDescent="0.25">
      <c r="A186" s="4" t="s">
        <v>361</v>
      </c>
      <c r="B186" t="s">
        <v>1</v>
      </c>
      <c r="C186" t="s">
        <v>1683</v>
      </c>
      <c r="D186">
        <v>42</v>
      </c>
      <c r="E186">
        <v>0</v>
      </c>
      <c r="F186">
        <v>0</v>
      </c>
      <c r="G186">
        <v>44.240499999999997</v>
      </c>
      <c r="H186">
        <v>-114.47880000000001</v>
      </c>
      <c r="J186" t="str">
        <f t="shared" si="24"/>
        <v/>
      </c>
      <c r="K186" t="str">
        <f t="shared" si="24"/>
        <v/>
      </c>
      <c r="L186" t="str">
        <f t="shared" si="24"/>
        <v/>
      </c>
      <c r="N186" t="str">
        <f t="shared" si="23"/>
        <v/>
      </c>
      <c r="O186" t="str">
        <f t="shared" si="23"/>
        <v/>
      </c>
      <c r="P186" t="str">
        <f t="shared" si="23"/>
        <v/>
      </c>
    </row>
    <row r="187" spans="1:16" ht="17" x14ac:dyDescent="0.25">
      <c r="A187" s="4"/>
      <c r="B187" t="s">
        <v>300</v>
      </c>
      <c r="C187" t="s">
        <v>1664</v>
      </c>
      <c r="D187">
        <v>40</v>
      </c>
      <c r="E187">
        <v>1</v>
      </c>
      <c r="F187">
        <v>1</v>
      </c>
      <c r="G187">
        <v>33.939100000000003</v>
      </c>
      <c r="H187">
        <v>67.709999999999994</v>
      </c>
      <c r="J187" t="str">
        <f t="shared" si="24"/>
        <v/>
      </c>
      <c r="K187" t="str">
        <f t="shared" si="24"/>
        <v/>
      </c>
      <c r="L187" t="str">
        <f t="shared" si="24"/>
        <v/>
      </c>
      <c r="N187" t="str">
        <f t="shared" si="23"/>
        <v/>
      </c>
      <c r="O187" t="str">
        <f t="shared" si="23"/>
        <v/>
      </c>
      <c r="P187" t="str">
        <f t="shared" si="23"/>
        <v/>
      </c>
    </row>
    <row r="188" spans="1:16" ht="17" x14ac:dyDescent="0.25">
      <c r="A188" s="4"/>
      <c r="B188" t="s">
        <v>363</v>
      </c>
      <c r="C188" t="s">
        <v>1688</v>
      </c>
      <c r="D188">
        <v>40</v>
      </c>
      <c r="E188">
        <v>0</v>
      </c>
      <c r="F188">
        <v>0</v>
      </c>
      <c r="G188">
        <v>3.8479999999999999</v>
      </c>
      <c r="H188">
        <v>11.5021</v>
      </c>
      <c r="J188" t="str">
        <f t="shared" si="24"/>
        <v/>
      </c>
      <c r="K188" t="str">
        <f t="shared" si="24"/>
        <v/>
      </c>
      <c r="L188" t="str">
        <f t="shared" si="24"/>
        <v/>
      </c>
      <c r="N188" t="str">
        <f t="shared" si="23"/>
        <v/>
      </c>
      <c r="O188" t="str">
        <f t="shared" si="23"/>
        <v/>
      </c>
      <c r="P188" t="str">
        <f t="shared" si="23"/>
        <v/>
      </c>
    </row>
    <row r="189" spans="1:16" ht="17" x14ac:dyDescent="0.25">
      <c r="A189" s="4"/>
      <c r="B189" t="s">
        <v>367</v>
      </c>
      <c r="C189" t="s">
        <v>1572</v>
      </c>
      <c r="D189">
        <v>37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24"/>
        <v/>
      </c>
      <c r="K189" t="str">
        <f t="shared" si="24"/>
        <v/>
      </c>
      <c r="L189" t="str">
        <f t="shared" si="24"/>
        <v/>
      </c>
      <c r="N189" t="str">
        <f t="shared" si="23"/>
        <v/>
      </c>
      <c r="O189" t="str">
        <f t="shared" si="23"/>
        <v/>
      </c>
      <c r="P189" t="str">
        <f t="shared" si="23"/>
        <v/>
      </c>
    </row>
    <row r="190" spans="1:16" ht="17" x14ac:dyDescent="0.25">
      <c r="A190" s="4"/>
      <c r="B190" t="s">
        <v>322</v>
      </c>
      <c r="C190" t="s">
        <v>1689</v>
      </c>
      <c r="D190">
        <v>37</v>
      </c>
      <c r="E190">
        <v>1</v>
      </c>
      <c r="F190">
        <v>0</v>
      </c>
      <c r="G190">
        <v>14.641500000000001</v>
      </c>
      <c r="H190">
        <v>-61.0242</v>
      </c>
      <c r="J190" t="str">
        <f t="shared" si="24"/>
        <v/>
      </c>
      <c r="K190" t="str">
        <f t="shared" si="24"/>
        <v/>
      </c>
      <c r="L190" t="str">
        <f t="shared" si="24"/>
        <v/>
      </c>
      <c r="N190" t="str">
        <f t="shared" si="23"/>
        <v/>
      </c>
      <c r="O190" t="str">
        <f t="shared" si="23"/>
        <v/>
      </c>
      <c r="P190" t="str">
        <f t="shared" si="23"/>
        <v/>
      </c>
    </row>
    <row r="191" spans="1:16" ht="17" x14ac:dyDescent="0.25">
      <c r="A191" s="4"/>
      <c r="B191" t="s">
        <v>364</v>
      </c>
      <c r="C191" t="s">
        <v>1664</v>
      </c>
      <c r="D191">
        <v>35</v>
      </c>
      <c r="E191">
        <v>1</v>
      </c>
      <c r="F191">
        <v>0</v>
      </c>
      <c r="G191">
        <v>21.521799999999999</v>
      </c>
      <c r="H191">
        <v>-77.781199999999998</v>
      </c>
      <c r="J191">
        <f t="shared" si="24"/>
        <v>31</v>
      </c>
      <c r="K191">
        <f t="shared" si="24"/>
        <v>0</v>
      </c>
      <c r="L191">
        <f t="shared" si="24"/>
        <v>0</v>
      </c>
      <c r="N191" t="str">
        <f t="shared" si="23"/>
        <v/>
      </c>
      <c r="O191" t="str">
        <f t="shared" si="23"/>
        <v/>
      </c>
      <c r="P191" t="str">
        <f t="shared" si="23"/>
        <v/>
      </c>
    </row>
    <row r="192" spans="1:16" ht="17" x14ac:dyDescent="0.25">
      <c r="A192" s="4" t="s">
        <v>355</v>
      </c>
      <c r="B192" t="s">
        <v>172</v>
      </c>
      <c r="C192" t="s">
        <v>1601</v>
      </c>
      <c r="D192">
        <v>32</v>
      </c>
      <c r="E192">
        <v>0</v>
      </c>
      <c r="F192">
        <v>0</v>
      </c>
      <c r="G192">
        <v>49.372300000000003</v>
      </c>
      <c r="H192">
        <v>-2.3643999999999998</v>
      </c>
      <c r="J192" t="str">
        <f t="shared" si="24"/>
        <v/>
      </c>
      <c r="K192" t="str">
        <f t="shared" si="24"/>
        <v/>
      </c>
      <c r="L192" t="str">
        <f t="shared" si="24"/>
        <v/>
      </c>
      <c r="N192" t="str">
        <f t="shared" si="23"/>
        <v/>
      </c>
      <c r="O192" t="str">
        <f t="shared" si="23"/>
        <v/>
      </c>
      <c r="P192" t="str">
        <f t="shared" si="23"/>
        <v/>
      </c>
    </row>
    <row r="193" spans="1:16" ht="17" x14ac:dyDescent="0.25">
      <c r="A193" s="4" t="s">
        <v>347</v>
      </c>
      <c r="B193" t="s">
        <v>1</v>
      </c>
      <c r="C193" t="s">
        <v>1686</v>
      </c>
      <c r="D193">
        <v>31</v>
      </c>
      <c r="E193">
        <v>0</v>
      </c>
      <c r="F193">
        <v>0</v>
      </c>
      <c r="G193">
        <v>46.921900000000001</v>
      </c>
      <c r="H193">
        <v>-110.45440000000001</v>
      </c>
      <c r="J193" t="str">
        <f t="shared" si="24"/>
        <v/>
      </c>
      <c r="K193" t="str">
        <f t="shared" si="24"/>
        <v/>
      </c>
      <c r="L193" t="str">
        <f t="shared" si="24"/>
        <v/>
      </c>
      <c r="N193" t="str">
        <f t="shared" si="23"/>
        <v/>
      </c>
      <c r="O193" t="str">
        <f t="shared" si="23"/>
        <v/>
      </c>
      <c r="P193" t="str">
        <f t="shared" si="23"/>
        <v/>
      </c>
    </row>
    <row r="194" spans="1:16" ht="17" x14ac:dyDescent="0.25">
      <c r="A194" s="4"/>
      <c r="B194" t="s">
        <v>380</v>
      </c>
      <c r="C194" t="s">
        <v>1655</v>
      </c>
      <c r="D194">
        <v>30</v>
      </c>
      <c r="E194">
        <v>1</v>
      </c>
      <c r="F194">
        <v>0</v>
      </c>
      <c r="G194">
        <v>-4.0382999999999996</v>
      </c>
      <c r="H194">
        <v>21.758700000000001</v>
      </c>
      <c r="J194">
        <f t="shared" si="24"/>
        <v>30</v>
      </c>
      <c r="K194">
        <f t="shared" si="24"/>
        <v>1</v>
      </c>
      <c r="L194">
        <f t="shared" si="24"/>
        <v>0</v>
      </c>
      <c r="N194" t="str">
        <f t="shared" si="23"/>
        <v/>
      </c>
      <c r="O194" t="str">
        <f t="shared" si="23"/>
        <v/>
      </c>
      <c r="P194" t="str">
        <f t="shared" si="23"/>
        <v/>
      </c>
    </row>
    <row r="195" spans="1:16" ht="17" x14ac:dyDescent="0.25">
      <c r="A195" s="4"/>
      <c r="B195" t="s">
        <v>388</v>
      </c>
      <c r="C195" t="s">
        <v>1690</v>
      </c>
      <c r="D195">
        <v>30</v>
      </c>
      <c r="E195">
        <v>0</v>
      </c>
      <c r="F195">
        <v>2</v>
      </c>
      <c r="G195">
        <v>9.0820000000000007</v>
      </c>
      <c r="H195">
        <v>8.6753</v>
      </c>
      <c r="J195" t="str">
        <f t="shared" si="24"/>
        <v/>
      </c>
      <c r="K195" t="str">
        <f t="shared" si="24"/>
        <v/>
      </c>
      <c r="L195" t="str">
        <f t="shared" si="24"/>
        <v/>
      </c>
      <c r="N195" t="str">
        <f t="shared" si="23"/>
        <v/>
      </c>
      <c r="O195" t="str">
        <f t="shared" si="23"/>
        <v/>
      </c>
      <c r="P195" t="str">
        <f t="shared" si="23"/>
        <v/>
      </c>
    </row>
    <row r="196" spans="1:16" ht="17" x14ac:dyDescent="0.25">
      <c r="A196" s="4" t="s">
        <v>305</v>
      </c>
      <c r="B196" t="s">
        <v>1</v>
      </c>
      <c r="C196" t="s">
        <v>1691</v>
      </c>
      <c r="D196">
        <v>30</v>
      </c>
      <c r="E196">
        <v>1</v>
      </c>
      <c r="F196">
        <v>0</v>
      </c>
      <c r="G196">
        <v>37.648899999999998</v>
      </c>
      <c r="H196">
        <v>-122.66549999999999</v>
      </c>
      <c r="J196">
        <f t="shared" si="24"/>
        <v>28</v>
      </c>
      <c r="K196">
        <f t="shared" si="24"/>
        <v>0</v>
      </c>
      <c r="L196">
        <f t="shared" si="24"/>
        <v>0</v>
      </c>
      <c r="N196" t="str">
        <f t="shared" si="23"/>
        <v/>
      </c>
      <c r="O196" t="str">
        <f t="shared" si="23"/>
        <v/>
      </c>
      <c r="P196" t="str">
        <f t="shared" si="23"/>
        <v/>
      </c>
    </row>
    <row r="197" spans="1:16" ht="17" x14ac:dyDescent="0.25">
      <c r="A197" s="4" t="s">
        <v>357</v>
      </c>
      <c r="B197" t="s">
        <v>63</v>
      </c>
      <c r="C197" t="s">
        <v>1664</v>
      </c>
      <c r="D197">
        <v>28</v>
      </c>
      <c r="E197">
        <v>0</v>
      </c>
      <c r="F197">
        <v>0</v>
      </c>
      <c r="G197">
        <v>44.682000000000002</v>
      </c>
      <c r="H197">
        <v>-63.744300000000003</v>
      </c>
      <c r="J197" t="str">
        <f t="shared" si="24"/>
        <v/>
      </c>
      <c r="K197" t="str">
        <f t="shared" si="24"/>
        <v/>
      </c>
      <c r="L197" t="str">
        <f t="shared" si="24"/>
        <v/>
      </c>
      <c r="N197" t="str">
        <f t="shared" ref="N197:P260" si="25">IF($A199="New York",D199,"")</f>
        <v/>
      </c>
      <c r="O197" t="str">
        <f t="shared" si="25"/>
        <v/>
      </c>
      <c r="P197" t="str">
        <f t="shared" si="25"/>
        <v/>
      </c>
    </row>
    <row r="198" spans="1:16" ht="17" x14ac:dyDescent="0.25">
      <c r="A198" s="4" t="s">
        <v>428</v>
      </c>
      <c r="B198" t="s">
        <v>1</v>
      </c>
      <c r="C198" t="s">
        <v>1577</v>
      </c>
      <c r="D198">
        <v>28</v>
      </c>
      <c r="E198">
        <v>0</v>
      </c>
      <c r="F198">
        <v>0</v>
      </c>
      <c r="G198">
        <v>47.5289</v>
      </c>
      <c r="H198">
        <v>-99.784000000000006</v>
      </c>
      <c r="J198">
        <f t="shared" si="24"/>
        <v>27</v>
      </c>
      <c r="K198">
        <f t="shared" si="24"/>
        <v>1</v>
      </c>
      <c r="L198">
        <f t="shared" si="24"/>
        <v>0</v>
      </c>
      <c r="N198" t="str">
        <f t="shared" si="25"/>
        <v/>
      </c>
      <c r="O198" t="str">
        <f t="shared" si="25"/>
        <v/>
      </c>
      <c r="P198" t="str">
        <f t="shared" si="25"/>
        <v/>
      </c>
    </row>
    <row r="199" spans="1:16" ht="17" x14ac:dyDescent="0.25">
      <c r="A199" s="4"/>
      <c r="B199" t="s">
        <v>336</v>
      </c>
      <c r="C199" t="s">
        <v>1659</v>
      </c>
      <c r="D199">
        <v>27</v>
      </c>
      <c r="E199">
        <v>2</v>
      </c>
      <c r="F199">
        <v>3</v>
      </c>
      <c r="G199">
        <v>23.684999999999999</v>
      </c>
      <c r="H199">
        <v>90.356300000000005</v>
      </c>
      <c r="J199" t="str">
        <f t="shared" si="24"/>
        <v/>
      </c>
      <c r="K199" t="str">
        <f t="shared" si="24"/>
        <v/>
      </c>
      <c r="L199" t="str">
        <f t="shared" si="24"/>
        <v/>
      </c>
      <c r="N199" t="str">
        <f t="shared" si="25"/>
        <v/>
      </c>
      <c r="O199" t="str">
        <f t="shared" si="25"/>
        <v/>
      </c>
      <c r="P199" t="str">
        <f t="shared" si="25"/>
        <v/>
      </c>
    </row>
    <row r="200" spans="1:16" ht="17" x14ac:dyDescent="0.25">
      <c r="A200" s="4" t="s">
        <v>371</v>
      </c>
      <c r="B200" t="s">
        <v>1</v>
      </c>
      <c r="C200" t="s">
        <v>1680</v>
      </c>
      <c r="D200">
        <v>27</v>
      </c>
      <c r="E200">
        <v>1</v>
      </c>
      <c r="F200">
        <v>0</v>
      </c>
      <c r="G200">
        <v>13.4443</v>
      </c>
      <c r="H200">
        <v>144.7937</v>
      </c>
      <c r="J200" t="str">
        <f t="shared" si="24"/>
        <v/>
      </c>
      <c r="K200" t="str">
        <f t="shared" si="24"/>
        <v/>
      </c>
      <c r="L200" t="str">
        <f t="shared" si="24"/>
        <v/>
      </c>
      <c r="N200" t="str">
        <f t="shared" si="25"/>
        <v/>
      </c>
      <c r="O200" t="str">
        <f t="shared" si="25"/>
        <v/>
      </c>
      <c r="P200" t="str">
        <f t="shared" si="25"/>
        <v/>
      </c>
    </row>
    <row r="201" spans="1:16" ht="17" x14ac:dyDescent="0.25">
      <c r="A201" s="4"/>
      <c r="B201" t="s">
        <v>353</v>
      </c>
      <c r="C201" t="s">
        <v>1688</v>
      </c>
      <c r="D201">
        <v>26</v>
      </c>
      <c r="E201">
        <v>0</v>
      </c>
      <c r="F201">
        <v>0</v>
      </c>
      <c r="G201">
        <v>15.2</v>
      </c>
      <c r="H201">
        <v>-86.241900000000001</v>
      </c>
      <c r="J201" t="str">
        <f t="shared" si="24"/>
        <v/>
      </c>
      <c r="K201" t="str">
        <f t="shared" si="24"/>
        <v/>
      </c>
      <c r="L201" t="str">
        <f t="shared" si="24"/>
        <v/>
      </c>
      <c r="N201" t="str">
        <f t="shared" si="25"/>
        <v/>
      </c>
      <c r="O201" t="str">
        <f t="shared" si="25"/>
        <v/>
      </c>
      <c r="P201" t="str">
        <f t="shared" si="25"/>
        <v/>
      </c>
    </row>
    <row r="202" spans="1:16" ht="17" x14ac:dyDescent="0.25">
      <c r="A202" s="4"/>
      <c r="B202" t="s">
        <v>326</v>
      </c>
      <c r="C202" t="s">
        <v>1692</v>
      </c>
      <c r="D202">
        <v>24</v>
      </c>
      <c r="E202">
        <v>0</v>
      </c>
      <c r="F202">
        <v>0</v>
      </c>
      <c r="G202">
        <v>-16.290199999999999</v>
      </c>
      <c r="H202">
        <v>-63.588700000000003</v>
      </c>
      <c r="J202">
        <f t="shared" si="24"/>
        <v>24</v>
      </c>
      <c r="K202">
        <f t="shared" si="24"/>
        <v>0</v>
      </c>
      <c r="L202">
        <f t="shared" si="24"/>
        <v>0</v>
      </c>
      <c r="N202" t="str">
        <f t="shared" si="25"/>
        <v/>
      </c>
      <c r="O202" t="str">
        <f t="shared" si="25"/>
        <v/>
      </c>
      <c r="P202" t="str">
        <f t="shared" si="25"/>
        <v/>
      </c>
    </row>
    <row r="203" spans="1:16" ht="17" x14ac:dyDescent="0.25">
      <c r="A203" s="4"/>
      <c r="B203" t="s">
        <v>351</v>
      </c>
      <c r="C203" t="s">
        <v>1664</v>
      </c>
      <c r="D203">
        <v>24</v>
      </c>
      <c r="E203">
        <v>1</v>
      </c>
      <c r="F203">
        <v>0</v>
      </c>
      <c r="G203">
        <v>7.9465000000000003</v>
      </c>
      <c r="H203">
        <v>-1.0232000000000001</v>
      </c>
      <c r="J203" t="str">
        <f t="shared" si="24"/>
        <v/>
      </c>
      <c r="K203" t="str">
        <f t="shared" si="24"/>
        <v/>
      </c>
      <c r="L203" t="str">
        <f t="shared" si="24"/>
        <v/>
      </c>
      <c r="N203" t="str">
        <f t="shared" si="25"/>
        <v/>
      </c>
      <c r="O203" t="str">
        <f t="shared" si="25"/>
        <v/>
      </c>
      <c r="P203" t="str">
        <f t="shared" si="25"/>
        <v/>
      </c>
    </row>
    <row r="204" spans="1:16" ht="17" x14ac:dyDescent="0.25">
      <c r="A204" s="4" t="s">
        <v>374</v>
      </c>
      <c r="B204" t="s">
        <v>1</v>
      </c>
      <c r="C204" t="s">
        <v>1693</v>
      </c>
      <c r="D204">
        <v>24</v>
      </c>
      <c r="E204">
        <v>0</v>
      </c>
      <c r="F204">
        <v>0</v>
      </c>
      <c r="G204">
        <v>42.756</v>
      </c>
      <c r="H204">
        <v>-107.30249999999999</v>
      </c>
      <c r="J204">
        <f t="shared" si="24"/>
        <v>23</v>
      </c>
      <c r="K204">
        <f t="shared" si="24"/>
        <v>1</v>
      </c>
      <c r="L204">
        <f t="shared" si="24"/>
        <v>0</v>
      </c>
      <c r="N204" t="str">
        <f t="shared" si="25"/>
        <v/>
      </c>
      <c r="O204" t="str">
        <f t="shared" si="25"/>
        <v/>
      </c>
      <c r="P204" t="str">
        <f t="shared" si="25"/>
        <v/>
      </c>
    </row>
    <row r="205" spans="1:16" ht="17" x14ac:dyDescent="0.25">
      <c r="A205" s="4"/>
      <c r="B205" t="s">
        <v>345</v>
      </c>
      <c r="C205" t="s">
        <v>1690</v>
      </c>
      <c r="D205">
        <v>23</v>
      </c>
      <c r="E205">
        <v>0</v>
      </c>
      <c r="F205">
        <v>1</v>
      </c>
      <c r="G205">
        <v>43.738399999999999</v>
      </c>
      <c r="H205">
        <v>7.4245999999999999</v>
      </c>
      <c r="J205" t="str">
        <f t="shared" si="24"/>
        <v/>
      </c>
      <c r="K205" t="str">
        <f t="shared" si="24"/>
        <v/>
      </c>
      <c r="L205" t="str">
        <f t="shared" si="24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</row>
    <row r="206" spans="1:16" ht="17" x14ac:dyDescent="0.25">
      <c r="A206" s="4" t="s">
        <v>362</v>
      </c>
      <c r="B206" t="s">
        <v>1</v>
      </c>
      <c r="C206" t="s">
        <v>1677</v>
      </c>
      <c r="D206">
        <v>23</v>
      </c>
      <c r="E206">
        <v>1</v>
      </c>
      <c r="F206">
        <v>0</v>
      </c>
      <c r="G206">
        <v>18.220800000000001</v>
      </c>
      <c r="H206">
        <v>-66.590100000000007</v>
      </c>
      <c r="J206" t="str">
        <f t="shared" si="24"/>
        <v/>
      </c>
      <c r="K206" t="str">
        <f t="shared" si="24"/>
        <v/>
      </c>
      <c r="L206" t="str">
        <f t="shared" si="24"/>
        <v/>
      </c>
      <c r="N206" t="str">
        <f t="shared" si="25"/>
        <v/>
      </c>
      <c r="O206" t="str">
        <f t="shared" si="25"/>
        <v/>
      </c>
      <c r="P206" t="str">
        <f t="shared" si="25"/>
        <v/>
      </c>
    </row>
    <row r="207" spans="1:16" ht="17" x14ac:dyDescent="0.25">
      <c r="A207" s="4" t="s">
        <v>341</v>
      </c>
      <c r="B207" t="s">
        <v>59</v>
      </c>
      <c r="C207" t="s">
        <v>1653</v>
      </c>
      <c r="D207">
        <v>22</v>
      </c>
      <c r="E207">
        <v>0</v>
      </c>
      <c r="F207">
        <v>3</v>
      </c>
      <c r="G207">
        <v>-41.454500000000003</v>
      </c>
      <c r="H207">
        <v>145.97069999999999</v>
      </c>
      <c r="J207" t="str">
        <f t="shared" si="24"/>
        <v/>
      </c>
      <c r="K207" t="str">
        <f t="shared" si="24"/>
        <v/>
      </c>
      <c r="L207" t="str">
        <f t="shared" si="24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</row>
    <row r="208" spans="1:16" ht="17" x14ac:dyDescent="0.25">
      <c r="A208" s="4"/>
      <c r="B208" t="s">
        <v>338</v>
      </c>
      <c r="C208" t="s">
        <v>1694</v>
      </c>
      <c r="D208">
        <v>22</v>
      </c>
      <c r="E208">
        <v>1</v>
      </c>
      <c r="F208">
        <v>0</v>
      </c>
      <c r="G208">
        <v>-23.442499999999999</v>
      </c>
      <c r="H208">
        <v>-58.443800000000003</v>
      </c>
      <c r="J208">
        <f t="shared" si="24"/>
        <v>21</v>
      </c>
      <c r="K208">
        <f t="shared" si="24"/>
        <v>0</v>
      </c>
      <c r="L208">
        <f t="shared" si="24"/>
        <v>0</v>
      </c>
      <c r="N208" t="str">
        <f t="shared" si="25"/>
        <v/>
      </c>
      <c r="O208" t="str">
        <f t="shared" si="25"/>
        <v/>
      </c>
      <c r="P208" t="str">
        <f t="shared" si="25"/>
        <v/>
      </c>
    </row>
    <row r="209" spans="1:16" ht="17" x14ac:dyDescent="0.25">
      <c r="A209" s="4"/>
      <c r="B209" t="s">
        <v>1306</v>
      </c>
      <c r="C209" t="s">
        <v>1690</v>
      </c>
      <c r="D209">
        <v>21</v>
      </c>
      <c r="E209">
        <v>0</v>
      </c>
      <c r="F209">
        <v>0</v>
      </c>
      <c r="G209">
        <v>42.7087</v>
      </c>
      <c r="H209">
        <v>19.374400000000001</v>
      </c>
      <c r="J209">
        <f t="shared" si="24"/>
        <v>21</v>
      </c>
      <c r="K209">
        <f t="shared" si="24"/>
        <v>1</v>
      </c>
      <c r="L209">
        <f t="shared" si="24"/>
        <v>0</v>
      </c>
      <c r="N209" t="str">
        <f t="shared" si="25"/>
        <v/>
      </c>
      <c r="O209" t="str">
        <f t="shared" si="25"/>
        <v/>
      </c>
      <c r="P209" t="str">
        <f t="shared" si="25"/>
        <v/>
      </c>
    </row>
    <row r="210" spans="1:16" ht="17" x14ac:dyDescent="0.25">
      <c r="A210" s="4" t="s">
        <v>426</v>
      </c>
      <c r="B210" t="s">
        <v>1</v>
      </c>
      <c r="C210" t="s">
        <v>1695</v>
      </c>
      <c r="D210">
        <v>21</v>
      </c>
      <c r="E210">
        <v>0</v>
      </c>
      <c r="F210">
        <v>0</v>
      </c>
      <c r="G210">
        <v>61.370699999999999</v>
      </c>
      <c r="H210">
        <v>-152.40440000000001</v>
      </c>
      <c r="J210" t="str">
        <f t="shared" si="24"/>
        <v/>
      </c>
      <c r="K210" t="str">
        <f t="shared" si="24"/>
        <v/>
      </c>
      <c r="L210" t="str">
        <f t="shared" si="24"/>
        <v/>
      </c>
      <c r="N210" t="str">
        <f t="shared" si="25"/>
        <v/>
      </c>
      <c r="O210" t="str">
        <f t="shared" si="25"/>
        <v/>
      </c>
      <c r="P210" t="str">
        <f t="shared" si="25"/>
        <v/>
      </c>
    </row>
    <row r="211" spans="1:16" ht="17" x14ac:dyDescent="0.25">
      <c r="A211" s="4" t="s">
        <v>334</v>
      </c>
      <c r="B211" t="s">
        <v>1</v>
      </c>
      <c r="C211" t="s">
        <v>1686</v>
      </c>
      <c r="D211">
        <v>21</v>
      </c>
      <c r="E211">
        <v>1</v>
      </c>
      <c r="F211">
        <v>0</v>
      </c>
      <c r="G211">
        <v>44.299799999999998</v>
      </c>
      <c r="H211">
        <v>-99.438800000000001</v>
      </c>
      <c r="J211" t="str">
        <f t="shared" si="24"/>
        <v/>
      </c>
      <c r="K211" t="str">
        <f t="shared" si="24"/>
        <v/>
      </c>
      <c r="L211" t="str">
        <f t="shared" si="24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</row>
    <row r="212" spans="1:16" ht="17" x14ac:dyDescent="0.25">
      <c r="A212" s="4" t="s">
        <v>55</v>
      </c>
      <c r="B212" t="s">
        <v>2</v>
      </c>
      <c r="C212" t="s">
        <v>1696</v>
      </c>
      <c r="D212">
        <v>20</v>
      </c>
      <c r="E212">
        <v>0</v>
      </c>
      <c r="F212">
        <v>10</v>
      </c>
      <c r="G212">
        <v>22.166699999999999</v>
      </c>
      <c r="H212">
        <v>113.55</v>
      </c>
      <c r="J212" t="str">
        <f t="shared" si="24"/>
        <v/>
      </c>
      <c r="K212" t="str">
        <f t="shared" si="24"/>
        <v/>
      </c>
      <c r="L212" t="str">
        <f t="shared" si="24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</row>
    <row r="213" spans="1:16" ht="17" x14ac:dyDescent="0.25">
      <c r="A213" s="4" t="s">
        <v>379</v>
      </c>
      <c r="B213" t="s">
        <v>59</v>
      </c>
      <c r="C213" t="s">
        <v>1653</v>
      </c>
      <c r="D213">
        <v>19</v>
      </c>
      <c r="E213">
        <v>0</v>
      </c>
      <c r="F213">
        <v>0</v>
      </c>
      <c r="G213">
        <v>-35.473500000000001</v>
      </c>
      <c r="H213">
        <v>149.01240000000001</v>
      </c>
      <c r="J213" t="str">
        <f t="shared" si="24"/>
        <v/>
      </c>
      <c r="K213" t="str">
        <f t="shared" si="24"/>
        <v/>
      </c>
      <c r="L213" t="str">
        <f t="shared" si="24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</row>
    <row r="214" spans="1:16" ht="17" x14ac:dyDescent="0.25">
      <c r="A214" s="4" t="s">
        <v>343</v>
      </c>
      <c r="B214" t="s">
        <v>63</v>
      </c>
      <c r="C214" t="s">
        <v>1697</v>
      </c>
      <c r="D214">
        <v>19</v>
      </c>
      <c r="E214">
        <v>0</v>
      </c>
      <c r="F214">
        <v>0</v>
      </c>
      <c r="G214">
        <v>53.760899999999999</v>
      </c>
      <c r="H214">
        <v>-98.813900000000004</v>
      </c>
      <c r="J214" t="str">
        <f t="shared" si="24"/>
        <v/>
      </c>
      <c r="K214" t="str">
        <f t="shared" si="24"/>
        <v/>
      </c>
      <c r="L214" t="str">
        <f t="shared" si="24"/>
        <v/>
      </c>
      <c r="N214" t="str">
        <f t="shared" si="25"/>
        <v/>
      </c>
      <c r="O214" t="str">
        <f t="shared" si="25"/>
        <v/>
      </c>
      <c r="P214" t="str">
        <f t="shared" si="25"/>
        <v/>
      </c>
    </row>
    <row r="215" spans="1:16" ht="17" x14ac:dyDescent="0.25">
      <c r="A215" s="4"/>
      <c r="B215" t="s">
        <v>384</v>
      </c>
      <c r="C215" t="s">
        <v>1690</v>
      </c>
      <c r="D215">
        <v>19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24"/>
        <v/>
      </c>
      <c r="K215" t="str">
        <f t="shared" si="24"/>
        <v/>
      </c>
      <c r="L215" t="str">
        <f t="shared" si="24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</row>
    <row r="216" spans="1:16" ht="17" x14ac:dyDescent="0.25">
      <c r="A216" s="4"/>
      <c r="B216" t="s">
        <v>360</v>
      </c>
      <c r="C216" t="s">
        <v>1690</v>
      </c>
      <c r="D216">
        <v>19</v>
      </c>
      <c r="E216">
        <v>0</v>
      </c>
      <c r="F216">
        <v>0</v>
      </c>
      <c r="G216">
        <v>-1.9402999999999999</v>
      </c>
      <c r="H216">
        <v>29.873899999999999</v>
      </c>
      <c r="J216" t="str">
        <f t="shared" ref="J216:L275" si="26">IF($B218="US",D218,"")</f>
        <v/>
      </c>
      <c r="K216" t="str">
        <f t="shared" si="26"/>
        <v/>
      </c>
      <c r="L216" t="str">
        <f t="shared" si="26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</row>
    <row r="217" spans="1:16" ht="17" x14ac:dyDescent="0.25">
      <c r="A217" s="4" t="s">
        <v>50</v>
      </c>
      <c r="B217" t="s">
        <v>2</v>
      </c>
      <c r="C217" t="s">
        <v>183</v>
      </c>
      <c r="D217">
        <v>18</v>
      </c>
      <c r="E217">
        <v>0</v>
      </c>
      <c r="F217">
        <v>18</v>
      </c>
      <c r="G217">
        <v>35.745199999999997</v>
      </c>
      <c r="H217">
        <v>95.995599999999996</v>
      </c>
      <c r="J217" t="str">
        <f t="shared" si="26"/>
        <v/>
      </c>
      <c r="K217" t="str">
        <f t="shared" si="26"/>
        <v/>
      </c>
      <c r="L217" t="str">
        <f t="shared" si="26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</row>
    <row r="218" spans="1:16" ht="17" x14ac:dyDescent="0.25">
      <c r="A218" s="4"/>
      <c r="B218" t="s">
        <v>329</v>
      </c>
      <c r="C218" t="s">
        <v>1587</v>
      </c>
      <c r="D218">
        <v>18</v>
      </c>
      <c r="E218">
        <v>0</v>
      </c>
      <c r="F218">
        <v>6</v>
      </c>
      <c r="G218">
        <v>3.9339</v>
      </c>
      <c r="H218">
        <v>-53.125799999999998</v>
      </c>
      <c r="J218" t="str">
        <f t="shared" si="26"/>
        <v/>
      </c>
      <c r="K218" t="str">
        <f t="shared" si="26"/>
        <v/>
      </c>
      <c r="L218" t="str">
        <f t="shared" si="26"/>
        <v/>
      </c>
      <c r="N218" t="str">
        <f t="shared" si="25"/>
        <v/>
      </c>
      <c r="O218" t="str">
        <f t="shared" si="25"/>
        <v/>
      </c>
      <c r="P218" t="str">
        <f t="shared" si="25"/>
        <v/>
      </c>
    </row>
    <row r="219" spans="1:16" ht="17" x14ac:dyDescent="0.25">
      <c r="A219" s="4"/>
      <c r="B219" t="s">
        <v>1401</v>
      </c>
      <c r="C219" t="s">
        <v>1659</v>
      </c>
      <c r="D219">
        <v>18</v>
      </c>
      <c r="E219">
        <v>1</v>
      </c>
      <c r="F219">
        <v>0</v>
      </c>
      <c r="G219">
        <v>-20.348400000000002</v>
      </c>
      <c r="H219">
        <v>57.552199999999999</v>
      </c>
      <c r="J219" t="str">
        <f t="shared" si="26"/>
        <v/>
      </c>
      <c r="K219" t="str">
        <f t="shared" si="26"/>
        <v/>
      </c>
      <c r="L219" t="str">
        <f t="shared" si="26"/>
        <v/>
      </c>
      <c r="N219" t="str">
        <f t="shared" si="25"/>
        <v/>
      </c>
      <c r="O219" t="str">
        <f t="shared" si="25"/>
        <v/>
      </c>
      <c r="P219" t="str">
        <f t="shared" si="25"/>
        <v/>
      </c>
    </row>
    <row r="220" spans="1:16" ht="17" x14ac:dyDescent="0.25">
      <c r="A220" s="4" t="s">
        <v>350</v>
      </c>
      <c r="B220" t="s">
        <v>63</v>
      </c>
      <c r="C220" t="s">
        <v>1587</v>
      </c>
      <c r="D220">
        <v>17</v>
      </c>
      <c r="E220">
        <v>0</v>
      </c>
      <c r="F220">
        <v>0</v>
      </c>
      <c r="G220">
        <v>46.565300000000001</v>
      </c>
      <c r="H220">
        <v>-66.4619</v>
      </c>
      <c r="J220" t="str">
        <f t="shared" si="26"/>
        <v/>
      </c>
      <c r="K220" t="str">
        <f t="shared" si="26"/>
        <v/>
      </c>
      <c r="L220" t="str">
        <f t="shared" si="26"/>
        <v/>
      </c>
      <c r="N220" t="str">
        <f t="shared" si="25"/>
        <v/>
      </c>
      <c r="O220" t="str">
        <f t="shared" si="25"/>
        <v/>
      </c>
      <c r="P220" t="str">
        <f t="shared" si="25"/>
        <v/>
      </c>
    </row>
    <row r="221" spans="1:16" ht="17" x14ac:dyDescent="0.25">
      <c r="A221" s="4"/>
      <c r="B221" t="s">
        <v>331</v>
      </c>
      <c r="C221" t="s">
        <v>1545</v>
      </c>
      <c r="D221">
        <v>16</v>
      </c>
      <c r="E221">
        <v>1</v>
      </c>
      <c r="F221">
        <v>2</v>
      </c>
      <c r="G221">
        <v>18.1096</v>
      </c>
      <c r="H221">
        <v>-77.297499999999999</v>
      </c>
      <c r="J221" t="str">
        <f t="shared" si="26"/>
        <v/>
      </c>
      <c r="K221" t="str">
        <f t="shared" si="26"/>
        <v/>
      </c>
      <c r="L221" t="str">
        <f t="shared" si="26"/>
        <v/>
      </c>
      <c r="N221" t="str">
        <f t="shared" si="25"/>
        <v/>
      </c>
      <c r="O221" t="str">
        <f t="shared" si="25"/>
        <v/>
      </c>
      <c r="P221" t="str">
        <f t="shared" si="25"/>
        <v/>
      </c>
    </row>
    <row r="222" spans="1:16" ht="17" x14ac:dyDescent="0.25">
      <c r="A222" s="4"/>
      <c r="B222" t="s">
        <v>425</v>
      </c>
      <c r="C222" t="s">
        <v>1563</v>
      </c>
      <c r="D222">
        <v>16</v>
      </c>
      <c r="E222">
        <v>0</v>
      </c>
      <c r="F222">
        <v>1</v>
      </c>
      <c r="G222">
        <v>8.6195000000000004</v>
      </c>
      <c r="H222">
        <v>0.82479999999999998</v>
      </c>
      <c r="J222" t="str">
        <f t="shared" si="26"/>
        <v/>
      </c>
      <c r="K222" t="str">
        <f t="shared" si="26"/>
        <v/>
      </c>
      <c r="L222" t="str">
        <f t="shared" si="26"/>
        <v/>
      </c>
      <c r="N222" t="str">
        <f t="shared" si="25"/>
        <v/>
      </c>
      <c r="O222" t="str">
        <f t="shared" si="25"/>
        <v/>
      </c>
      <c r="P222" t="str">
        <f t="shared" si="25"/>
        <v/>
      </c>
    </row>
    <row r="223" spans="1:16" ht="17" x14ac:dyDescent="0.25">
      <c r="A223" s="4" t="s">
        <v>369</v>
      </c>
      <c r="B223" t="s">
        <v>54</v>
      </c>
      <c r="C223" t="s">
        <v>1572</v>
      </c>
      <c r="D223">
        <v>15</v>
      </c>
      <c r="E223">
        <v>0</v>
      </c>
      <c r="F223">
        <v>0</v>
      </c>
      <c r="G223">
        <v>-17.6797</v>
      </c>
      <c r="H223">
        <v>-149.4068</v>
      </c>
      <c r="J223" t="str">
        <f t="shared" si="26"/>
        <v/>
      </c>
      <c r="K223" t="str">
        <f t="shared" si="26"/>
        <v/>
      </c>
      <c r="L223" t="str">
        <f t="shared" si="26"/>
        <v/>
      </c>
      <c r="N223" t="str">
        <f t="shared" si="25"/>
        <v/>
      </c>
      <c r="O223" t="str">
        <f t="shared" si="25"/>
        <v/>
      </c>
      <c r="P223" t="str">
        <f t="shared" si="25"/>
        <v/>
      </c>
    </row>
    <row r="224" spans="1:16" ht="17" x14ac:dyDescent="0.25">
      <c r="A224" s="4"/>
      <c r="B224" t="s">
        <v>372</v>
      </c>
      <c r="C224" t="s">
        <v>1692</v>
      </c>
      <c r="D224">
        <v>15</v>
      </c>
      <c r="E224">
        <v>0</v>
      </c>
      <c r="F224">
        <v>0</v>
      </c>
      <c r="G224">
        <v>-2.3599999999999999E-2</v>
      </c>
      <c r="H224">
        <v>37.906199999999998</v>
      </c>
      <c r="J224" t="str">
        <f t="shared" si="26"/>
        <v/>
      </c>
      <c r="K224" t="str">
        <f t="shared" si="26"/>
        <v/>
      </c>
      <c r="L224" t="str">
        <f t="shared" si="26"/>
        <v/>
      </c>
      <c r="N224" t="str">
        <f t="shared" si="25"/>
        <v/>
      </c>
      <c r="O224" t="str">
        <f t="shared" si="25"/>
        <v/>
      </c>
      <c r="P224" t="str">
        <f t="shared" si="25"/>
        <v/>
      </c>
    </row>
    <row r="225" spans="1:16" ht="17" x14ac:dyDescent="0.25">
      <c r="A225" s="4" t="s">
        <v>432</v>
      </c>
      <c r="B225" t="s">
        <v>172</v>
      </c>
      <c r="C225" t="s">
        <v>1664</v>
      </c>
      <c r="D225">
        <v>15</v>
      </c>
      <c r="E225">
        <v>0</v>
      </c>
      <c r="F225">
        <v>2</v>
      </c>
      <c r="G225">
        <v>36.140799999999999</v>
      </c>
      <c r="H225">
        <v>-5.3536000000000001</v>
      </c>
      <c r="J225" t="str">
        <f t="shared" si="26"/>
        <v/>
      </c>
      <c r="K225" t="str">
        <f t="shared" si="26"/>
        <v/>
      </c>
      <c r="L225" t="str">
        <f t="shared" si="26"/>
        <v/>
      </c>
      <c r="N225" t="str">
        <f t="shared" si="25"/>
        <v/>
      </c>
      <c r="O225" t="str">
        <f t="shared" si="25"/>
        <v/>
      </c>
      <c r="P225" t="str">
        <f t="shared" si="25"/>
        <v/>
      </c>
    </row>
    <row r="226" spans="1:16" ht="17" x14ac:dyDescent="0.25">
      <c r="A226" s="4"/>
      <c r="B226" t="s">
        <v>1305</v>
      </c>
      <c r="C226" t="s">
        <v>1689</v>
      </c>
      <c r="D226">
        <v>14</v>
      </c>
      <c r="E226">
        <v>0</v>
      </c>
      <c r="F226">
        <v>0</v>
      </c>
      <c r="G226">
        <v>13.193899999999999</v>
      </c>
      <c r="H226">
        <v>-59.543199999999999</v>
      </c>
      <c r="J226" t="str">
        <f t="shared" si="26"/>
        <v/>
      </c>
      <c r="K226" t="str">
        <f t="shared" si="26"/>
        <v/>
      </c>
      <c r="L226" t="str">
        <f t="shared" si="26"/>
        <v/>
      </c>
      <c r="N226" t="str">
        <f t="shared" si="25"/>
        <v/>
      </c>
      <c r="O226" t="str">
        <f t="shared" si="25"/>
        <v/>
      </c>
      <c r="P226" t="str">
        <f t="shared" si="25"/>
        <v/>
      </c>
    </row>
    <row r="227" spans="1:16" ht="17" x14ac:dyDescent="0.25">
      <c r="A227" s="4"/>
      <c r="B227" t="s">
        <v>401</v>
      </c>
      <c r="C227" t="s">
        <v>1572</v>
      </c>
      <c r="D227">
        <v>14</v>
      </c>
      <c r="E227">
        <v>0</v>
      </c>
      <c r="F227">
        <v>1</v>
      </c>
      <c r="G227">
        <v>7.54</v>
      </c>
      <c r="H227">
        <v>-5.5471000000000004</v>
      </c>
      <c r="J227" t="str">
        <f t="shared" si="26"/>
        <v/>
      </c>
      <c r="K227" t="str">
        <f t="shared" si="26"/>
        <v/>
      </c>
      <c r="L227" t="str">
        <f t="shared" si="26"/>
        <v/>
      </c>
      <c r="N227" t="str">
        <f t="shared" si="25"/>
        <v/>
      </c>
      <c r="O227" t="str">
        <f t="shared" si="25"/>
        <v/>
      </c>
      <c r="P227" t="str">
        <f t="shared" si="25"/>
        <v/>
      </c>
    </row>
    <row r="228" spans="1:16" ht="17" x14ac:dyDescent="0.25">
      <c r="A228" s="4"/>
      <c r="B228" t="s">
        <v>1400</v>
      </c>
      <c r="C228" t="s">
        <v>1563</v>
      </c>
      <c r="D228">
        <v>14</v>
      </c>
      <c r="E228">
        <v>0</v>
      </c>
      <c r="F228">
        <v>0</v>
      </c>
      <c r="G228">
        <v>41.2044</v>
      </c>
      <c r="H228">
        <v>74.766099999999994</v>
      </c>
      <c r="J228" t="str">
        <f t="shared" si="26"/>
        <v/>
      </c>
      <c r="K228" t="str">
        <f t="shared" si="26"/>
        <v/>
      </c>
      <c r="L228" t="str">
        <f t="shared" si="26"/>
        <v/>
      </c>
      <c r="N228" t="str">
        <f t="shared" si="25"/>
        <v/>
      </c>
      <c r="O228" t="str">
        <f t="shared" si="25"/>
        <v/>
      </c>
      <c r="P228" t="str">
        <f t="shared" si="25"/>
        <v/>
      </c>
    </row>
    <row r="229" spans="1:16" ht="17" x14ac:dyDescent="0.25">
      <c r="A229" s="4" t="s">
        <v>305</v>
      </c>
      <c r="B229" t="s">
        <v>63</v>
      </c>
      <c r="C229" t="s">
        <v>1655</v>
      </c>
      <c r="D229">
        <v>13</v>
      </c>
      <c r="E229">
        <v>0</v>
      </c>
      <c r="F229">
        <v>0</v>
      </c>
      <c r="G229">
        <v>37.648899999999998</v>
      </c>
      <c r="H229">
        <v>-122.66549999999999</v>
      </c>
      <c r="J229" t="str">
        <f t="shared" si="26"/>
        <v/>
      </c>
      <c r="K229" t="str">
        <f t="shared" si="26"/>
        <v/>
      </c>
      <c r="L229" t="str">
        <f t="shared" si="26"/>
        <v/>
      </c>
      <c r="N229" t="str">
        <f t="shared" si="25"/>
        <v/>
      </c>
      <c r="O229" t="str">
        <f t="shared" si="25"/>
        <v/>
      </c>
      <c r="P229" t="str">
        <f t="shared" si="25"/>
        <v/>
      </c>
    </row>
    <row r="230" spans="1:16" ht="17" x14ac:dyDescent="0.25">
      <c r="A230" s="4"/>
      <c r="B230" t="s">
        <v>323</v>
      </c>
      <c r="C230" t="s">
        <v>171</v>
      </c>
      <c r="D230">
        <v>13</v>
      </c>
      <c r="E230">
        <v>0</v>
      </c>
      <c r="F230">
        <v>0</v>
      </c>
      <c r="G230">
        <v>3.2027999999999999</v>
      </c>
      <c r="H230">
        <v>73.220699999999994</v>
      </c>
      <c r="J230">
        <f t="shared" si="26"/>
        <v>12</v>
      </c>
      <c r="K230">
        <f t="shared" si="26"/>
        <v>0</v>
      </c>
      <c r="L230">
        <f t="shared" si="26"/>
        <v>0</v>
      </c>
      <c r="N230" t="str">
        <f t="shared" si="25"/>
        <v/>
      </c>
      <c r="O230" t="str">
        <f t="shared" si="25"/>
        <v/>
      </c>
      <c r="P230" t="str">
        <f t="shared" si="25"/>
        <v/>
      </c>
    </row>
    <row r="231" spans="1:16" ht="17" x14ac:dyDescent="0.25">
      <c r="A231" s="4"/>
      <c r="B231" t="s">
        <v>423</v>
      </c>
      <c r="C231" t="s">
        <v>1659</v>
      </c>
      <c r="D231">
        <v>12</v>
      </c>
      <c r="E231">
        <v>0</v>
      </c>
      <c r="F231">
        <v>0</v>
      </c>
      <c r="G231">
        <v>-6.3689999999999998</v>
      </c>
      <c r="H231">
        <v>34.888800000000003</v>
      </c>
      <c r="J231" t="str">
        <f t="shared" si="26"/>
        <v/>
      </c>
      <c r="K231" t="str">
        <f t="shared" si="26"/>
        <v/>
      </c>
      <c r="L231" t="str">
        <f t="shared" si="26"/>
        <v/>
      </c>
      <c r="N231" t="str">
        <f t="shared" si="25"/>
        <v/>
      </c>
      <c r="O231" t="str">
        <f t="shared" si="25"/>
        <v/>
      </c>
      <c r="P231" t="str">
        <f t="shared" si="25"/>
        <v/>
      </c>
    </row>
    <row r="232" spans="1:16" ht="17" x14ac:dyDescent="0.25">
      <c r="A232" s="4" t="s">
        <v>435</v>
      </c>
      <c r="B232" t="s">
        <v>1</v>
      </c>
      <c r="C232" t="s">
        <v>1683</v>
      </c>
      <c r="D232">
        <v>12</v>
      </c>
      <c r="E232">
        <v>0</v>
      </c>
      <c r="F232">
        <v>0</v>
      </c>
      <c r="G232">
        <v>38.491199999999999</v>
      </c>
      <c r="H232">
        <v>-80.954499999999996</v>
      </c>
      <c r="J232" t="str">
        <f t="shared" si="26"/>
        <v/>
      </c>
      <c r="K232" t="str">
        <f t="shared" si="26"/>
        <v/>
      </c>
      <c r="L232" t="str">
        <f t="shared" si="26"/>
        <v/>
      </c>
      <c r="N232" t="str">
        <f t="shared" si="25"/>
        <v/>
      </c>
      <c r="O232" t="str">
        <f t="shared" si="25"/>
        <v/>
      </c>
      <c r="P232" t="str">
        <f t="shared" si="25"/>
        <v/>
      </c>
    </row>
    <row r="233" spans="1:16" ht="17" x14ac:dyDescent="0.25">
      <c r="A233" s="4"/>
      <c r="B233" t="s">
        <v>359</v>
      </c>
      <c r="C233" t="s">
        <v>1659</v>
      </c>
      <c r="D233">
        <v>11</v>
      </c>
      <c r="E233">
        <v>0</v>
      </c>
      <c r="F233">
        <v>4</v>
      </c>
      <c r="G233">
        <v>9.1449999999999996</v>
      </c>
      <c r="H233">
        <v>40.489699999999999</v>
      </c>
      <c r="J233" t="str">
        <f t="shared" si="26"/>
        <v/>
      </c>
      <c r="K233" t="str">
        <f t="shared" si="26"/>
        <v/>
      </c>
      <c r="L233" t="str">
        <f t="shared" si="26"/>
        <v/>
      </c>
      <c r="N233" t="str">
        <f t="shared" si="25"/>
        <v/>
      </c>
      <c r="O233" t="str">
        <f t="shared" si="25"/>
        <v/>
      </c>
      <c r="P233" t="str">
        <f t="shared" si="25"/>
        <v/>
      </c>
    </row>
    <row r="234" spans="1:16" ht="17" x14ac:dyDescent="0.25">
      <c r="A234" s="4"/>
      <c r="B234" t="s">
        <v>405</v>
      </c>
      <c r="C234" t="s">
        <v>1684</v>
      </c>
      <c r="D234">
        <v>11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26"/>
        <v/>
      </c>
      <c r="K234" t="str">
        <f t="shared" si="26"/>
        <v/>
      </c>
      <c r="L234" t="str">
        <f t="shared" si="26"/>
        <v/>
      </c>
      <c r="N234" t="str">
        <f t="shared" si="25"/>
        <v/>
      </c>
      <c r="O234" t="str">
        <f t="shared" si="25"/>
        <v/>
      </c>
      <c r="P234" t="str">
        <f t="shared" si="25"/>
        <v/>
      </c>
    </row>
    <row r="235" spans="1:16" ht="17" x14ac:dyDescent="0.25">
      <c r="A235" s="4"/>
      <c r="B235" t="s">
        <v>415</v>
      </c>
      <c r="C235" t="s">
        <v>1572</v>
      </c>
      <c r="D235">
        <v>10</v>
      </c>
      <c r="E235">
        <v>0</v>
      </c>
      <c r="F235">
        <v>0</v>
      </c>
      <c r="G235">
        <v>46.862499999999997</v>
      </c>
      <c r="H235">
        <v>103.8467</v>
      </c>
      <c r="J235" t="str">
        <f t="shared" si="26"/>
        <v/>
      </c>
      <c r="K235" t="str">
        <f t="shared" si="26"/>
        <v/>
      </c>
      <c r="L235" t="str">
        <f t="shared" si="26"/>
        <v/>
      </c>
      <c r="N235" t="str">
        <f t="shared" si="25"/>
        <v/>
      </c>
      <c r="O235" t="str">
        <f t="shared" si="25"/>
        <v/>
      </c>
      <c r="P235" t="str">
        <f t="shared" si="25"/>
        <v/>
      </c>
    </row>
    <row r="236" spans="1:16" ht="17" x14ac:dyDescent="0.25">
      <c r="A236" s="4" t="s">
        <v>377</v>
      </c>
      <c r="B236" t="s">
        <v>174</v>
      </c>
      <c r="C236" t="s">
        <v>1688</v>
      </c>
      <c r="D236">
        <v>8</v>
      </c>
      <c r="E236">
        <v>0</v>
      </c>
      <c r="F236">
        <v>0</v>
      </c>
      <c r="G236">
        <v>12.521100000000001</v>
      </c>
      <c r="H236">
        <v>-69.968299999999999</v>
      </c>
      <c r="J236" t="str">
        <f t="shared" si="26"/>
        <v/>
      </c>
      <c r="K236" t="str">
        <f t="shared" si="26"/>
        <v/>
      </c>
      <c r="L236" t="str">
        <f t="shared" si="26"/>
        <v/>
      </c>
      <c r="N236" t="str">
        <f t="shared" si="25"/>
        <v/>
      </c>
      <c r="O236" t="str">
        <f t="shared" si="25"/>
        <v/>
      </c>
      <c r="P236" t="str">
        <f t="shared" si="25"/>
        <v/>
      </c>
    </row>
    <row r="237" spans="1:16" ht="17" x14ac:dyDescent="0.25">
      <c r="A237" s="4"/>
      <c r="B237" t="s">
        <v>366</v>
      </c>
      <c r="C237" t="s">
        <v>1267</v>
      </c>
      <c r="D237">
        <v>7</v>
      </c>
      <c r="E237">
        <v>1</v>
      </c>
      <c r="F237">
        <v>0</v>
      </c>
      <c r="G237">
        <v>4.8604000000000003</v>
      </c>
      <c r="H237">
        <v>-58.930199999999999</v>
      </c>
      <c r="J237" t="str">
        <f t="shared" si="26"/>
        <v/>
      </c>
      <c r="K237" t="str">
        <f t="shared" si="26"/>
        <v/>
      </c>
      <c r="L237" t="str">
        <f t="shared" si="26"/>
        <v/>
      </c>
      <c r="N237" t="str">
        <f t="shared" si="25"/>
        <v/>
      </c>
      <c r="O237" t="str">
        <f t="shared" si="25"/>
        <v/>
      </c>
      <c r="P237" t="str">
        <f t="shared" si="25"/>
        <v/>
      </c>
    </row>
    <row r="238" spans="1:16" ht="17" x14ac:dyDescent="0.25">
      <c r="A238" s="4"/>
      <c r="B238" t="s">
        <v>373</v>
      </c>
      <c r="C238" t="s">
        <v>1510</v>
      </c>
      <c r="D238">
        <v>7</v>
      </c>
      <c r="E238">
        <v>0</v>
      </c>
      <c r="F238">
        <v>0</v>
      </c>
      <c r="G238">
        <v>-4.6795999999999998</v>
      </c>
      <c r="H238">
        <v>55.491999999999997</v>
      </c>
      <c r="J238" t="str">
        <f t="shared" si="26"/>
        <v/>
      </c>
      <c r="K238" t="str">
        <f t="shared" si="26"/>
        <v/>
      </c>
      <c r="L238" t="str">
        <f t="shared" si="26"/>
        <v/>
      </c>
      <c r="N238" t="str">
        <f t="shared" si="25"/>
        <v/>
      </c>
      <c r="O238" t="str">
        <f t="shared" si="25"/>
        <v/>
      </c>
      <c r="P238" t="str">
        <f t="shared" si="25"/>
        <v/>
      </c>
    </row>
    <row r="239" spans="1:16" ht="17" x14ac:dyDescent="0.25">
      <c r="A239" s="4" t="s">
        <v>395</v>
      </c>
      <c r="B239" t="s">
        <v>63</v>
      </c>
      <c r="C239" t="s">
        <v>1601</v>
      </c>
      <c r="D239">
        <v>6</v>
      </c>
      <c r="E239">
        <v>0</v>
      </c>
      <c r="F239">
        <v>0</v>
      </c>
      <c r="G239">
        <v>53.1355</v>
      </c>
      <c r="H239">
        <v>-57.660400000000003</v>
      </c>
      <c r="J239">
        <f t="shared" si="26"/>
        <v>6</v>
      </c>
      <c r="K239">
        <f t="shared" si="26"/>
        <v>0</v>
      </c>
      <c r="L239">
        <f t="shared" si="26"/>
        <v>0</v>
      </c>
      <c r="N239" t="str">
        <f t="shared" si="25"/>
        <v/>
      </c>
      <c r="O239" t="str">
        <f t="shared" si="25"/>
        <v/>
      </c>
      <c r="P239" t="str">
        <f t="shared" si="25"/>
        <v/>
      </c>
    </row>
    <row r="240" spans="1:16" ht="17" x14ac:dyDescent="0.25">
      <c r="A240" s="4"/>
      <c r="B240" t="s">
        <v>402</v>
      </c>
      <c r="C240" t="s">
        <v>1477</v>
      </c>
      <c r="D240">
        <v>6</v>
      </c>
      <c r="E240">
        <v>0</v>
      </c>
      <c r="F240">
        <v>0</v>
      </c>
      <c r="G240">
        <v>1.6508</v>
      </c>
      <c r="H240">
        <v>10.267899999999999</v>
      </c>
      <c r="J240" t="str">
        <f t="shared" si="26"/>
        <v/>
      </c>
      <c r="K240" t="str">
        <f t="shared" si="26"/>
        <v/>
      </c>
      <c r="L240" t="str">
        <f t="shared" si="26"/>
        <v/>
      </c>
      <c r="N240" t="str">
        <f t="shared" si="25"/>
        <v/>
      </c>
      <c r="O240" t="str">
        <f t="shared" si="25"/>
        <v/>
      </c>
      <c r="P240" t="str">
        <f t="shared" si="25"/>
        <v/>
      </c>
    </row>
    <row r="241" spans="1:16" ht="17" x14ac:dyDescent="0.25">
      <c r="A241" s="4" t="s">
        <v>1405</v>
      </c>
      <c r="B241" t="s">
        <v>1</v>
      </c>
      <c r="C241" t="s">
        <v>1563</v>
      </c>
      <c r="D241">
        <v>6</v>
      </c>
      <c r="E241">
        <v>0</v>
      </c>
      <c r="F241">
        <v>0</v>
      </c>
      <c r="G241">
        <v>18.335799999999999</v>
      </c>
      <c r="H241">
        <v>-64.896299999999997</v>
      </c>
      <c r="J241" t="str">
        <f t="shared" si="26"/>
        <v/>
      </c>
      <c r="K241" t="str">
        <f t="shared" si="26"/>
        <v/>
      </c>
      <c r="L241" t="str">
        <f t="shared" si="26"/>
        <v/>
      </c>
      <c r="N241" t="str">
        <f t="shared" si="25"/>
        <v/>
      </c>
      <c r="O241" t="str">
        <f t="shared" si="25"/>
        <v/>
      </c>
      <c r="P241" t="str">
        <f t="shared" si="25"/>
        <v/>
      </c>
    </row>
    <row r="242" spans="1:16" ht="17" x14ac:dyDescent="0.25">
      <c r="A242" s="4"/>
      <c r="B242" t="s">
        <v>406</v>
      </c>
      <c r="C242" t="s">
        <v>1689</v>
      </c>
      <c r="D242">
        <v>5</v>
      </c>
      <c r="E242">
        <v>1</v>
      </c>
      <c r="F242">
        <v>0</v>
      </c>
      <c r="G242">
        <v>-0.80369999999999997</v>
      </c>
      <c r="H242">
        <v>11.609400000000001</v>
      </c>
      <c r="J242" t="str">
        <f t="shared" si="26"/>
        <v/>
      </c>
      <c r="K242" t="str">
        <f t="shared" si="26"/>
        <v/>
      </c>
      <c r="L242" t="str">
        <f t="shared" si="26"/>
        <v/>
      </c>
      <c r="N242" t="str">
        <f t="shared" si="25"/>
        <v/>
      </c>
      <c r="O242" t="str">
        <f t="shared" si="25"/>
        <v/>
      </c>
      <c r="P242" t="str">
        <f t="shared" si="25"/>
        <v/>
      </c>
    </row>
    <row r="243" spans="1:16" ht="17" x14ac:dyDescent="0.25">
      <c r="A243" s="4"/>
      <c r="B243" t="s">
        <v>422</v>
      </c>
      <c r="C243" t="s">
        <v>1694</v>
      </c>
      <c r="D243">
        <v>5</v>
      </c>
      <c r="E243">
        <v>0</v>
      </c>
      <c r="F243">
        <v>0</v>
      </c>
      <c r="G243">
        <v>3.9192999999999998</v>
      </c>
      <c r="H243">
        <v>-56.027799999999999</v>
      </c>
      <c r="J243" t="str">
        <f t="shared" si="26"/>
        <v/>
      </c>
      <c r="K243" t="str">
        <f t="shared" si="26"/>
        <v/>
      </c>
      <c r="L243" t="str">
        <f t="shared" si="26"/>
        <v/>
      </c>
      <c r="N243" t="str">
        <f t="shared" si="25"/>
        <v/>
      </c>
      <c r="O243" t="str">
        <f t="shared" si="25"/>
        <v/>
      </c>
      <c r="P243" t="str">
        <f t="shared" si="25"/>
        <v/>
      </c>
    </row>
    <row r="244" spans="1:16" ht="17" x14ac:dyDescent="0.25">
      <c r="A244" s="4" t="s">
        <v>1560</v>
      </c>
      <c r="B244" t="s">
        <v>172</v>
      </c>
      <c r="C244" t="s">
        <v>1675</v>
      </c>
      <c r="D244">
        <v>5</v>
      </c>
      <c r="E244">
        <v>0</v>
      </c>
      <c r="F244">
        <v>0</v>
      </c>
      <c r="G244">
        <v>54.2361</v>
      </c>
      <c r="H244">
        <v>-4.5480999999999998</v>
      </c>
      <c r="J244" t="str">
        <f t="shared" si="26"/>
        <v/>
      </c>
      <c r="K244" t="str">
        <f t="shared" si="26"/>
        <v/>
      </c>
      <c r="L244" t="str">
        <f t="shared" si="26"/>
        <v/>
      </c>
      <c r="N244" t="str">
        <f t="shared" si="25"/>
        <v/>
      </c>
      <c r="O244" t="str">
        <f t="shared" si="25"/>
        <v/>
      </c>
      <c r="P244" t="str">
        <f t="shared" si="25"/>
        <v/>
      </c>
    </row>
    <row r="245" spans="1:16" ht="17" x14ac:dyDescent="0.25">
      <c r="A245" s="4"/>
      <c r="B245" t="s">
        <v>1483</v>
      </c>
      <c r="C245" t="s">
        <v>1593</v>
      </c>
      <c r="D245">
        <v>4</v>
      </c>
      <c r="E245">
        <v>0</v>
      </c>
      <c r="F245">
        <v>0</v>
      </c>
      <c r="G245">
        <v>25.034300000000002</v>
      </c>
      <c r="H245">
        <v>-77.396299999999997</v>
      </c>
      <c r="J245" t="str">
        <f t="shared" si="26"/>
        <v/>
      </c>
      <c r="K245" t="str">
        <f t="shared" si="26"/>
        <v/>
      </c>
      <c r="L245" t="str">
        <f t="shared" si="26"/>
        <v/>
      </c>
      <c r="N245" t="str">
        <f t="shared" si="25"/>
        <v/>
      </c>
      <c r="O245" t="str">
        <f t="shared" si="25"/>
        <v/>
      </c>
      <c r="P245" t="str">
        <f t="shared" si="25"/>
        <v/>
      </c>
    </row>
    <row r="246" spans="1:16" ht="17" x14ac:dyDescent="0.25">
      <c r="A246" s="4" t="s">
        <v>408</v>
      </c>
      <c r="B246" t="s">
        <v>187</v>
      </c>
      <c r="C246" t="s">
        <v>1664</v>
      </c>
      <c r="D246">
        <v>4</v>
      </c>
      <c r="E246">
        <v>0</v>
      </c>
      <c r="F246">
        <v>0</v>
      </c>
      <c r="G246">
        <v>71.706900000000005</v>
      </c>
      <c r="H246">
        <v>-42.604300000000002</v>
      </c>
      <c r="J246" t="str">
        <f t="shared" si="26"/>
        <v/>
      </c>
      <c r="K246" t="str">
        <f t="shared" si="26"/>
        <v/>
      </c>
      <c r="L246" t="str">
        <f t="shared" si="26"/>
        <v/>
      </c>
      <c r="N246" t="str">
        <f t="shared" si="25"/>
        <v/>
      </c>
      <c r="O246" t="str">
        <f t="shared" si="25"/>
        <v/>
      </c>
      <c r="P246" t="str">
        <f t="shared" si="25"/>
        <v/>
      </c>
    </row>
    <row r="247" spans="1:16" ht="17" x14ac:dyDescent="0.25">
      <c r="A247" s="4"/>
      <c r="B247" t="s">
        <v>404</v>
      </c>
      <c r="C247" t="s">
        <v>1688</v>
      </c>
      <c r="D247">
        <v>4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6"/>
        <v/>
      </c>
      <c r="K247" t="str">
        <f t="shared" si="26"/>
        <v/>
      </c>
      <c r="L247" t="str">
        <f t="shared" si="26"/>
        <v/>
      </c>
      <c r="N247" t="str">
        <f t="shared" si="25"/>
        <v/>
      </c>
      <c r="O247" t="str">
        <f t="shared" si="25"/>
        <v/>
      </c>
      <c r="P247" t="str">
        <f t="shared" si="25"/>
        <v/>
      </c>
    </row>
    <row r="248" spans="1:16" ht="17" x14ac:dyDescent="0.25">
      <c r="A248" s="4" t="s">
        <v>1487</v>
      </c>
      <c r="B248" t="s">
        <v>54</v>
      </c>
      <c r="C248" t="s">
        <v>1563</v>
      </c>
      <c r="D248">
        <v>4</v>
      </c>
      <c r="E248">
        <v>0</v>
      </c>
      <c r="F248">
        <v>0</v>
      </c>
      <c r="G248">
        <v>-20.904299999999999</v>
      </c>
      <c r="H248">
        <v>165.61799999999999</v>
      </c>
      <c r="J248" t="str">
        <f t="shared" si="26"/>
        <v/>
      </c>
      <c r="K248" t="str">
        <f t="shared" si="26"/>
        <v/>
      </c>
      <c r="L248" t="str">
        <f t="shared" si="26"/>
        <v/>
      </c>
      <c r="N248" t="str">
        <f t="shared" si="25"/>
        <v/>
      </c>
      <c r="O248" t="str">
        <f t="shared" si="25"/>
        <v/>
      </c>
      <c r="P248" t="str">
        <f t="shared" si="25"/>
        <v/>
      </c>
    </row>
    <row r="249" spans="1:16" ht="17" x14ac:dyDescent="0.25">
      <c r="A249" s="4" t="s">
        <v>382</v>
      </c>
      <c r="B249" t="s">
        <v>54</v>
      </c>
      <c r="C249" t="s">
        <v>1472</v>
      </c>
      <c r="D249">
        <v>4</v>
      </c>
      <c r="E249">
        <v>0</v>
      </c>
      <c r="F249">
        <v>0</v>
      </c>
      <c r="G249">
        <v>18.070799999999998</v>
      </c>
      <c r="H249">
        <v>-63.0501</v>
      </c>
      <c r="J249" t="str">
        <f t="shared" si="26"/>
        <v/>
      </c>
      <c r="K249" t="str">
        <f t="shared" si="26"/>
        <v/>
      </c>
      <c r="L249" t="str">
        <f t="shared" si="26"/>
        <v/>
      </c>
      <c r="N249" t="str">
        <f t="shared" si="25"/>
        <v/>
      </c>
      <c r="O249" t="str">
        <f t="shared" si="25"/>
        <v/>
      </c>
      <c r="P249" t="str">
        <f t="shared" si="25"/>
        <v/>
      </c>
    </row>
    <row r="250" spans="1:16" ht="17" x14ac:dyDescent="0.25">
      <c r="A250" s="4" t="s">
        <v>391</v>
      </c>
      <c r="B250" t="s">
        <v>59</v>
      </c>
      <c r="C250" t="s">
        <v>1530</v>
      </c>
      <c r="D250">
        <v>3</v>
      </c>
      <c r="E250">
        <v>0</v>
      </c>
      <c r="F250">
        <v>0</v>
      </c>
      <c r="G250">
        <v>-12.4634</v>
      </c>
      <c r="H250">
        <v>130.84559999999999</v>
      </c>
      <c r="J250" t="str">
        <f t="shared" si="26"/>
        <v/>
      </c>
      <c r="K250" t="str">
        <f t="shared" si="26"/>
        <v/>
      </c>
      <c r="L250" t="str">
        <f t="shared" si="26"/>
        <v/>
      </c>
      <c r="N250" t="str">
        <f t="shared" si="25"/>
        <v/>
      </c>
      <c r="O250" t="str">
        <f t="shared" si="25"/>
        <v/>
      </c>
      <c r="P250" t="str">
        <f t="shared" si="25"/>
        <v/>
      </c>
    </row>
    <row r="251" spans="1:16" ht="17" x14ac:dyDescent="0.25">
      <c r="A251" s="4"/>
      <c r="B251" t="s">
        <v>1555</v>
      </c>
      <c r="C251" t="s">
        <v>1602</v>
      </c>
      <c r="D251">
        <v>3</v>
      </c>
      <c r="E251">
        <v>0</v>
      </c>
      <c r="F251">
        <v>0</v>
      </c>
      <c r="G251">
        <v>16.538799999999998</v>
      </c>
      <c r="H251">
        <v>-23.041799999999999</v>
      </c>
      <c r="J251" t="str">
        <f t="shared" si="26"/>
        <v/>
      </c>
      <c r="K251" t="str">
        <f t="shared" si="26"/>
        <v/>
      </c>
      <c r="L251" t="str">
        <f t="shared" si="26"/>
        <v/>
      </c>
      <c r="N251" t="str">
        <f t="shared" si="25"/>
        <v/>
      </c>
      <c r="O251" t="str">
        <f t="shared" si="25"/>
        <v/>
      </c>
      <c r="P251" t="str">
        <f t="shared" si="25"/>
        <v/>
      </c>
    </row>
    <row r="252" spans="1:16" ht="17" x14ac:dyDescent="0.25">
      <c r="A252" s="4"/>
      <c r="B252" t="s">
        <v>398</v>
      </c>
      <c r="C252" t="s">
        <v>1539</v>
      </c>
      <c r="D252">
        <v>3</v>
      </c>
      <c r="E252">
        <v>0</v>
      </c>
      <c r="F252">
        <v>0</v>
      </c>
      <c r="G252">
        <v>6.6111000000000004</v>
      </c>
      <c r="H252">
        <v>20.939399999999999</v>
      </c>
      <c r="J252" t="str">
        <f t="shared" si="26"/>
        <v/>
      </c>
      <c r="K252" t="str">
        <f t="shared" si="26"/>
        <v/>
      </c>
      <c r="L252" t="str">
        <f t="shared" si="26"/>
        <v/>
      </c>
      <c r="N252" t="str">
        <f t="shared" si="25"/>
        <v/>
      </c>
      <c r="O252" t="str">
        <f t="shared" si="25"/>
        <v/>
      </c>
      <c r="P252" t="str">
        <f t="shared" si="25"/>
        <v/>
      </c>
    </row>
    <row r="253" spans="1:16" ht="17" x14ac:dyDescent="0.25">
      <c r="A253" s="4"/>
      <c r="B253" t="s">
        <v>400</v>
      </c>
      <c r="C253" t="s">
        <v>1479</v>
      </c>
      <c r="D253">
        <v>3</v>
      </c>
      <c r="E253">
        <v>0</v>
      </c>
      <c r="F253">
        <v>0</v>
      </c>
      <c r="G253">
        <v>-0.22800000000000001</v>
      </c>
      <c r="H253">
        <v>15.8277</v>
      </c>
      <c r="J253" t="str">
        <f t="shared" si="26"/>
        <v/>
      </c>
      <c r="K253" t="str">
        <f t="shared" si="26"/>
        <v/>
      </c>
      <c r="L253" t="str">
        <f t="shared" si="26"/>
        <v/>
      </c>
      <c r="N253" t="str">
        <f t="shared" si="25"/>
        <v/>
      </c>
      <c r="O253" t="str">
        <f t="shared" si="25"/>
        <v/>
      </c>
      <c r="P253" t="str">
        <f t="shared" si="25"/>
        <v/>
      </c>
    </row>
    <row r="254" spans="1:16" ht="17" x14ac:dyDescent="0.25">
      <c r="A254" s="4"/>
      <c r="B254" t="s">
        <v>1492</v>
      </c>
      <c r="C254" t="s">
        <v>1572</v>
      </c>
      <c r="D254">
        <v>3</v>
      </c>
      <c r="E254">
        <v>0</v>
      </c>
      <c r="F254">
        <v>0</v>
      </c>
      <c r="G254">
        <v>13.7942</v>
      </c>
      <c r="H254">
        <v>-88.896500000000003</v>
      </c>
      <c r="J254" t="str">
        <f t="shared" si="26"/>
        <v/>
      </c>
      <c r="K254" t="str">
        <f t="shared" si="26"/>
        <v/>
      </c>
      <c r="L254" t="str">
        <f t="shared" si="26"/>
        <v/>
      </c>
      <c r="N254" t="str">
        <f t="shared" si="25"/>
        <v/>
      </c>
      <c r="O254" t="str">
        <f t="shared" si="25"/>
        <v/>
      </c>
      <c r="P254" t="str">
        <f t="shared" si="25"/>
        <v/>
      </c>
    </row>
    <row r="255" spans="1:16" ht="17" x14ac:dyDescent="0.25">
      <c r="A255" s="4" t="s">
        <v>370</v>
      </c>
      <c r="B255" t="s">
        <v>54</v>
      </c>
      <c r="C255" t="s">
        <v>165</v>
      </c>
      <c r="D255">
        <v>3</v>
      </c>
      <c r="E255">
        <v>0</v>
      </c>
      <c r="F255">
        <v>0</v>
      </c>
      <c r="G255">
        <v>17.899999999999999</v>
      </c>
      <c r="H255">
        <v>-62.833300000000001</v>
      </c>
      <c r="J255" t="str">
        <f t="shared" si="26"/>
        <v/>
      </c>
      <c r="K255" t="str">
        <f t="shared" si="26"/>
        <v/>
      </c>
      <c r="L255" t="str">
        <f t="shared" si="26"/>
        <v/>
      </c>
      <c r="N255" t="str">
        <f t="shared" si="25"/>
        <v/>
      </c>
      <c r="O255" t="str">
        <f t="shared" si="25"/>
        <v/>
      </c>
      <c r="P255" t="str">
        <f t="shared" si="25"/>
        <v/>
      </c>
    </row>
    <row r="256" spans="1:16" ht="17" x14ac:dyDescent="0.25">
      <c r="A256" s="4"/>
      <c r="B256" t="s">
        <v>413</v>
      </c>
      <c r="C256" t="s">
        <v>1572</v>
      </c>
      <c r="D256">
        <v>3</v>
      </c>
      <c r="E256">
        <v>0</v>
      </c>
      <c r="F256">
        <v>0</v>
      </c>
      <c r="G256">
        <v>6.4280999999999997</v>
      </c>
      <c r="H256">
        <v>-9.4295000000000009</v>
      </c>
      <c r="J256" t="str">
        <f t="shared" si="26"/>
        <v/>
      </c>
      <c r="K256" t="str">
        <f t="shared" si="26"/>
        <v/>
      </c>
      <c r="L256" t="str">
        <f t="shared" si="26"/>
        <v/>
      </c>
      <c r="N256" t="str">
        <f t="shared" si="25"/>
        <v/>
      </c>
      <c r="O256" t="str">
        <f t="shared" si="25"/>
        <v/>
      </c>
      <c r="P256" t="str">
        <f t="shared" si="25"/>
        <v/>
      </c>
    </row>
    <row r="257" spans="1:16" ht="17" x14ac:dyDescent="0.25">
      <c r="A257" s="4"/>
      <c r="B257" t="s">
        <v>1550</v>
      </c>
      <c r="C257" t="s">
        <v>1551</v>
      </c>
      <c r="D257">
        <v>3</v>
      </c>
      <c r="E257">
        <v>0</v>
      </c>
      <c r="F257">
        <v>0</v>
      </c>
      <c r="G257">
        <v>-18.7669</v>
      </c>
      <c r="H257">
        <v>46.869100000000003</v>
      </c>
      <c r="J257" t="str">
        <f t="shared" si="26"/>
        <v/>
      </c>
      <c r="K257" t="str">
        <f t="shared" si="26"/>
        <v/>
      </c>
      <c r="L257" t="str">
        <f t="shared" si="26"/>
        <v/>
      </c>
      <c r="N257" t="str">
        <f t="shared" si="25"/>
        <v/>
      </c>
      <c r="O257" t="str">
        <f t="shared" si="25"/>
        <v/>
      </c>
      <c r="P257" t="str">
        <f t="shared" si="25"/>
        <v/>
      </c>
    </row>
    <row r="258" spans="1:16" ht="17" x14ac:dyDescent="0.25">
      <c r="A258" s="4"/>
      <c r="B258" t="s">
        <v>387</v>
      </c>
      <c r="C258" t="s">
        <v>1480</v>
      </c>
      <c r="D258">
        <v>3</v>
      </c>
      <c r="E258">
        <v>0</v>
      </c>
      <c r="F258">
        <v>0</v>
      </c>
      <c r="G258">
        <v>-22.957599999999999</v>
      </c>
      <c r="H258">
        <v>18.490400000000001</v>
      </c>
      <c r="J258" t="str">
        <f t="shared" si="26"/>
        <v/>
      </c>
      <c r="K258" t="str">
        <f t="shared" si="26"/>
        <v/>
      </c>
      <c r="L258" t="str">
        <f t="shared" si="26"/>
        <v/>
      </c>
      <c r="N258" t="str">
        <f t="shared" si="25"/>
        <v/>
      </c>
      <c r="O258" t="str">
        <f t="shared" si="25"/>
        <v/>
      </c>
      <c r="P258" t="str">
        <f t="shared" si="25"/>
        <v/>
      </c>
    </row>
    <row r="259" spans="1:16" ht="17" x14ac:dyDescent="0.25">
      <c r="A259" s="4" t="s">
        <v>416</v>
      </c>
      <c r="B259" t="s">
        <v>174</v>
      </c>
      <c r="C259" t="s">
        <v>1485</v>
      </c>
      <c r="D259">
        <v>3</v>
      </c>
      <c r="E259">
        <v>1</v>
      </c>
      <c r="F259">
        <v>0</v>
      </c>
      <c r="G259">
        <v>12.169600000000001</v>
      </c>
      <c r="H259">
        <v>-68.989999999999995</v>
      </c>
      <c r="J259" t="str">
        <f t="shared" si="26"/>
        <v/>
      </c>
      <c r="K259" t="str">
        <f t="shared" si="26"/>
        <v/>
      </c>
      <c r="L259" t="str">
        <f t="shared" si="26"/>
        <v/>
      </c>
      <c r="N259" t="str">
        <f t="shared" si="25"/>
        <v/>
      </c>
      <c r="O259" t="str">
        <f t="shared" si="25"/>
        <v/>
      </c>
      <c r="P259" t="str">
        <f t="shared" si="25"/>
        <v/>
      </c>
    </row>
    <row r="260" spans="1:16" ht="17" x14ac:dyDescent="0.25">
      <c r="A260" s="4" t="s">
        <v>431</v>
      </c>
      <c r="B260" t="s">
        <v>172</v>
      </c>
      <c r="C260" t="s">
        <v>1479</v>
      </c>
      <c r="D260">
        <v>3</v>
      </c>
      <c r="E260">
        <v>1</v>
      </c>
      <c r="F260">
        <v>0</v>
      </c>
      <c r="G260">
        <v>19.313300000000002</v>
      </c>
      <c r="H260">
        <v>-81.254599999999996</v>
      </c>
      <c r="J260" t="str">
        <f t="shared" si="26"/>
        <v/>
      </c>
      <c r="K260" t="str">
        <f t="shared" si="26"/>
        <v/>
      </c>
      <c r="L260" t="str">
        <f t="shared" si="26"/>
        <v/>
      </c>
      <c r="N260" t="str">
        <f t="shared" si="25"/>
        <v/>
      </c>
      <c r="O260" t="str">
        <f t="shared" si="25"/>
        <v/>
      </c>
      <c r="P260" t="str">
        <f t="shared" si="25"/>
        <v/>
      </c>
    </row>
    <row r="261" spans="1:16" ht="17" x14ac:dyDescent="0.25">
      <c r="A261" s="4"/>
      <c r="B261" t="s">
        <v>1407</v>
      </c>
      <c r="C261" t="s">
        <v>1675</v>
      </c>
      <c r="D261">
        <v>3</v>
      </c>
      <c r="E261">
        <v>0</v>
      </c>
      <c r="F261">
        <v>0</v>
      </c>
      <c r="G261">
        <v>-13.133900000000001</v>
      </c>
      <c r="H261">
        <v>27.849299999999999</v>
      </c>
      <c r="J261" t="str">
        <f t="shared" si="26"/>
        <v/>
      </c>
      <c r="K261" t="str">
        <f t="shared" si="26"/>
        <v/>
      </c>
      <c r="L261" t="str">
        <f t="shared" si="26"/>
        <v/>
      </c>
      <c r="N261" t="str">
        <f t="shared" ref="N261:P276" si="27">IF($A263="New York",D263,"")</f>
        <v/>
      </c>
      <c r="O261" t="str">
        <f t="shared" si="27"/>
        <v/>
      </c>
      <c r="P261" t="str">
        <f t="shared" si="27"/>
        <v/>
      </c>
    </row>
    <row r="262" spans="1:16" ht="17" x14ac:dyDescent="0.25">
      <c r="A262" s="4"/>
      <c r="B262" t="s">
        <v>1561</v>
      </c>
      <c r="C262" t="s">
        <v>1572</v>
      </c>
      <c r="D262">
        <v>3</v>
      </c>
      <c r="E262">
        <v>0</v>
      </c>
      <c r="F262">
        <v>0</v>
      </c>
      <c r="G262">
        <v>-19.0154</v>
      </c>
      <c r="H262">
        <v>29.154900000000001</v>
      </c>
      <c r="J262" t="str">
        <f t="shared" si="26"/>
        <v/>
      </c>
      <c r="K262" t="str">
        <f t="shared" si="26"/>
        <v/>
      </c>
      <c r="L262" t="str">
        <f t="shared" si="26"/>
        <v/>
      </c>
      <c r="N262" t="str">
        <f t="shared" si="27"/>
        <v/>
      </c>
      <c r="O262" t="str">
        <f t="shared" si="27"/>
        <v/>
      </c>
      <c r="P262" t="str">
        <f t="shared" si="27"/>
        <v/>
      </c>
    </row>
    <row r="263" spans="1:16" ht="17" x14ac:dyDescent="0.25">
      <c r="A263" s="4"/>
      <c r="B263" t="s">
        <v>1554</v>
      </c>
      <c r="C263" t="s">
        <v>1569</v>
      </c>
      <c r="D263">
        <v>2</v>
      </c>
      <c r="E263">
        <v>0</v>
      </c>
      <c r="F263">
        <v>0</v>
      </c>
      <c r="G263">
        <v>-11.2027</v>
      </c>
      <c r="H263">
        <v>17.873899999999999</v>
      </c>
      <c r="J263" t="str">
        <f t="shared" si="26"/>
        <v/>
      </c>
      <c r="K263" t="str">
        <f t="shared" si="26"/>
        <v/>
      </c>
      <c r="L263" t="str">
        <f t="shared" si="26"/>
        <v/>
      </c>
      <c r="N263" t="str">
        <f t="shared" si="27"/>
        <v/>
      </c>
      <c r="O263" t="str">
        <f t="shared" si="27"/>
        <v/>
      </c>
      <c r="P263" t="str">
        <f t="shared" si="27"/>
        <v/>
      </c>
    </row>
    <row r="264" spans="1:16" ht="17" x14ac:dyDescent="0.25">
      <c r="A264" s="4"/>
      <c r="B264" t="s">
        <v>393</v>
      </c>
      <c r="C264" t="s">
        <v>1362</v>
      </c>
      <c r="D264">
        <v>2</v>
      </c>
      <c r="E264">
        <v>0</v>
      </c>
      <c r="F264">
        <v>0</v>
      </c>
      <c r="G264">
        <v>9.3077000000000005</v>
      </c>
      <c r="H264">
        <v>2.3157999999999999</v>
      </c>
      <c r="J264" t="str">
        <f t="shared" si="26"/>
        <v/>
      </c>
      <c r="K264" t="str">
        <f t="shared" si="26"/>
        <v/>
      </c>
      <c r="L264" t="str">
        <f t="shared" si="26"/>
        <v/>
      </c>
      <c r="N264" t="str">
        <f t="shared" si="27"/>
        <v/>
      </c>
      <c r="O264" t="str">
        <f t="shared" si="27"/>
        <v/>
      </c>
      <c r="P264" t="str">
        <f t="shared" si="27"/>
        <v/>
      </c>
    </row>
    <row r="265" spans="1:16" ht="17" x14ac:dyDescent="0.25">
      <c r="A265" s="4"/>
      <c r="B265" t="s">
        <v>394</v>
      </c>
      <c r="C265" t="s">
        <v>1552</v>
      </c>
      <c r="D265">
        <v>2</v>
      </c>
      <c r="E265">
        <v>0</v>
      </c>
      <c r="F265">
        <v>0</v>
      </c>
      <c r="G265">
        <v>27.514199999999999</v>
      </c>
      <c r="H265">
        <v>90.433599999999998</v>
      </c>
      <c r="J265" t="str">
        <f t="shared" si="26"/>
        <v/>
      </c>
      <c r="K265" t="str">
        <f t="shared" si="26"/>
        <v/>
      </c>
      <c r="L265" t="str">
        <f t="shared" si="26"/>
        <v/>
      </c>
      <c r="N265" t="str">
        <f t="shared" si="27"/>
        <v/>
      </c>
      <c r="O265" t="str">
        <f t="shared" si="27"/>
        <v/>
      </c>
      <c r="P265" t="str">
        <f t="shared" si="27"/>
        <v/>
      </c>
    </row>
    <row r="266" spans="1:16" ht="17" x14ac:dyDescent="0.25">
      <c r="A266" s="4" t="s">
        <v>397</v>
      </c>
      <c r="B266" t="s">
        <v>63</v>
      </c>
      <c r="C266" t="s">
        <v>1442</v>
      </c>
      <c r="D266">
        <v>2</v>
      </c>
      <c r="E266">
        <v>0</v>
      </c>
      <c r="F266">
        <v>0</v>
      </c>
      <c r="G266">
        <v>46.5107</v>
      </c>
      <c r="H266">
        <v>-63.416800000000002</v>
      </c>
      <c r="J266" t="str">
        <f t="shared" si="26"/>
        <v/>
      </c>
      <c r="K266" t="str">
        <f t="shared" si="26"/>
        <v/>
      </c>
      <c r="L266" t="str">
        <f t="shared" si="26"/>
        <v/>
      </c>
      <c r="N266" t="str">
        <f t="shared" si="27"/>
        <v/>
      </c>
      <c r="O266" t="str">
        <f t="shared" si="27"/>
        <v/>
      </c>
      <c r="P266" t="str">
        <f t="shared" si="27"/>
        <v/>
      </c>
    </row>
    <row r="267" spans="1:16" ht="17" x14ac:dyDescent="0.25">
      <c r="A267" s="4"/>
      <c r="B267" t="s">
        <v>1493</v>
      </c>
      <c r="C267" t="s">
        <v>1698</v>
      </c>
      <c r="D267">
        <v>2</v>
      </c>
      <c r="E267">
        <v>0</v>
      </c>
      <c r="F267">
        <v>0</v>
      </c>
      <c r="G267">
        <v>-17.7134</v>
      </c>
      <c r="H267">
        <v>178.065</v>
      </c>
      <c r="J267" t="str">
        <f t="shared" si="26"/>
        <v/>
      </c>
      <c r="K267" t="str">
        <f t="shared" si="26"/>
        <v/>
      </c>
      <c r="L267" t="str">
        <f t="shared" si="26"/>
        <v/>
      </c>
      <c r="N267" t="str">
        <f t="shared" si="27"/>
        <v/>
      </c>
      <c r="O267" t="str">
        <f t="shared" si="27"/>
        <v/>
      </c>
      <c r="P267" t="str">
        <f t="shared" si="27"/>
        <v/>
      </c>
    </row>
    <row r="268" spans="1:16" ht="17" x14ac:dyDescent="0.25">
      <c r="A268" s="4"/>
      <c r="B268" t="s">
        <v>411</v>
      </c>
      <c r="C268" t="s">
        <v>1579</v>
      </c>
      <c r="D268">
        <v>2</v>
      </c>
      <c r="E268">
        <v>0</v>
      </c>
      <c r="F268">
        <v>0</v>
      </c>
      <c r="G268">
        <v>9.9456000000000007</v>
      </c>
      <c r="H268">
        <v>-9.6966000000000001</v>
      </c>
      <c r="J268" t="str">
        <f t="shared" si="26"/>
        <v/>
      </c>
      <c r="K268" t="str">
        <f t="shared" si="26"/>
        <v/>
      </c>
      <c r="L268" t="str">
        <f t="shared" si="26"/>
        <v/>
      </c>
      <c r="N268" t="str">
        <f t="shared" si="27"/>
        <v/>
      </c>
      <c r="O268" t="str">
        <f t="shared" si="27"/>
        <v/>
      </c>
      <c r="P268" t="str">
        <f t="shared" si="27"/>
        <v/>
      </c>
    </row>
    <row r="269" spans="1:16" ht="17" x14ac:dyDescent="0.25">
      <c r="A269" s="4"/>
      <c r="B269" t="s">
        <v>1553</v>
      </c>
      <c r="C269" t="s">
        <v>1569</v>
      </c>
      <c r="D269">
        <v>2</v>
      </c>
      <c r="E269">
        <v>0</v>
      </c>
      <c r="F269">
        <v>0</v>
      </c>
      <c r="G269">
        <v>18.9712</v>
      </c>
      <c r="H269">
        <v>-72.285200000000003</v>
      </c>
      <c r="J269" t="str">
        <f t="shared" si="26"/>
        <v/>
      </c>
      <c r="K269" t="str">
        <f t="shared" si="26"/>
        <v/>
      </c>
      <c r="L269" t="str">
        <f t="shared" si="26"/>
        <v/>
      </c>
      <c r="N269" t="str">
        <f t="shared" si="27"/>
        <v/>
      </c>
      <c r="O269" t="str">
        <f t="shared" si="27"/>
        <v/>
      </c>
      <c r="P269" t="str">
        <f t="shared" si="27"/>
        <v/>
      </c>
    </row>
    <row r="270" spans="1:16" ht="17" x14ac:dyDescent="0.25">
      <c r="A270" s="4"/>
      <c r="B270" t="s">
        <v>386</v>
      </c>
      <c r="C270" t="s">
        <v>348</v>
      </c>
      <c r="D270">
        <v>2</v>
      </c>
      <c r="E270">
        <v>0</v>
      </c>
      <c r="F270">
        <v>0</v>
      </c>
      <c r="G270">
        <v>42.602600000000002</v>
      </c>
      <c r="H270">
        <v>20.902999999999999</v>
      </c>
      <c r="J270" t="str">
        <f t="shared" si="26"/>
        <v/>
      </c>
      <c r="K270" t="str">
        <f t="shared" si="26"/>
        <v/>
      </c>
      <c r="L270" t="str">
        <f t="shared" si="26"/>
        <v/>
      </c>
      <c r="N270" t="str">
        <f t="shared" si="27"/>
        <v/>
      </c>
      <c r="O270" t="str">
        <f t="shared" si="27"/>
        <v/>
      </c>
      <c r="P270" t="str">
        <f t="shared" si="27"/>
        <v/>
      </c>
    </row>
    <row r="271" spans="1:16" ht="17" x14ac:dyDescent="0.25">
      <c r="A271" s="4"/>
      <c r="B271" t="s">
        <v>414</v>
      </c>
      <c r="C271" t="s">
        <v>1463</v>
      </c>
      <c r="D271">
        <v>2</v>
      </c>
      <c r="E271">
        <v>0</v>
      </c>
      <c r="F271">
        <v>0</v>
      </c>
      <c r="G271">
        <v>21.007899999999999</v>
      </c>
      <c r="H271">
        <v>-10.940799999999999</v>
      </c>
      <c r="J271" t="str">
        <f t="shared" si="26"/>
        <v/>
      </c>
      <c r="K271" t="str">
        <f t="shared" si="26"/>
        <v/>
      </c>
      <c r="L271" t="str">
        <f t="shared" si="26"/>
        <v/>
      </c>
      <c r="N271" t="str">
        <f t="shared" si="27"/>
        <v/>
      </c>
      <c r="O271" t="str">
        <f t="shared" si="27"/>
        <v/>
      </c>
      <c r="P271" t="str">
        <f t="shared" si="27"/>
        <v/>
      </c>
    </row>
    <row r="272" spans="1:16" ht="17" x14ac:dyDescent="0.25">
      <c r="A272" s="4"/>
      <c r="B272" t="s">
        <v>80</v>
      </c>
      <c r="C272" t="s">
        <v>1675</v>
      </c>
      <c r="D272">
        <v>2</v>
      </c>
      <c r="E272">
        <v>0</v>
      </c>
      <c r="F272">
        <v>1</v>
      </c>
      <c r="G272">
        <v>28.3949</v>
      </c>
      <c r="H272">
        <v>84.123999999999995</v>
      </c>
      <c r="J272" t="str">
        <f t="shared" si="26"/>
        <v/>
      </c>
      <c r="K272" t="str">
        <f t="shared" si="26"/>
        <v/>
      </c>
      <c r="L272" t="str">
        <f t="shared" si="26"/>
        <v/>
      </c>
      <c r="N272" t="str">
        <f t="shared" si="27"/>
        <v/>
      </c>
      <c r="O272" t="str">
        <f t="shared" si="27"/>
        <v/>
      </c>
      <c r="P272" t="str">
        <f t="shared" si="27"/>
        <v/>
      </c>
    </row>
    <row r="273" spans="1:16" ht="17" x14ac:dyDescent="0.25">
      <c r="A273" s="4"/>
      <c r="B273" t="s">
        <v>1494</v>
      </c>
      <c r="C273" t="s">
        <v>1605</v>
      </c>
      <c r="D273">
        <v>2</v>
      </c>
      <c r="E273">
        <v>0</v>
      </c>
      <c r="F273">
        <v>0</v>
      </c>
      <c r="G273">
        <v>12.865399999999999</v>
      </c>
      <c r="H273">
        <v>-85.2072</v>
      </c>
      <c r="J273" t="str">
        <f t="shared" si="26"/>
        <v/>
      </c>
      <c r="K273" t="str">
        <f t="shared" si="26"/>
        <v/>
      </c>
      <c r="L273" t="str">
        <f t="shared" si="26"/>
        <v/>
      </c>
      <c r="N273" t="str">
        <f t="shared" si="27"/>
        <v/>
      </c>
      <c r="O273" t="str">
        <f t="shared" si="27"/>
        <v/>
      </c>
      <c r="P273" t="str">
        <f t="shared" si="27"/>
        <v/>
      </c>
    </row>
    <row r="274" spans="1:16" ht="17" x14ac:dyDescent="0.25">
      <c r="A274" s="4"/>
      <c r="B274" t="s">
        <v>1557</v>
      </c>
      <c r="C274" t="s">
        <v>1675</v>
      </c>
      <c r="D274">
        <v>2</v>
      </c>
      <c r="E274">
        <v>0</v>
      </c>
      <c r="F274">
        <v>0</v>
      </c>
      <c r="G274">
        <v>17.607800000000001</v>
      </c>
      <c r="H274">
        <v>8.0816999999999997</v>
      </c>
      <c r="J274" t="str">
        <f t="shared" si="26"/>
        <v/>
      </c>
      <c r="K274" t="str">
        <f t="shared" si="26"/>
        <v/>
      </c>
      <c r="L274" t="str">
        <f t="shared" si="26"/>
        <v/>
      </c>
      <c r="N274" t="str">
        <f t="shared" si="27"/>
        <v/>
      </c>
      <c r="O274" t="str">
        <f t="shared" si="27"/>
        <v/>
      </c>
      <c r="P274" t="str">
        <f t="shared" si="27"/>
        <v/>
      </c>
    </row>
    <row r="275" spans="1:16" ht="17" x14ac:dyDescent="0.25">
      <c r="A275" s="4"/>
      <c r="B275" t="s">
        <v>389</v>
      </c>
      <c r="C275" t="s">
        <v>1308</v>
      </c>
      <c r="D275">
        <v>2</v>
      </c>
      <c r="E275">
        <v>0</v>
      </c>
      <c r="F275">
        <v>0</v>
      </c>
      <c r="G275">
        <v>13.9094</v>
      </c>
      <c r="H275">
        <v>-60.978900000000003</v>
      </c>
      <c r="J275" t="str">
        <f t="shared" si="26"/>
        <v/>
      </c>
      <c r="K275" t="str">
        <f t="shared" si="26"/>
        <v/>
      </c>
      <c r="L275" t="str">
        <f t="shared" si="26"/>
        <v/>
      </c>
      <c r="N275" t="str">
        <f t="shared" si="27"/>
        <v/>
      </c>
      <c r="O275" t="str">
        <f t="shared" si="27"/>
        <v/>
      </c>
      <c r="P275" t="str">
        <f t="shared" si="27"/>
        <v/>
      </c>
    </row>
    <row r="276" spans="1:16" ht="17" x14ac:dyDescent="0.25">
      <c r="A276" s="4"/>
      <c r="B276" t="s">
        <v>420</v>
      </c>
      <c r="C276" t="s">
        <v>1348</v>
      </c>
      <c r="D276">
        <v>2</v>
      </c>
      <c r="E276">
        <v>1</v>
      </c>
      <c r="F276">
        <v>0</v>
      </c>
      <c r="G276">
        <v>12.8628</v>
      </c>
      <c r="H276">
        <v>30.217600000000001</v>
      </c>
      <c r="J276" t="str">
        <f t="shared" ref="J276:L291" si="28">IF($B278="US",D278,"")</f>
        <v/>
      </c>
      <c r="K276" t="str">
        <f t="shared" si="28"/>
        <v/>
      </c>
      <c r="L276" t="str">
        <f t="shared" si="28"/>
        <v/>
      </c>
      <c r="N276" t="str">
        <f t="shared" si="27"/>
        <v/>
      </c>
      <c r="O276" t="str">
        <f t="shared" si="27"/>
        <v/>
      </c>
      <c r="P276" t="str">
        <f t="shared" si="27"/>
        <v/>
      </c>
    </row>
    <row r="277" spans="1:16" ht="17" x14ac:dyDescent="0.25">
      <c r="A277" s="4" t="s">
        <v>1488</v>
      </c>
      <c r="B277" t="s">
        <v>172</v>
      </c>
      <c r="C277" t="s">
        <v>1606</v>
      </c>
      <c r="D277">
        <v>2</v>
      </c>
      <c r="E277">
        <v>0</v>
      </c>
      <c r="F277">
        <v>0</v>
      </c>
      <c r="G277">
        <v>32.3078</v>
      </c>
      <c r="H277">
        <v>-64.750500000000002</v>
      </c>
      <c r="J277" t="str">
        <f t="shared" si="28"/>
        <v/>
      </c>
      <c r="K277" t="str">
        <f t="shared" si="28"/>
        <v/>
      </c>
      <c r="L277" t="str">
        <f t="shared" si="28"/>
        <v/>
      </c>
      <c r="N277" t="str">
        <f t="shared" ref="N277:P292" si="29">IF($A279="New York",D279,"")</f>
        <v/>
      </c>
      <c r="O277" t="str">
        <f t="shared" si="29"/>
        <v/>
      </c>
      <c r="P277" t="str">
        <f t="shared" si="29"/>
        <v/>
      </c>
    </row>
    <row r="278" spans="1:16" ht="17" x14ac:dyDescent="0.25">
      <c r="A278" s="4"/>
      <c r="B278" t="s">
        <v>390</v>
      </c>
      <c r="C278" t="s">
        <v>348</v>
      </c>
      <c r="D278">
        <v>1</v>
      </c>
      <c r="E278">
        <v>0</v>
      </c>
      <c r="F278">
        <v>0</v>
      </c>
      <c r="G278">
        <v>17.0608</v>
      </c>
      <c r="H278">
        <v>-61.796399999999998</v>
      </c>
      <c r="J278" t="str">
        <f t="shared" si="28"/>
        <v/>
      </c>
      <c r="K278" t="str">
        <f t="shared" si="28"/>
        <v/>
      </c>
      <c r="L278" t="str">
        <f t="shared" si="28"/>
        <v/>
      </c>
      <c r="N278" t="str">
        <f t="shared" si="29"/>
        <v/>
      </c>
      <c r="O278" t="str">
        <f t="shared" si="29"/>
        <v/>
      </c>
      <c r="P278" t="str">
        <f t="shared" si="29"/>
        <v/>
      </c>
    </row>
    <row r="279" spans="1:16" ht="17" x14ac:dyDescent="0.25">
      <c r="A279" s="4" t="s">
        <v>1607</v>
      </c>
      <c r="B279" t="s">
        <v>63</v>
      </c>
      <c r="C279" t="s">
        <v>1587</v>
      </c>
      <c r="D279">
        <v>1</v>
      </c>
      <c r="E279">
        <v>0</v>
      </c>
      <c r="F279">
        <v>0</v>
      </c>
      <c r="G279">
        <v>64.825500000000005</v>
      </c>
      <c r="H279">
        <v>-124.84569999999999</v>
      </c>
      <c r="J279" t="str">
        <f t="shared" si="28"/>
        <v/>
      </c>
      <c r="K279" t="str">
        <f t="shared" si="28"/>
        <v/>
      </c>
      <c r="L279" t="str">
        <f t="shared" si="28"/>
        <v/>
      </c>
      <c r="N279" t="str">
        <f t="shared" si="29"/>
        <v/>
      </c>
      <c r="O279" t="str">
        <f t="shared" si="29"/>
        <v/>
      </c>
      <c r="P279" t="str">
        <f t="shared" si="29"/>
        <v/>
      </c>
    </row>
    <row r="280" spans="1:16" ht="17" x14ac:dyDescent="0.25">
      <c r="A280" s="4"/>
      <c r="B280" t="s">
        <v>1491</v>
      </c>
      <c r="C280" t="s">
        <v>1606</v>
      </c>
      <c r="D280">
        <v>1</v>
      </c>
      <c r="E280">
        <v>0</v>
      </c>
      <c r="F280">
        <v>0</v>
      </c>
      <c r="G280">
        <v>15.4542</v>
      </c>
      <c r="H280">
        <v>18.732199999999999</v>
      </c>
      <c r="J280" t="str">
        <f t="shared" si="28"/>
        <v/>
      </c>
      <c r="K280" t="str">
        <f t="shared" si="28"/>
        <v/>
      </c>
      <c r="L280" t="str">
        <f t="shared" si="28"/>
        <v/>
      </c>
      <c r="N280" t="str">
        <f t="shared" si="29"/>
        <v/>
      </c>
      <c r="O280" t="str">
        <f t="shared" si="29"/>
        <v/>
      </c>
      <c r="P280" t="str">
        <f t="shared" si="29"/>
        <v/>
      </c>
    </row>
    <row r="281" spans="1:16" ht="17" x14ac:dyDescent="0.25">
      <c r="A281" s="4" t="s">
        <v>79</v>
      </c>
      <c r="B281" t="s">
        <v>2</v>
      </c>
      <c r="C281" t="s">
        <v>183</v>
      </c>
      <c r="D281">
        <v>1</v>
      </c>
      <c r="E281">
        <v>0</v>
      </c>
      <c r="F281">
        <v>1</v>
      </c>
      <c r="G281">
        <v>31.692699999999999</v>
      </c>
      <c r="H281">
        <v>88.092399999999998</v>
      </c>
      <c r="J281" t="str">
        <f t="shared" si="28"/>
        <v/>
      </c>
      <c r="K281" t="str">
        <f t="shared" si="28"/>
        <v/>
      </c>
      <c r="L281" t="str">
        <f t="shared" si="28"/>
        <v/>
      </c>
      <c r="N281" t="str">
        <f t="shared" si="29"/>
        <v/>
      </c>
      <c r="O281" t="str">
        <f t="shared" si="29"/>
        <v/>
      </c>
      <c r="P281" t="str">
        <f t="shared" si="29"/>
        <v/>
      </c>
    </row>
    <row r="282" spans="1:16" ht="17" x14ac:dyDescent="0.25">
      <c r="A282" s="4"/>
      <c r="B282" t="s">
        <v>1408</v>
      </c>
      <c r="C282" t="s">
        <v>1431</v>
      </c>
      <c r="D282">
        <v>1</v>
      </c>
      <c r="E282">
        <v>0</v>
      </c>
      <c r="F282">
        <v>0</v>
      </c>
      <c r="G282">
        <v>11.825100000000001</v>
      </c>
      <c r="H282">
        <v>42.590299999999999</v>
      </c>
      <c r="J282" t="str">
        <f t="shared" si="28"/>
        <v/>
      </c>
      <c r="K282" t="str">
        <f t="shared" si="28"/>
        <v/>
      </c>
      <c r="L282" t="str">
        <f t="shared" si="28"/>
        <v/>
      </c>
      <c r="N282" t="str">
        <f t="shared" si="29"/>
        <v/>
      </c>
      <c r="O282" t="str">
        <f t="shared" si="29"/>
        <v/>
      </c>
      <c r="P282" t="str">
        <f t="shared" si="29"/>
        <v/>
      </c>
    </row>
    <row r="283" spans="1:16" ht="17" x14ac:dyDescent="0.25">
      <c r="A283" s="4"/>
      <c r="B283" t="s">
        <v>1699</v>
      </c>
      <c r="C283" t="s">
        <v>1664</v>
      </c>
      <c r="D283">
        <v>1</v>
      </c>
      <c r="E283">
        <v>0</v>
      </c>
      <c r="F283">
        <v>0</v>
      </c>
      <c r="G283">
        <v>15.414999999999999</v>
      </c>
      <c r="H283">
        <v>-61.371000000000002</v>
      </c>
      <c r="J283" t="str">
        <f t="shared" si="28"/>
        <v/>
      </c>
      <c r="K283" t="str">
        <f t="shared" si="28"/>
        <v/>
      </c>
      <c r="L283" t="str">
        <f t="shared" si="28"/>
        <v/>
      </c>
      <c r="N283" t="str">
        <f t="shared" si="29"/>
        <v/>
      </c>
      <c r="O283" t="str">
        <f t="shared" si="29"/>
        <v/>
      </c>
      <c r="P283" t="str">
        <f t="shared" si="29"/>
        <v/>
      </c>
    </row>
    <row r="284" spans="1:16" ht="17" x14ac:dyDescent="0.25">
      <c r="A284" s="4"/>
      <c r="B284" t="s">
        <v>1611</v>
      </c>
      <c r="C284" t="s">
        <v>1683</v>
      </c>
      <c r="D284">
        <v>1</v>
      </c>
      <c r="E284">
        <v>0</v>
      </c>
      <c r="F284">
        <v>0</v>
      </c>
      <c r="G284">
        <v>15.179399999999999</v>
      </c>
      <c r="H284">
        <v>39.782299999999999</v>
      </c>
      <c r="J284" t="str">
        <f t="shared" si="28"/>
        <v/>
      </c>
      <c r="K284" t="str">
        <f t="shared" si="28"/>
        <v/>
      </c>
      <c r="L284" t="str">
        <f t="shared" si="28"/>
        <v/>
      </c>
      <c r="N284" t="str">
        <f t="shared" si="29"/>
        <v/>
      </c>
      <c r="O284" t="str">
        <f t="shared" si="29"/>
        <v/>
      </c>
      <c r="P284" t="str">
        <f t="shared" si="29"/>
        <v/>
      </c>
    </row>
    <row r="285" spans="1:16" ht="17" x14ac:dyDescent="0.25">
      <c r="A285" s="4"/>
      <c r="B285" t="s">
        <v>1409</v>
      </c>
      <c r="C285" t="s">
        <v>1362</v>
      </c>
      <c r="D285">
        <v>1</v>
      </c>
      <c r="E285">
        <v>0</v>
      </c>
      <c r="F285">
        <v>0</v>
      </c>
      <c r="G285">
        <v>13.443199999999999</v>
      </c>
      <c r="H285">
        <v>-15.3101</v>
      </c>
      <c r="J285" t="str">
        <f t="shared" si="28"/>
        <v/>
      </c>
      <c r="K285" t="str">
        <f t="shared" si="28"/>
        <v/>
      </c>
      <c r="L285" t="str">
        <f t="shared" si="28"/>
        <v/>
      </c>
      <c r="N285" t="str">
        <f t="shared" si="29"/>
        <v/>
      </c>
      <c r="O285" t="str">
        <f t="shared" si="29"/>
        <v/>
      </c>
      <c r="P285" t="str">
        <f t="shared" si="29"/>
        <v/>
      </c>
    </row>
    <row r="286" spans="1:16" ht="17" x14ac:dyDescent="0.25">
      <c r="A286" s="4"/>
      <c r="B286" t="s">
        <v>1700</v>
      </c>
      <c r="C286" t="s">
        <v>1664</v>
      </c>
      <c r="D286">
        <v>1</v>
      </c>
      <c r="E286">
        <v>0</v>
      </c>
      <c r="F286">
        <v>0</v>
      </c>
      <c r="G286">
        <v>12.1165</v>
      </c>
      <c r="H286">
        <v>-61.679000000000002</v>
      </c>
      <c r="J286" t="str">
        <f t="shared" si="28"/>
        <v/>
      </c>
      <c r="K286" t="str">
        <f t="shared" si="28"/>
        <v/>
      </c>
      <c r="L286" t="str">
        <f t="shared" si="28"/>
        <v/>
      </c>
      <c r="N286" t="str">
        <f t="shared" si="29"/>
        <v/>
      </c>
      <c r="O286" t="str">
        <f t="shared" si="29"/>
        <v/>
      </c>
      <c r="P286" t="str">
        <f t="shared" si="29"/>
        <v/>
      </c>
    </row>
    <row r="287" spans="1:16" ht="17" x14ac:dyDescent="0.25">
      <c r="A287" s="4"/>
      <c r="B287" t="s">
        <v>412</v>
      </c>
      <c r="C287" t="s">
        <v>381</v>
      </c>
      <c r="D287">
        <v>1</v>
      </c>
      <c r="E287">
        <v>0</v>
      </c>
      <c r="F287">
        <v>0</v>
      </c>
      <c r="G287">
        <v>41.902900000000002</v>
      </c>
      <c r="H287">
        <v>12.4534</v>
      </c>
      <c r="J287" t="str">
        <f t="shared" si="28"/>
        <v/>
      </c>
      <c r="K287" t="str">
        <f t="shared" si="28"/>
        <v/>
      </c>
      <c r="L287" t="str">
        <f t="shared" si="28"/>
        <v/>
      </c>
      <c r="N287" t="str">
        <f t="shared" si="29"/>
        <v/>
      </c>
      <c r="O287" t="str">
        <f t="shared" si="29"/>
        <v/>
      </c>
      <c r="P287" t="str">
        <f t="shared" si="29"/>
        <v/>
      </c>
    </row>
    <row r="288" spans="1:16" ht="17" x14ac:dyDescent="0.25">
      <c r="A288" s="4"/>
      <c r="B288" t="s">
        <v>1701</v>
      </c>
      <c r="C288" t="s">
        <v>1702</v>
      </c>
      <c r="D288">
        <v>1</v>
      </c>
      <c r="E288">
        <v>0</v>
      </c>
      <c r="F288">
        <v>0</v>
      </c>
      <c r="G288">
        <v>-18.665700000000001</v>
      </c>
      <c r="H288">
        <v>35.529600000000002</v>
      </c>
      <c r="J288" t="str">
        <f t="shared" si="28"/>
        <v/>
      </c>
      <c r="K288" t="str">
        <f t="shared" si="28"/>
        <v/>
      </c>
      <c r="L288" t="str">
        <f t="shared" si="28"/>
        <v/>
      </c>
      <c r="N288" t="str">
        <f t="shared" si="29"/>
        <v/>
      </c>
      <c r="O288" t="str">
        <f t="shared" si="29"/>
        <v/>
      </c>
      <c r="P288" t="str">
        <f t="shared" si="29"/>
        <v/>
      </c>
    </row>
    <row r="289" spans="1:16" ht="17" x14ac:dyDescent="0.25">
      <c r="A289" s="4" t="s">
        <v>1556</v>
      </c>
      <c r="B289" t="s">
        <v>174</v>
      </c>
      <c r="C289" t="s">
        <v>1526</v>
      </c>
      <c r="D289">
        <v>1</v>
      </c>
      <c r="E289">
        <v>0</v>
      </c>
      <c r="F289">
        <v>0</v>
      </c>
      <c r="G289">
        <v>18.0425</v>
      </c>
      <c r="H289">
        <v>-63.0548</v>
      </c>
      <c r="J289" t="str">
        <f t="shared" si="28"/>
        <v/>
      </c>
      <c r="K289" t="str">
        <f t="shared" si="28"/>
        <v/>
      </c>
      <c r="L289" t="str">
        <f t="shared" si="28"/>
        <v/>
      </c>
      <c r="N289" t="str">
        <f t="shared" si="29"/>
        <v/>
      </c>
      <c r="O289" t="str">
        <f t="shared" si="29"/>
        <v/>
      </c>
      <c r="P289" t="str">
        <f t="shared" si="29"/>
        <v/>
      </c>
    </row>
    <row r="290" spans="1:16" ht="17" x14ac:dyDescent="0.25">
      <c r="A290" s="4"/>
      <c r="B290" t="s">
        <v>1559</v>
      </c>
      <c r="C290" t="s">
        <v>1609</v>
      </c>
      <c r="D290">
        <v>1</v>
      </c>
      <c r="E290">
        <v>0</v>
      </c>
      <c r="F290">
        <v>0</v>
      </c>
      <c r="G290">
        <v>-6.3150000000000004</v>
      </c>
      <c r="H290">
        <v>143.9555</v>
      </c>
      <c r="J290" t="str">
        <f t="shared" si="28"/>
        <v/>
      </c>
      <c r="K290" t="str">
        <f t="shared" si="28"/>
        <v/>
      </c>
      <c r="L290" t="str">
        <f t="shared" si="28"/>
        <v/>
      </c>
      <c r="N290" t="str">
        <f t="shared" si="29"/>
        <v/>
      </c>
      <c r="O290" t="str">
        <f t="shared" si="29"/>
        <v/>
      </c>
      <c r="P290" t="str">
        <f t="shared" si="29"/>
        <v/>
      </c>
    </row>
    <row r="291" spans="1:16" ht="17" x14ac:dyDescent="0.25">
      <c r="A291" s="4"/>
      <c r="B291" t="s">
        <v>418</v>
      </c>
      <c r="C291" t="s">
        <v>383</v>
      </c>
      <c r="D291">
        <v>1</v>
      </c>
      <c r="E291">
        <v>0</v>
      </c>
      <c r="F291">
        <v>0</v>
      </c>
      <c r="G291">
        <v>12.984299999999999</v>
      </c>
      <c r="H291">
        <v>-61.287199999999999</v>
      </c>
      <c r="J291" t="str">
        <f t="shared" si="28"/>
        <v/>
      </c>
      <c r="K291" t="str">
        <f t="shared" si="28"/>
        <v/>
      </c>
      <c r="L291" t="str">
        <f t="shared" si="28"/>
        <v/>
      </c>
      <c r="N291" t="str">
        <f t="shared" si="29"/>
        <v/>
      </c>
      <c r="O291" t="str">
        <f t="shared" si="29"/>
        <v/>
      </c>
      <c r="P291" t="str">
        <f t="shared" si="29"/>
        <v/>
      </c>
    </row>
    <row r="292" spans="1:16" ht="17" x14ac:dyDescent="0.25">
      <c r="A292" s="4"/>
      <c r="B292" t="s">
        <v>419</v>
      </c>
      <c r="C292" t="s">
        <v>1410</v>
      </c>
      <c r="D292">
        <v>1</v>
      </c>
      <c r="E292">
        <v>0</v>
      </c>
      <c r="F292">
        <v>0</v>
      </c>
      <c r="G292">
        <v>5.1520999999999999</v>
      </c>
      <c r="H292">
        <v>46.199599999999997</v>
      </c>
      <c r="J292" t="str">
        <f t="shared" ref="J292:L355" si="30">IF($B294="US",D294,"")</f>
        <v/>
      </c>
      <c r="K292" t="str">
        <f t="shared" si="30"/>
        <v/>
      </c>
      <c r="L292" t="str">
        <f t="shared" si="30"/>
        <v/>
      </c>
      <c r="N292" t="str">
        <f t="shared" si="29"/>
        <v/>
      </c>
      <c r="O292" t="str">
        <f t="shared" si="29"/>
        <v/>
      </c>
      <c r="P292" t="str">
        <f t="shared" si="29"/>
        <v/>
      </c>
    </row>
    <row r="293" spans="1:16" ht="17" x14ac:dyDescent="0.25">
      <c r="A293" s="4"/>
      <c r="B293" t="s">
        <v>1703</v>
      </c>
      <c r="C293" t="s">
        <v>1652</v>
      </c>
      <c r="D293">
        <v>1</v>
      </c>
      <c r="E293">
        <v>0</v>
      </c>
      <c r="F293">
        <v>0</v>
      </c>
      <c r="G293">
        <v>34.802100000000003</v>
      </c>
      <c r="H293">
        <v>38.9968</v>
      </c>
      <c r="J293">
        <f t="shared" si="30"/>
        <v>1</v>
      </c>
      <c r="K293">
        <f t="shared" si="30"/>
        <v>0</v>
      </c>
      <c r="L293">
        <f t="shared" si="30"/>
        <v>178</v>
      </c>
      <c r="N293" t="str">
        <f t="shared" ref="N293:P356" si="31">IF($A295="New York",D295,"")</f>
        <v/>
      </c>
      <c r="O293" t="str">
        <f t="shared" si="31"/>
        <v/>
      </c>
      <c r="P293" t="str">
        <f t="shared" si="31"/>
        <v/>
      </c>
    </row>
    <row r="294" spans="1:16" ht="17" x14ac:dyDescent="0.25">
      <c r="A294" s="4"/>
      <c r="B294" t="s">
        <v>1704</v>
      </c>
      <c r="C294" t="s">
        <v>1694</v>
      </c>
      <c r="D294">
        <v>1</v>
      </c>
      <c r="E294">
        <v>0</v>
      </c>
      <c r="F294">
        <v>0</v>
      </c>
      <c r="G294">
        <v>-8.8742000000000001</v>
      </c>
      <c r="H294">
        <v>125.72750000000001</v>
      </c>
      <c r="J294" t="str">
        <f t="shared" si="30"/>
        <v/>
      </c>
      <c r="K294" t="str">
        <f t="shared" si="30"/>
        <v/>
      </c>
      <c r="L294" t="str">
        <f t="shared" si="30"/>
        <v/>
      </c>
      <c r="N294" t="str">
        <f t="shared" si="31"/>
        <v/>
      </c>
      <c r="O294" t="str">
        <f t="shared" si="31"/>
        <v/>
      </c>
      <c r="P294" t="str">
        <f t="shared" si="31"/>
        <v/>
      </c>
    </row>
    <row r="295" spans="1:16" ht="17" x14ac:dyDescent="0.25">
      <c r="A295" s="4" t="s">
        <v>1</v>
      </c>
      <c r="B295" t="s">
        <v>1</v>
      </c>
      <c r="C295" t="s">
        <v>1672</v>
      </c>
      <c r="D295">
        <v>1</v>
      </c>
      <c r="E295">
        <v>0</v>
      </c>
      <c r="F295">
        <v>178</v>
      </c>
      <c r="G295">
        <v>37.090200000000003</v>
      </c>
      <c r="H295">
        <v>-95.712900000000005</v>
      </c>
      <c r="J295" t="str">
        <f t="shared" si="30"/>
        <v/>
      </c>
      <c r="K295" t="str">
        <f t="shared" si="30"/>
        <v/>
      </c>
      <c r="L295" t="str">
        <f t="shared" si="30"/>
        <v/>
      </c>
      <c r="N295" t="str">
        <f t="shared" si="31"/>
        <v/>
      </c>
      <c r="O295" t="str">
        <f t="shared" si="31"/>
        <v/>
      </c>
      <c r="P295" t="str">
        <f t="shared" si="31"/>
        <v/>
      </c>
    </row>
    <row r="296" spans="1:16" ht="17" x14ac:dyDescent="0.25">
      <c r="A296" s="4"/>
      <c r="B296" t="s">
        <v>1612</v>
      </c>
      <c r="C296" t="s">
        <v>1694</v>
      </c>
      <c r="D296">
        <v>1</v>
      </c>
      <c r="E296">
        <v>0</v>
      </c>
      <c r="F296">
        <v>0</v>
      </c>
      <c r="G296">
        <v>1.3733</v>
      </c>
      <c r="H296">
        <v>32.290300000000002</v>
      </c>
      <c r="J296" t="str">
        <f t="shared" si="30"/>
        <v/>
      </c>
      <c r="K296" t="str">
        <f t="shared" si="30"/>
        <v/>
      </c>
      <c r="L296" t="str">
        <f t="shared" si="30"/>
        <v/>
      </c>
      <c r="N296" t="str">
        <f t="shared" si="31"/>
        <v/>
      </c>
      <c r="O296" t="str">
        <f t="shared" si="31"/>
        <v/>
      </c>
      <c r="P296" t="str">
        <f t="shared" si="31"/>
        <v/>
      </c>
    </row>
    <row r="297" spans="1:16" ht="17" x14ac:dyDescent="0.25">
      <c r="A297" s="4" t="s">
        <v>1411</v>
      </c>
      <c r="B297" t="s">
        <v>172</v>
      </c>
      <c r="C297" t="s">
        <v>1388</v>
      </c>
      <c r="D297">
        <v>1</v>
      </c>
      <c r="E297">
        <v>0</v>
      </c>
      <c r="F297">
        <v>0</v>
      </c>
      <c r="G297">
        <v>16.7425</v>
      </c>
      <c r="H297">
        <v>-62.187399999999997</v>
      </c>
      <c r="J297" t="str">
        <f t="shared" si="30"/>
        <v/>
      </c>
      <c r="K297" t="str">
        <f t="shared" si="30"/>
        <v/>
      </c>
      <c r="L297" t="str">
        <f t="shared" si="30"/>
        <v/>
      </c>
      <c r="N297" t="str">
        <f t="shared" si="31"/>
        <v/>
      </c>
      <c r="O297" t="str">
        <f t="shared" si="31"/>
        <v/>
      </c>
      <c r="P297" t="str">
        <f t="shared" si="31"/>
        <v/>
      </c>
    </row>
    <row r="298" spans="1:16" ht="17" x14ac:dyDescent="0.25">
      <c r="A298" s="4" t="s">
        <v>433</v>
      </c>
      <c r="B298" t="s">
        <v>59</v>
      </c>
      <c r="C298" t="s">
        <v>434</v>
      </c>
      <c r="D298">
        <v>0</v>
      </c>
      <c r="E298">
        <v>0</v>
      </c>
      <c r="F298">
        <v>0</v>
      </c>
      <c r="G298">
        <v>35.4437</v>
      </c>
      <c r="H298">
        <v>139.63800000000001</v>
      </c>
      <c r="J298" t="str">
        <f t="shared" si="30"/>
        <v/>
      </c>
      <c r="K298" t="str">
        <f t="shared" si="30"/>
        <v/>
      </c>
      <c r="L298" t="str">
        <f t="shared" si="30"/>
        <v/>
      </c>
      <c r="N298" t="str">
        <f t="shared" si="31"/>
        <v/>
      </c>
      <c r="O298" t="str">
        <f t="shared" si="31"/>
        <v/>
      </c>
      <c r="P298" t="str">
        <f t="shared" si="31"/>
        <v/>
      </c>
    </row>
    <row r="299" spans="1:16" ht="17" x14ac:dyDescent="0.25">
      <c r="A299" s="4"/>
      <c r="B299" t="s">
        <v>1608</v>
      </c>
      <c r="C299" t="s">
        <v>1688</v>
      </c>
      <c r="D299">
        <v>0</v>
      </c>
      <c r="E299">
        <v>0</v>
      </c>
      <c r="F299">
        <v>0</v>
      </c>
      <c r="G299">
        <v>15.1111</v>
      </c>
      <c r="H299">
        <v>-23.616700000000002</v>
      </c>
      <c r="J299" t="str">
        <f t="shared" si="30"/>
        <v/>
      </c>
      <c r="K299" t="str">
        <f t="shared" si="30"/>
        <v/>
      </c>
      <c r="L299" t="str">
        <f t="shared" si="30"/>
        <v/>
      </c>
      <c r="N299" t="str">
        <f t="shared" si="31"/>
        <v/>
      </c>
      <c r="O299" t="str">
        <f t="shared" si="31"/>
        <v/>
      </c>
      <c r="P299" t="str">
        <f t="shared" si="31"/>
        <v/>
      </c>
    </row>
    <row r="300" spans="1:16" ht="17" x14ac:dyDescent="0.25">
      <c r="A300" s="4"/>
      <c r="B300" t="s">
        <v>1610</v>
      </c>
      <c r="C300" t="s">
        <v>1705</v>
      </c>
      <c r="D300">
        <v>0</v>
      </c>
      <c r="E300">
        <v>0</v>
      </c>
      <c r="F300">
        <v>0</v>
      </c>
      <c r="G300">
        <v>-8.5500000000000007</v>
      </c>
      <c r="H300">
        <v>125.56</v>
      </c>
      <c r="J300" t="str">
        <f t="shared" si="30"/>
        <v/>
      </c>
      <c r="K300" t="str">
        <f t="shared" si="30"/>
        <v/>
      </c>
      <c r="L300" t="str">
        <f t="shared" si="30"/>
        <v/>
      </c>
      <c r="N300" t="str">
        <f t="shared" si="31"/>
        <v/>
      </c>
      <c r="O300" t="str">
        <f t="shared" si="31"/>
        <v/>
      </c>
      <c r="P300" t="str">
        <f t="shared" si="31"/>
        <v/>
      </c>
    </row>
    <row r="301" spans="1:16" ht="17" x14ac:dyDescent="0.25">
      <c r="A301" s="4" t="s">
        <v>329</v>
      </c>
      <c r="B301" t="s">
        <v>54</v>
      </c>
      <c r="C301" t="s">
        <v>1369</v>
      </c>
      <c r="D301">
        <v>0</v>
      </c>
      <c r="E301">
        <v>0</v>
      </c>
      <c r="F301">
        <v>0</v>
      </c>
      <c r="G301">
        <v>4</v>
      </c>
      <c r="H301">
        <v>-53</v>
      </c>
      <c r="J301" t="str">
        <f t="shared" si="30"/>
        <v/>
      </c>
      <c r="K301" t="str">
        <f t="shared" si="30"/>
        <v/>
      </c>
      <c r="L301" t="str">
        <f t="shared" si="30"/>
        <v/>
      </c>
      <c r="N301" t="str">
        <f t="shared" si="31"/>
        <v/>
      </c>
      <c r="O301" t="str">
        <f t="shared" si="31"/>
        <v/>
      </c>
      <c r="P301" t="str">
        <f t="shared" si="31"/>
        <v/>
      </c>
    </row>
    <row r="302" spans="1:16" ht="17" x14ac:dyDescent="0.25">
      <c r="A302" s="4" t="s">
        <v>352</v>
      </c>
      <c r="B302" t="s">
        <v>54</v>
      </c>
      <c r="C302" t="s">
        <v>1369</v>
      </c>
      <c r="D302">
        <v>0</v>
      </c>
      <c r="E302">
        <v>0</v>
      </c>
      <c r="F302">
        <v>0</v>
      </c>
      <c r="G302">
        <v>16.25</v>
      </c>
      <c r="H302">
        <v>-61.583300000000001</v>
      </c>
      <c r="J302" t="str">
        <f t="shared" si="30"/>
        <v/>
      </c>
      <c r="K302" t="str">
        <f t="shared" si="30"/>
        <v/>
      </c>
      <c r="L302" t="str">
        <f t="shared" si="30"/>
        <v/>
      </c>
      <c r="N302" t="str">
        <f t="shared" si="31"/>
        <v/>
      </c>
      <c r="O302" t="str">
        <f t="shared" si="31"/>
        <v/>
      </c>
      <c r="P302" t="str">
        <f t="shared" si="31"/>
        <v/>
      </c>
    </row>
    <row r="303" spans="1:16" ht="17" x14ac:dyDescent="0.25">
      <c r="A303" s="4" t="s">
        <v>405</v>
      </c>
      <c r="B303" t="s">
        <v>54</v>
      </c>
      <c r="C303" t="s">
        <v>1369</v>
      </c>
      <c r="D303">
        <v>0</v>
      </c>
      <c r="E303">
        <v>0</v>
      </c>
      <c r="F303">
        <v>0</v>
      </c>
      <c r="G303">
        <v>-12.8431</v>
      </c>
      <c r="H303">
        <v>45.138300000000001</v>
      </c>
      <c r="J303" t="str">
        <f t="shared" si="30"/>
        <v/>
      </c>
      <c r="K303" t="str">
        <f t="shared" si="30"/>
        <v/>
      </c>
      <c r="L303" t="str">
        <f t="shared" si="30"/>
        <v/>
      </c>
      <c r="N303" t="str">
        <f t="shared" si="31"/>
        <v/>
      </c>
      <c r="O303" t="str">
        <f t="shared" si="31"/>
        <v/>
      </c>
      <c r="P303" t="str">
        <f t="shared" si="31"/>
        <v/>
      </c>
    </row>
    <row r="304" spans="1:16" ht="17" x14ac:dyDescent="0.25">
      <c r="A304" s="4" t="s">
        <v>335</v>
      </c>
      <c r="B304" t="s">
        <v>54</v>
      </c>
      <c r="C304" t="s">
        <v>1369</v>
      </c>
      <c r="D304">
        <v>0</v>
      </c>
      <c r="E304">
        <v>0</v>
      </c>
      <c r="F304">
        <v>0</v>
      </c>
      <c r="G304">
        <v>-21.135100000000001</v>
      </c>
      <c r="H304">
        <v>55.247100000000003</v>
      </c>
      <c r="J304" t="str">
        <f t="shared" si="30"/>
        <v/>
      </c>
      <c r="K304" t="str">
        <f t="shared" si="30"/>
        <v/>
      </c>
      <c r="L304" t="str">
        <f t="shared" si="30"/>
        <v/>
      </c>
      <c r="N304" t="str">
        <f t="shared" si="31"/>
        <v/>
      </c>
      <c r="O304" t="str">
        <f t="shared" si="31"/>
        <v/>
      </c>
      <c r="P304" t="str">
        <f t="shared" si="31"/>
        <v/>
      </c>
    </row>
    <row r="305" spans="1:16" ht="17" x14ac:dyDescent="0.25">
      <c r="A305" s="4"/>
      <c r="B305" t="s">
        <v>408</v>
      </c>
      <c r="C305" t="s">
        <v>1472</v>
      </c>
      <c r="D305">
        <v>0</v>
      </c>
      <c r="E305">
        <v>0</v>
      </c>
      <c r="F305">
        <v>0</v>
      </c>
      <c r="G305">
        <v>72</v>
      </c>
      <c r="H305">
        <v>-40</v>
      </c>
      <c r="J305" t="str">
        <f t="shared" si="30"/>
        <v/>
      </c>
      <c r="K305" t="str">
        <f t="shared" si="30"/>
        <v/>
      </c>
      <c r="L305" t="str">
        <f t="shared" si="30"/>
        <v/>
      </c>
      <c r="N305" t="str">
        <f t="shared" si="31"/>
        <v/>
      </c>
      <c r="O305" t="str">
        <f t="shared" si="31"/>
        <v/>
      </c>
      <c r="P305" t="str">
        <f t="shared" si="31"/>
        <v/>
      </c>
    </row>
    <row r="306" spans="1:16" ht="17" x14ac:dyDescent="0.25">
      <c r="A306" s="4"/>
      <c r="B306" t="s">
        <v>371</v>
      </c>
      <c r="C306" t="s">
        <v>1706</v>
      </c>
      <c r="D306">
        <v>0</v>
      </c>
      <c r="E306">
        <v>1</v>
      </c>
      <c r="F306">
        <v>0</v>
      </c>
      <c r="G306">
        <v>13.4443</v>
      </c>
      <c r="H306">
        <v>144.7937</v>
      </c>
      <c r="J306" t="str">
        <f t="shared" si="30"/>
        <v/>
      </c>
      <c r="K306" t="str">
        <f t="shared" si="30"/>
        <v/>
      </c>
      <c r="L306" t="str">
        <f t="shared" si="30"/>
        <v/>
      </c>
      <c r="N306" t="str">
        <f t="shared" si="31"/>
        <v/>
      </c>
      <c r="O306" t="str">
        <f t="shared" si="31"/>
        <v/>
      </c>
      <c r="P306" t="str">
        <f t="shared" si="31"/>
        <v/>
      </c>
    </row>
    <row r="307" spans="1:16" ht="17" x14ac:dyDescent="0.25">
      <c r="A307" s="4"/>
      <c r="B307" t="s">
        <v>409</v>
      </c>
      <c r="C307" t="s">
        <v>1311</v>
      </c>
      <c r="D307">
        <v>0</v>
      </c>
      <c r="E307">
        <v>0</v>
      </c>
      <c r="F307">
        <v>0</v>
      </c>
      <c r="G307">
        <v>49.45</v>
      </c>
      <c r="H307">
        <v>-2.58</v>
      </c>
      <c r="J307" t="str">
        <f t="shared" si="30"/>
        <v/>
      </c>
      <c r="K307" t="str">
        <f t="shared" si="30"/>
        <v/>
      </c>
      <c r="L307" t="str">
        <f t="shared" si="30"/>
        <v/>
      </c>
      <c r="N307" t="str">
        <f t="shared" si="31"/>
        <v/>
      </c>
      <c r="O307" t="str">
        <f t="shared" si="31"/>
        <v/>
      </c>
      <c r="P307" t="str">
        <f t="shared" si="31"/>
        <v/>
      </c>
    </row>
    <row r="308" spans="1:16" ht="17" x14ac:dyDescent="0.25">
      <c r="A308" s="4"/>
      <c r="B308" t="s">
        <v>385</v>
      </c>
      <c r="C308" t="s">
        <v>1311</v>
      </c>
      <c r="D308">
        <v>0</v>
      </c>
      <c r="E308">
        <v>0</v>
      </c>
      <c r="F308">
        <v>0</v>
      </c>
      <c r="G308">
        <v>49.19</v>
      </c>
      <c r="H308">
        <v>-2.11</v>
      </c>
      <c r="J308" t="str">
        <f t="shared" si="30"/>
        <v/>
      </c>
      <c r="K308" t="str">
        <f t="shared" si="30"/>
        <v/>
      </c>
      <c r="L308" t="str">
        <f t="shared" si="30"/>
        <v/>
      </c>
      <c r="N308" t="str">
        <f t="shared" si="31"/>
        <v/>
      </c>
      <c r="O308" t="str">
        <f t="shared" si="31"/>
        <v/>
      </c>
      <c r="P308" t="str">
        <f t="shared" si="31"/>
        <v/>
      </c>
    </row>
    <row r="309" spans="1:16" ht="17" x14ac:dyDescent="0.25">
      <c r="A309" s="4"/>
      <c r="B309" t="s">
        <v>362</v>
      </c>
      <c r="C309" t="s">
        <v>1660</v>
      </c>
      <c r="D309">
        <v>0</v>
      </c>
      <c r="E309">
        <v>1</v>
      </c>
      <c r="F309">
        <v>0</v>
      </c>
      <c r="G309">
        <v>18.2</v>
      </c>
      <c r="H309">
        <v>-66.5</v>
      </c>
      <c r="J309" t="str">
        <f t="shared" si="30"/>
        <v/>
      </c>
      <c r="K309" t="str">
        <f t="shared" si="30"/>
        <v/>
      </c>
      <c r="L309" t="str">
        <f t="shared" si="30"/>
        <v/>
      </c>
      <c r="N309" t="str">
        <f t="shared" si="31"/>
        <v/>
      </c>
      <c r="O309" t="str">
        <f t="shared" si="31"/>
        <v/>
      </c>
      <c r="P309" t="str">
        <f t="shared" si="31"/>
        <v/>
      </c>
    </row>
    <row r="310" spans="1:16" ht="17" x14ac:dyDescent="0.25">
      <c r="A310" s="4"/>
      <c r="B310" t="s">
        <v>417</v>
      </c>
      <c r="C310" t="s">
        <v>1312</v>
      </c>
      <c r="D310">
        <v>0</v>
      </c>
      <c r="E310">
        <v>0</v>
      </c>
      <c r="F310">
        <v>0</v>
      </c>
      <c r="G310">
        <v>-1.44</v>
      </c>
      <c r="H310">
        <v>15.555999999999999</v>
      </c>
      <c r="J310" t="str">
        <f t="shared" si="30"/>
        <v/>
      </c>
      <c r="K310" t="str">
        <f t="shared" si="30"/>
        <v/>
      </c>
      <c r="L310" t="str">
        <f t="shared" si="30"/>
        <v/>
      </c>
      <c r="N310" t="str">
        <f t="shared" si="31"/>
        <v/>
      </c>
      <c r="O310" t="str">
        <f t="shared" si="31"/>
        <v/>
      </c>
      <c r="P310" t="str">
        <f t="shared" si="31"/>
        <v/>
      </c>
    </row>
    <row r="311" spans="1:16" ht="17" x14ac:dyDescent="0.25">
      <c r="A311" s="4"/>
      <c r="B311" t="s">
        <v>424</v>
      </c>
      <c r="C311" t="s">
        <v>1496</v>
      </c>
      <c r="D311">
        <v>0</v>
      </c>
      <c r="E311">
        <v>0</v>
      </c>
      <c r="F311">
        <v>0</v>
      </c>
      <c r="G311">
        <v>24.25</v>
      </c>
      <c r="H311">
        <v>-76</v>
      </c>
      <c r="J311" t="str">
        <f t="shared" si="30"/>
        <v/>
      </c>
      <c r="K311" t="str">
        <f t="shared" si="30"/>
        <v/>
      </c>
      <c r="L311" t="str">
        <f t="shared" si="30"/>
        <v/>
      </c>
      <c r="N311" t="str">
        <f t="shared" si="31"/>
        <v/>
      </c>
      <c r="O311" t="str">
        <f t="shared" si="31"/>
        <v/>
      </c>
      <c r="P311" t="str">
        <f t="shared" si="31"/>
        <v/>
      </c>
    </row>
    <row r="312" spans="1:16" ht="17" x14ac:dyDescent="0.25">
      <c r="A312" s="4"/>
      <c r="B312" t="s">
        <v>1310</v>
      </c>
      <c r="C312" t="s">
        <v>1362</v>
      </c>
      <c r="D312">
        <v>0</v>
      </c>
      <c r="E312">
        <v>0</v>
      </c>
      <c r="F312">
        <v>0</v>
      </c>
      <c r="G312">
        <v>13.466699999999999</v>
      </c>
      <c r="H312">
        <v>-16.600000000000001</v>
      </c>
      <c r="J312" t="str">
        <f t="shared" si="30"/>
        <v/>
      </c>
      <c r="K312" t="str">
        <f t="shared" si="30"/>
        <v/>
      </c>
      <c r="L312" t="str">
        <f t="shared" si="30"/>
        <v/>
      </c>
      <c r="N312" t="str">
        <f t="shared" si="31"/>
        <v/>
      </c>
      <c r="O312" t="str">
        <f t="shared" si="31"/>
        <v/>
      </c>
      <c r="P312" t="str">
        <f t="shared" si="31"/>
        <v/>
      </c>
    </row>
    <row r="313" spans="1:16" x14ac:dyDescent="0.2">
      <c r="J313" t="str">
        <f t="shared" si="30"/>
        <v/>
      </c>
      <c r="K313" t="str">
        <f t="shared" si="30"/>
        <v/>
      </c>
      <c r="L313" t="str">
        <f t="shared" si="30"/>
        <v/>
      </c>
      <c r="N313" t="str">
        <f t="shared" si="31"/>
        <v/>
      </c>
      <c r="O313" t="str">
        <f t="shared" si="31"/>
        <v/>
      </c>
      <c r="P313" t="str">
        <f t="shared" si="31"/>
        <v/>
      </c>
    </row>
    <row r="314" spans="1:16" x14ac:dyDescent="0.2">
      <c r="J314" t="str">
        <f t="shared" si="30"/>
        <v/>
      </c>
      <c r="K314" t="str">
        <f t="shared" si="30"/>
        <v/>
      </c>
      <c r="L314" t="str">
        <f t="shared" si="30"/>
        <v/>
      </c>
      <c r="N314" t="str">
        <f t="shared" si="31"/>
        <v/>
      </c>
      <c r="O314" t="str">
        <f t="shared" si="31"/>
        <v/>
      </c>
      <c r="P314" t="str">
        <f t="shared" si="31"/>
        <v/>
      </c>
    </row>
    <row r="315" spans="1:16" x14ac:dyDescent="0.2">
      <c r="J315" t="str">
        <f t="shared" si="30"/>
        <v/>
      </c>
      <c r="K315" t="str">
        <f t="shared" si="30"/>
        <v/>
      </c>
      <c r="L315" t="str">
        <f t="shared" si="30"/>
        <v/>
      </c>
      <c r="N315" t="str">
        <f t="shared" si="31"/>
        <v/>
      </c>
      <c r="O315" t="str">
        <f t="shared" si="31"/>
        <v/>
      </c>
      <c r="P315" t="str">
        <f t="shared" si="31"/>
        <v/>
      </c>
    </row>
    <row r="316" spans="1:16" x14ac:dyDescent="0.2">
      <c r="J316" t="str">
        <f t="shared" si="30"/>
        <v/>
      </c>
      <c r="K316" t="str">
        <f t="shared" si="30"/>
        <v/>
      </c>
      <c r="L316" t="str">
        <f t="shared" si="30"/>
        <v/>
      </c>
      <c r="N316" t="str">
        <f t="shared" si="31"/>
        <v/>
      </c>
      <c r="O316" t="str">
        <f t="shared" si="31"/>
        <v/>
      </c>
      <c r="P316" t="str">
        <f t="shared" si="31"/>
        <v/>
      </c>
    </row>
    <row r="317" spans="1:16" x14ac:dyDescent="0.2">
      <c r="J317" t="str">
        <f t="shared" si="30"/>
        <v/>
      </c>
      <c r="K317" t="str">
        <f t="shared" si="30"/>
        <v/>
      </c>
      <c r="L317" t="str">
        <f t="shared" si="30"/>
        <v/>
      </c>
      <c r="N317" t="str">
        <f t="shared" si="31"/>
        <v/>
      </c>
      <c r="O317" t="str">
        <f t="shared" si="31"/>
        <v/>
      </c>
      <c r="P317" t="str">
        <f t="shared" si="31"/>
        <v/>
      </c>
    </row>
    <row r="318" spans="1:16" x14ac:dyDescent="0.2">
      <c r="J318" t="str">
        <f t="shared" si="30"/>
        <v/>
      </c>
      <c r="K318" t="str">
        <f t="shared" si="30"/>
        <v/>
      </c>
      <c r="L318" t="str">
        <f t="shared" si="30"/>
        <v/>
      </c>
      <c r="N318" t="str">
        <f t="shared" si="31"/>
        <v/>
      </c>
      <c r="O318" t="str">
        <f t="shared" si="31"/>
        <v/>
      </c>
      <c r="P318" t="str">
        <f t="shared" si="31"/>
        <v/>
      </c>
    </row>
    <row r="319" spans="1:16" x14ac:dyDescent="0.2">
      <c r="J319" t="str">
        <f t="shared" si="30"/>
        <v/>
      </c>
      <c r="K319" t="str">
        <f t="shared" si="30"/>
        <v/>
      </c>
      <c r="L319" t="str">
        <f t="shared" si="30"/>
        <v/>
      </c>
      <c r="N319" t="str">
        <f t="shared" si="31"/>
        <v/>
      </c>
      <c r="O319" t="str">
        <f t="shared" si="31"/>
        <v/>
      </c>
      <c r="P319" t="str">
        <f t="shared" si="31"/>
        <v/>
      </c>
    </row>
    <row r="320" spans="1:16" x14ac:dyDescent="0.2">
      <c r="J320" t="str">
        <f t="shared" si="30"/>
        <v/>
      </c>
      <c r="K320" t="str">
        <f t="shared" si="30"/>
        <v/>
      </c>
      <c r="L320" t="str">
        <f t="shared" si="30"/>
        <v/>
      </c>
      <c r="N320" t="str">
        <f t="shared" si="31"/>
        <v/>
      </c>
      <c r="O320" t="str">
        <f t="shared" si="31"/>
        <v/>
      </c>
      <c r="P320" t="str">
        <f t="shared" si="31"/>
        <v/>
      </c>
    </row>
    <row r="321" spans="10:16" x14ac:dyDescent="0.2">
      <c r="J321" t="str">
        <f t="shared" si="30"/>
        <v/>
      </c>
      <c r="K321" t="str">
        <f t="shared" si="30"/>
        <v/>
      </c>
      <c r="L321" t="str">
        <f t="shared" si="30"/>
        <v/>
      </c>
      <c r="N321" t="str">
        <f t="shared" si="31"/>
        <v/>
      </c>
      <c r="O321" t="str">
        <f t="shared" si="31"/>
        <v/>
      </c>
      <c r="P321" t="str">
        <f t="shared" si="31"/>
        <v/>
      </c>
    </row>
    <row r="322" spans="10:16" x14ac:dyDescent="0.2">
      <c r="J322" t="str">
        <f t="shared" si="30"/>
        <v/>
      </c>
      <c r="K322" t="str">
        <f t="shared" si="30"/>
        <v/>
      </c>
      <c r="L322" t="str">
        <f t="shared" si="30"/>
        <v/>
      </c>
      <c r="N322" t="str">
        <f t="shared" si="31"/>
        <v/>
      </c>
      <c r="O322" t="str">
        <f t="shared" si="31"/>
        <v/>
      </c>
      <c r="P322" t="str">
        <f t="shared" si="31"/>
        <v/>
      </c>
    </row>
    <row r="323" spans="10:16" x14ac:dyDescent="0.2">
      <c r="J323" t="str">
        <f t="shared" si="30"/>
        <v/>
      </c>
      <c r="K323" t="str">
        <f t="shared" si="30"/>
        <v/>
      </c>
      <c r="L323" t="str">
        <f t="shared" si="30"/>
        <v/>
      </c>
      <c r="N323" t="str">
        <f t="shared" si="31"/>
        <v/>
      </c>
      <c r="O323" t="str">
        <f t="shared" si="31"/>
        <v/>
      </c>
      <c r="P323" t="str">
        <f t="shared" si="31"/>
        <v/>
      </c>
    </row>
    <row r="324" spans="10:16" x14ac:dyDescent="0.2">
      <c r="J324" t="str">
        <f t="shared" si="30"/>
        <v/>
      </c>
      <c r="K324" t="str">
        <f t="shared" si="30"/>
        <v/>
      </c>
      <c r="L324" t="str">
        <f t="shared" si="30"/>
        <v/>
      </c>
      <c r="N324" t="str">
        <f t="shared" si="31"/>
        <v/>
      </c>
      <c r="O324" t="str">
        <f t="shared" si="31"/>
        <v/>
      </c>
      <c r="P324" t="str">
        <f t="shared" si="31"/>
        <v/>
      </c>
    </row>
    <row r="325" spans="10:16" x14ac:dyDescent="0.2">
      <c r="J325" t="str">
        <f t="shared" si="30"/>
        <v/>
      </c>
      <c r="K325" t="str">
        <f t="shared" si="30"/>
        <v/>
      </c>
      <c r="L325" t="str">
        <f t="shared" si="30"/>
        <v/>
      </c>
      <c r="N325" t="str">
        <f t="shared" si="31"/>
        <v/>
      </c>
      <c r="O325" t="str">
        <f t="shared" si="31"/>
        <v/>
      </c>
      <c r="P325" t="str">
        <f t="shared" si="31"/>
        <v/>
      </c>
    </row>
    <row r="326" spans="10:16" x14ac:dyDescent="0.2">
      <c r="J326" t="str">
        <f t="shared" si="30"/>
        <v/>
      </c>
      <c r="K326" t="str">
        <f t="shared" si="30"/>
        <v/>
      </c>
      <c r="L326" t="str">
        <f t="shared" si="30"/>
        <v/>
      </c>
      <c r="N326" t="str">
        <f t="shared" si="31"/>
        <v/>
      </c>
      <c r="O326" t="str">
        <f t="shared" si="31"/>
        <v/>
      </c>
      <c r="P326" t="str">
        <f t="shared" si="31"/>
        <v/>
      </c>
    </row>
    <row r="327" spans="10:16" x14ac:dyDescent="0.2">
      <c r="J327" t="str">
        <f t="shared" si="30"/>
        <v/>
      </c>
      <c r="K327" t="str">
        <f t="shared" si="30"/>
        <v/>
      </c>
      <c r="L327" t="str">
        <f t="shared" si="30"/>
        <v/>
      </c>
      <c r="N327" t="str">
        <f t="shared" si="31"/>
        <v/>
      </c>
      <c r="O327" t="str">
        <f t="shared" si="31"/>
        <v/>
      </c>
      <c r="P327" t="str">
        <f t="shared" si="31"/>
        <v/>
      </c>
    </row>
    <row r="328" spans="10:16" x14ac:dyDescent="0.2">
      <c r="J328" t="str">
        <f t="shared" si="30"/>
        <v/>
      </c>
      <c r="K328" t="str">
        <f t="shared" si="30"/>
        <v/>
      </c>
      <c r="L328" t="str">
        <f t="shared" si="30"/>
        <v/>
      </c>
      <c r="N328" t="str">
        <f t="shared" si="31"/>
        <v/>
      </c>
      <c r="O328" t="str">
        <f t="shared" si="31"/>
        <v/>
      </c>
      <c r="P328" t="str">
        <f t="shared" si="31"/>
        <v/>
      </c>
    </row>
    <row r="329" spans="10:16" x14ac:dyDescent="0.2">
      <c r="J329" t="str">
        <f t="shared" si="30"/>
        <v/>
      </c>
      <c r="K329" t="str">
        <f t="shared" si="30"/>
        <v/>
      </c>
      <c r="L329" t="str">
        <f t="shared" si="30"/>
        <v/>
      </c>
      <c r="N329" t="str">
        <f t="shared" si="31"/>
        <v/>
      </c>
      <c r="O329" t="str">
        <f t="shared" si="31"/>
        <v/>
      </c>
      <c r="P329" t="str">
        <f t="shared" si="31"/>
        <v/>
      </c>
    </row>
    <row r="330" spans="10:16" x14ac:dyDescent="0.2">
      <c r="J330" t="str">
        <f t="shared" si="30"/>
        <v/>
      </c>
      <c r="K330" t="str">
        <f t="shared" si="30"/>
        <v/>
      </c>
      <c r="L330" t="str">
        <f t="shared" si="30"/>
        <v/>
      </c>
      <c r="N330" t="str">
        <f t="shared" si="31"/>
        <v/>
      </c>
      <c r="O330" t="str">
        <f t="shared" si="31"/>
        <v/>
      </c>
      <c r="P330" t="str">
        <f t="shared" si="31"/>
        <v/>
      </c>
    </row>
    <row r="331" spans="10:16" x14ac:dyDescent="0.2">
      <c r="J331" t="str">
        <f t="shared" si="30"/>
        <v/>
      </c>
      <c r="K331" t="str">
        <f t="shared" si="30"/>
        <v/>
      </c>
      <c r="L331" t="str">
        <f t="shared" si="30"/>
        <v/>
      </c>
      <c r="N331" t="str">
        <f t="shared" si="31"/>
        <v/>
      </c>
      <c r="O331" t="str">
        <f t="shared" si="31"/>
        <v/>
      </c>
      <c r="P331" t="str">
        <f t="shared" si="31"/>
        <v/>
      </c>
    </row>
    <row r="332" spans="10:16" x14ac:dyDescent="0.2">
      <c r="J332" t="str">
        <f t="shared" si="30"/>
        <v/>
      </c>
      <c r="K332" t="str">
        <f t="shared" si="30"/>
        <v/>
      </c>
      <c r="L332" t="str">
        <f t="shared" si="30"/>
        <v/>
      </c>
      <c r="N332" t="str">
        <f t="shared" si="31"/>
        <v/>
      </c>
      <c r="O332" t="str">
        <f t="shared" si="31"/>
        <v/>
      </c>
      <c r="P332" t="str">
        <f t="shared" si="31"/>
        <v/>
      </c>
    </row>
    <row r="333" spans="10:16" x14ac:dyDescent="0.2">
      <c r="J333" t="str">
        <f t="shared" si="30"/>
        <v/>
      </c>
      <c r="K333" t="str">
        <f t="shared" si="30"/>
        <v/>
      </c>
      <c r="L333" t="str">
        <f t="shared" si="30"/>
        <v/>
      </c>
      <c r="N333" t="str">
        <f t="shared" si="31"/>
        <v/>
      </c>
      <c r="O333" t="str">
        <f t="shared" si="31"/>
        <v/>
      </c>
      <c r="P333" t="str">
        <f t="shared" si="31"/>
        <v/>
      </c>
    </row>
    <row r="334" spans="10:16" x14ac:dyDescent="0.2">
      <c r="J334" t="str">
        <f t="shared" si="30"/>
        <v/>
      </c>
      <c r="K334" t="str">
        <f t="shared" si="30"/>
        <v/>
      </c>
      <c r="L334" t="str">
        <f t="shared" si="30"/>
        <v/>
      </c>
      <c r="N334" t="str">
        <f t="shared" si="31"/>
        <v/>
      </c>
      <c r="O334" t="str">
        <f t="shared" si="31"/>
        <v/>
      </c>
      <c r="P334" t="str">
        <f t="shared" si="31"/>
        <v/>
      </c>
    </row>
    <row r="335" spans="10:16" x14ac:dyDescent="0.2">
      <c r="J335" t="str">
        <f t="shared" si="30"/>
        <v/>
      </c>
      <c r="K335" t="str">
        <f t="shared" si="30"/>
        <v/>
      </c>
      <c r="L335" t="str">
        <f t="shared" si="30"/>
        <v/>
      </c>
      <c r="N335" t="str">
        <f t="shared" si="31"/>
        <v/>
      </c>
      <c r="O335" t="str">
        <f t="shared" si="31"/>
        <v/>
      </c>
      <c r="P335" t="str">
        <f t="shared" si="31"/>
        <v/>
      </c>
    </row>
    <row r="336" spans="10:16" x14ac:dyDescent="0.2">
      <c r="J336" t="str">
        <f t="shared" si="30"/>
        <v/>
      </c>
      <c r="K336" t="str">
        <f t="shared" si="30"/>
        <v/>
      </c>
      <c r="L336" t="str">
        <f t="shared" si="30"/>
        <v/>
      </c>
      <c r="N336" t="str">
        <f t="shared" si="31"/>
        <v/>
      </c>
      <c r="O336" t="str">
        <f t="shared" si="31"/>
        <v/>
      </c>
      <c r="P336" t="str">
        <f t="shared" si="31"/>
        <v/>
      </c>
    </row>
    <row r="337" spans="10:16" x14ac:dyDescent="0.2">
      <c r="J337" t="str">
        <f t="shared" si="30"/>
        <v/>
      </c>
      <c r="K337" t="str">
        <f t="shared" si="30"/>
        <v/>
      </c>
      <c r="L337" t="str">
        <f t="shared" si="30"/>
        <v/>
      </c>
      <c r="N337" t="str">
        <f t="shared" si="31"/>
        <v/>
      </c>
      <c r="O337" t="str">
        <f t="shared" si="31"/>
        <v/>
      </c>
      <c r="P337" t="str">
        <f t="shared" si="31"/>
        <v/>
      </c>
    </row>
    <row r="338" spans="10:16" x14ac:dyDescent="0.2">
      <c r="J338" t="str">
        <f t="shared" si="30"/>
        <v/>
      </c>
      <c r="K338" t="str">
        <f t="shared" si="30"/>
        <v/>
      </c>
      <c r="L338" t="str">
        <f t="shared" si="30"/>
        <v/>
      </c>
      <c r="N338" t="str">
        <f t="shared" si="31"/>
        <v/>
      </c>
      <c r="O338" t="str">
        <f t="shared" si="31"/>
        <v/>
      </c>
      <c r="P338" t="str">
        <f t="shared" si="31"/>
        <v/>
      </c>
    </row>
    <row r="339" spans="10:16" x14ac:dyDescent="0.2">
      <c r="J339" t="str">
        <f t="shared" si="30"/>
        <v/>
      </c>
      <c r="K339" t="str">
        <f t="shared" si="30"/>
        <v/>
      </c>
      <c r="L339" t="str">
        <f t="shared" si="30"/>
        <v/>
      </c>
      <c r="N339" t="str">
        <f t="shared" si="31"/>
        <v/>
      </c>
      <c r="O339" t="str">
        <f t="shared" si="31"/>
        <v/>
      </c>
      <c r="P339" t="str">
        <f t="shared" si="31"/>
        <v/>
      </c>
    </row>
    <row r="340" spans="10:16" x14ac:dyDescent="0.2">
      <c r="J340" t="str">
        <f t="shared" si="30"/>
        <v/>
      </c>
      <c r="K340" t="str">
        <f t="shared" si="30"/>
        <v/>
      </c>
      <c r="L340" t="str">
        <f t="shared" si="30"/>
        <v/>
      </c>
      <c r="N340" t="str">
        <f t="shared" si="31"/>
        <v/>
      </c>
      <c r="O340" t="str">
        <f t="shared" si="31"/>
        <v/>
      </c>
      <c r="P340" t="str">
        <f t="shared" si="31"/>
        <v/>
      </c>
    </row>
    <row r="341" spans="10:16" x14ac:dyDescent="0.2">
      <c r="J341" t="str">
        <f t="shared" si="30"/>
        <v/>
      </c>
      <c r="K341" t="str">
        <f t="shared" si="30"/>
        <v/>
      </c>
      <c r="L341" t="str">
        <f t="shared" si="30"/>
        <v/>
      </c>
      <c r="N341" t="str">
        <f t="shared" si="31"/>
        <v/>
      </c>
      <c r="O341" t="str">
        <f t="shared" si="31"/>
        <v/>
      </c>
      <c r="P341" t="str">
        <f t="shared" si="31"/>
        <v/>
      </c>
    </row>
    <row r="342" spans="10:16" x14ac:dyDescent="0.2">
      <c r="J342" t="str">
        <f t="shared" si="30"/>
        <v/>
      </c>
      <c r="K342" t="str">
        <f t="shared" si="30"/>
        <v/>
      </c>
      <c r="L342" t="str">
        <f t="shared" si="30"/>
        <v/>
      </c>
      <c r="N342" t="str">
        <f t="shared" si="31"/>
        <v/>
      </c>
      <c r="O342" t="str">
        <f t="shared" si="31"/>
        <v/>
      </c>
      <c r="P342" t="str">
        <f t="shared" si="31"/>
        <v/>
      </c>
    </row>
    <row r="343" spans="10:16" x14ac:dyDescent="0.2">
      <c r="J343" t="str">
        <f t="shared" si="30"/>
        <v/>
      </c>
      <c r="K343" t="str">
        <f t="shared" si="30"/>
        <v/>
      </c>
      <c r="L343" t="str">
        <f t="shared" si="30"/>
        <v/>
      </c>
      <c r="N343" t="str">
        <f t="shared" si="31"/>
        <v/>
      </c>
      <c r="O343" t="str">
        <f t="shared" si="31"/>
        <v/>
      </c>
      <c r="P343" t="str">
        <f t="shared" si="31"/>
        <v/>
      </c>
    </row>
    <row r="344" spans="10:16" x14ac:dyDescent="0.2">
      <c r="J344" t="str">
        <f t="shared" si="30"/>
        <v/>
      </c>
      <c r="K344" t="str">
        <f t="shared" si="30"/>
        <v/>
      </c>
      <c r="L344" t="str">
        <f t="shared" si="30"/>
        <v/>
      </c>
      <c r="N344" t="str">
        <f t="shared" si="31"/>
        <v/>
      </c>
      <c r="O344" t="str">
        <f t="shared" si="31"/>
        <v/>
      </c>
      <c r="P344" t="str">
        <f t="shared" si="31"/>
        <v/>
      </c>
    </row>
    <row r="345" spans="10:16" x14ac:dyDescent="0.2">
      <c r="J345" t="str">
        <f t="shared" si="30"/>
        <v/>
      </c>
      <c r="K345" t="str">
        <f t="shared" si="30"/>
        <v/>
      </c>
      <c r="L345" t="str">
        <f t="shared" si="30"/>
        <v/>
      </c>
      <c r="N345" t="str">
        <f t="shared" si="31"/>
        <v/>
      </c>
      <c r="O345" t="str">
        <f t="shared" si="31"/>
        <v/>
      </c>
      <c r="P345" t="str">
        <f t="shared" si="31"/>
        <v/>
      </c>
    </row>
    <row r="346" spans="10:16" x14ac:dyDescent="0.2">
      <c r="J346" t="str">
        <f t="shared" si="30"/>
        <v/>
      </c>
      <c r="K346" t="str">
        <f t="shared" si="30"/>
        <v/>
      </c>
      <c r="L346" t="str">
        <f t="shared" si="30"/>
        <v/>
      </c>
      <c r="N346" t="str">
        <f t="shared" si="31"/>
        <v/>
      </c>
      <c r="O346" t="str">
        <f t="shared" si="31"/>
        <v/>
      </c>
      <c r="P346" t="str">
        <f t="shared" si="31"/>
        <v/>
      </c>
    </row>
    <row r="347" spans="10:16" x14ac:dyDescent="0.2">
      <c r="J347" t="str">
        <f t="shared" si="30"/>
        <v/>
      </c>
      <c r="K347" t="str">
        <f t="shared" si="30"/>
        <v/>
      </c>
      <c r="L347" t="str">
        <f t="shared" si="30"/>
        <v/>
      </c>
      <c r="N347" t="str">
        <f t="shared" si="31"/>
        <v/>
      </c>
      <c r="O347" t="str">
        <f t="shared" si="31"/>
        <v/>
      </c>
      <c r="P347" t="str">
        <f t="shared" si="31"/>
        <v/>
      </c>
    </row>
    <row r="348" spans="10:16" x14ac:dyDescent="0.2">
      <c r="J348" t="str">
        <f t="shared" si="30"/>
        <v/>
      </c>
      <c r="K348" t="str">
        <f t="shared" si="30"/>
        <v/>
      </c>
      <c r="L348" t="str">
        <f t="shared" si="30"/>
        <v/>
      </c>
      <c r="N348" t="str">
        <f t="shared" si="31"/>
        <v/>
      </c>
      <c r="O348" t="str">
        <f t="shared" si="31"/>
        <v/>
      </c>
      <c r="P348" t="str">
        <f t="shared" si="31"/>
        <v/>
      </c>
    </row>
    <row r="349" spans="10:16" x14ac:dyDescent="0.2">
      <c r="J349" t="str">
        <f t="shared" si="30"/>
        <v/>
      </c>
      <c r="K349" t="str">
        <f t="shared" si="30"/>
        <v/>
      </c>
      <c r="L349" t="str">
        <f t="shared" si="30"/>
        <v/>
      </c>
      <c r="N349" t="str">
        <f t="shared" si="31"/>
        <v/>
      </c>
      <c r="O349" t="str">
        <f t="shared" si="31"/>
        <v/>
      </c>
      <c r="P349" t="str">
        <f t="shared" si="31"/>
        <v/>
      </c>
    </row>
    <row r="350" spans="10:16" x14ac:dyDescent="0.2">
      <c r="J350" t="str">
        <f t="shared" si="30"/>
        <v/>
      </c>
      <c r="K350" t="str">
        <f t="shared" si="30"/>
        <v/>
      </c>
      <c r="L350" t="str">
        <f t="shared" si="30"/>
        <v/>
      </c>
      <c r="N350" t="str">
        <f t="shared" si="31"/>
        <v/>
      </c>
      <c r="O350" t="str">
        <f t="shared" si="31"/>
        <v/>
      </c>
      <c r="P350" t="str">
        <f t="shared" si="31"/>
        <v/>
      </c>
    </row>
    <row r="351" spans="10:16" x14ac:dyDescent="0.2">
      <c r="J351" t="str">
        <f t="shared" si="30"/>
        <v/>
      </c>
      <c r="K351" t="str">
        <f t="shared" si="30"/>
        <v/>
      </c>
      <c r="L351" t="str">
        <f t="shared" si="30"/>
        <v/>
      </c>
      <c r="N351" t="str">
        <f t="shared" si="31"/>
        <v/>
      </c>
      <c r="O351" t="str">
        <f t="shared" si="31"/>
        <v/>
      </c>
      <c r="P351" t="str">
        <f t="shared" si="31"/>
        <v/>
      </c>
    </row>
    <row r="352" spans="10:16" x14ac:dyDescent="0.2">
      <c r="J352" t="str">
        <f t="shared" si="30"/>
        <v/>
      </c>
      <c r="K352" t="str">
        <f t="shared" si="30"/>
        <v/>
      </c>
      <c r="L352" t="str">
        <f t="shared" si="30"/>
        <v/>
      </c>
      <c r="N352" t="str">
        <f t="shared" si="31"/>
        <v/>
      </c>
      <c r="O352" t="str">
        <f t="shared" si="31"/>
        <v/>
      </c>
      <c r="P352" t="str">
        <f t="shared" si="31"/>
        <v/>
      </c>
    </row>
    <row r="353" spans="10:16" x14ac:dyDescent="0.2">
      <c r="J353" t="str">
        <f t="shared" si="30"/>
        <v/>
      </c>
      <c r="K353" t="str">
        <f t="shared" si="30"/>
        <v/>
      </c>
      <c r="L353" t="str">
        <f t="shared" si="30"/>
        <v/>
      </c>
      <c r="N353" t="str">
        <f t="shared" si="31"/>
        <v/>
      </c>
      <c r="O353" t="str">
        <f t="shared" si="31"/>
        <v/>
      </c>
      <c r="P353" t="str">
        <f t="shared" si="31"/>
        <v/>
      </c>
    </row>
    <row r="354" spans="10:16" x14ac:dyDescent="0.2">
      <c r="J354" t="str">
        <f t="shared" si="30"/>
        <v/>
      </c>
      <c r="K354" t="str">
        <f t="shared" si="30"/>
        <v/>
      </c>
      <c r="L354" t="str">
        <f t="shared" si="30"/>
        <v/>
      </c>
      <c r="N354" t="str">
        <f t="shared" si="31"/>
        <v/>
      </c>
      <c r="O354" t="str">
        <f t="shared" si="31"/>
        <v/>
      </c>
      <c r="P354" t="str">
        <f t="shared" si="31"/>
        <v/>
      </c>
    </row>
    <row r="355" spans="10:16" x14ac:dyDescent="0.2">
      <c r="J355" t="str">
        <f t="shared" si="30"/>
        <v/>
      </c>
      <c r="K355" t="str">
        <f t="shared" si="30"/>
        <v/>
      </c>
      <c r="L355" t="str">
        <f t="shared" si="30"/>
        <v/>
      </c>
      <c r="N355" t="str">
        <f t="shared" si="31"/>
        <v/>
      </c>
      <c r="O355" t="str">
        <f t="shared" si="31"/>
        <v/>
      </c>
      <c r="P355" t="str">
        <f t="shared" si="31"/>
        <v/>
      </c>
    </row>
    <row r="356" spans="10:16" x14ac:dyDescent="0.2">
      <c r="J356" t="str">
        <f t="shared" ref="J356:L419" si="32">IF($B358="US",D358,"")</f>
        <v/>
      </c>
      <c r="K356" t="str">
        <f t="shared" si="32"/>
        <v/>
      </c>
      <c r="L356" t="str">
        <f t="shared" si="32"/>
        <v/>
      </c>
      <c r="N356" t="str">
        <f t="shared" si="31"/>
        <v/>
      </c>
      <c r="O356" t="str">
        <f t="shared" si="31"/>
        <v/>
      </c>
      <c r="P356" t="str">
        <f t="shared" si="31"/>
        <v/>
      </c>
    </row>
    <row r="357" spans="10:16" x14ac:dyDescent="0.2">
      <c r="J357" t="str">
        <f t="shared" si="32"/>
        <v/>
      </c>
      <c r="K357" t="str">
        <f t="shared" si="32"/>
        <v/>
      </c>
      <c r="L357" t="str">
        <f t="shared" si="32"/>
        <v/>
      </c>
      <c r="N357" t="str">
        <f t="shared" ref="N357:P420" si="33">IF($A359="New York",D359,"")</f>
        <v/>
      </c>
      <c r="O357" t="str">
        <f t="shared" si="33"/>
        <v/>
      </c>
      <c r="P357" t="str">
        <f t="shared" si="33"/>
        <v/>
      </c>
    </row>
    <row r="358" spans="10:16" x14ac:dyDescent="0.2">
      <c r="J358" t="str">
        <f t="shared" si="32"/>
        <v/>
      </c>
      <c r="K358" t="str">
        <f t="shared" si="32"/>
        <v/>
      </c>
      <c r="L358" t="str">
        <f t="shared" si="32"/>
        <v/>
      </c>
      <c r="N358" t="str">
        <f t="shared" si="33"/>
        <v/>
      </c>
      <c r="O358" t="str">
        <f t="shared" si="33"/>
        <v/>
      </c>
      <c r="P358" t="str">
        <f t="shared" si="33"/>
        <v/>
      </c>
    </row>
    <row r="359" spans="10:16" x14ac:dyDescent="0.2">
      <c r="J359" t="str">
        <f t="shared" si="32"/>
        <v/>
      </c>
      <c r="K359" t="str">
        <f t="shared" si="32"/>
        <v/>
      </c>
      <c r="L359" t="str">
        <f t="shared" si="32"/>
        <v/>
      </c>
      <c r="N359" t="str">
        <f t="shared" si="33"/>
        <v/>
      </c>
      <c r="O359" t="str">
        <f t="shared" si="33"/>
        <v/>
      </c>
      <c r="P359" t="str">
        <f t="shared" si="33"/>
        <v/>
      </c>
    </row>
    <row r="360" spans="10:16" x14ac:dyDescent="0.2">
      <c r="J360" t="str">
        <f t="shared" si="32"/>
        <v/>
      </c>
      <c r="K360" t="str">
        <f t="shared" si="32"/>
        <v/>
      </c>
      <c r="L360" t="str">
        <f t="shared" si="32"/>
        <v/>
      </c>
      <c r="N360" t="str">
        <f t="shared" si="33"/>
        <v/>
      </c>
      <c r="O360" t="str">
        <f t="shared" si="33"/>
        <v/>
      </c>
      <c r="P360" t="str">
        <f t="shared" si="33"/>
        <v/>
      </c>
    </row>
    <row r="361" spans="10:16" x14ac:dyDescent="0.2">
      <c r="J361" t="str">
        <f t="shared" si="32"/>
        <v/>
      </c>
      <c r="K361" t="str">
        <f t="shared" si="32"/>
        <v/>
      </c>
      <c r="L361" t="str">
        <f t="shared" si="32"/>
        <v/>
      </c>
      <c r="N361" t="str">
        <f t="shared" si="33"/>
        <v/>
      </c>
      <c r="O361" t="str">
        <f t="shared" si="33"/>
        <v/>
      </c>
      <c r="P361" t="str">
        <f t="shared" si="33"/>
        <v/>
      </c>
    </row>
    <row r="362" spans="10:16" x14ac:dyDescent="0.2">
      <c r="J362" t="str">
        <f t="shared" si="32"/>
        <v/>
      </c>
      <c r="K362" t="str">
        <f t="shared" si="32"/>
        <v/>
      </c>
      <c r="L362" t="str">
        <f t="shared" si="32"/>
        <v/>
      </c>
      <c r="N362" t="str">
        <f t="shared" si="33"/>
        <v/>
      </c>
      <c r="O362" t="str">
        <f t="shared" si="33"/>
        <v/>
      </c>
      <c r="P362" t="str">
        <f t="shared" si="33"/>
        <v/>
      </c>
    </row>
    <row r="363" spans="10:16" x14ac:dyDescent="0.2">
      <c r="J363" t="str">
        <f t="shared" si="32"/>
        <v/>
      </c>
      <c r="K363" t="str">
        <f t="shared" si="32"/>
        <v/>
      </c>
      <c r="L363" t="str">
        <f t="shared" si="32"/>
        <v/>
      </c>
      <c r="N363" t="str">
        <f t="shared" si="33"/>
        <v/>
      </c>
      <c r="O363" t="str">
        <f t="shared" si="33"/>
        <v/>
      </c>
      <c r="P363" t="str">
        <f t="shared" si="33"/>
        <v/>
      </c>
    </row>
    <row r="364" spans="10:16" x14ac:dyDescent="0.2">
      <c r="J364" t="str">
        <f t="shared" si="32"/>
        <v/>
      </c>
      <c r="K364" t="str">
        <f t="shared" si="32"/>
        <v/>
      </c>
      <c r="L364" t="str">
        <f t="shared" si="32"/>
        <v/>
      </c>
      <c r="N364" t="str">
        <f t="shared" si="33"/>
        <v/>
      </c>
      <c r="O364" t="str">
        <f t="shared" si="33"/>
        <v/>
      </c>
      <c r="P364" t="str">
        <f t="shared" si="33"/>
        <v/>
      </c>
    </row>
    <row r="365" spans="10:16" x14ac:dyDescent="0.2">
      <c r="J365" t="str">
        <f t="shared" si="32"/>
        <v/>
      </c>
      <c r="K365" t="str">
        <f t="shared" si="32"/>
        <v/>
      </c>
      <c r="L365" t="str">
        <f t="shared" si="32"/>
        <v/>
      </c>
      <c r="N365" t="str">
        <f t="shared" si="33"/>
        <v/>
      </c>
      <c r="O365" t="str">
        <f t="shared" si="33"/>
        <v/>
      </c>
      <c r="P365" t="str">
        <f t="shared" si="33"/>
        <v/>
      </c>
    </row>
    <row r="366" spans="10:16" x14ac:dyDescent="0.2">
      <c r="J366" t="str">
        <f t="shared" si="32"/>
        <v/>
      </c>
      <c r="K366" t="str">
        <f t="shared" si="32"/>
        <v/>
      </c>
      <c r="L366" t="str">
        <f t="shared" si="32"/>
        <v/>
      </c>
      <c r="N366" t="str">
        <f t="shared" si="33"/>
        <v/>
      </c>
      <c r="O366" t="str">
        <f t="shared" si="33"/>
        <v/>
      </c>
      <c r="P366" t="str">
        <f t="shared" si="33"/>
        <v/>
      </c>
    </row>
    <row r="367" spans="10:16" x14ac:dyDescent="0.2">
      <c r="J367" t="str">
        <f t="shared" si="32"/>
        <v/>
      </c>
      <c r="K367" t="str">
        <f t="shared" si="32"/>
        <v/>
      </c>
      <c r="L367" t="str">
        <f t="shared" si="32"/>
        <v/>
      </c>
      <c r="N367" t="str">
        <f t="shared" si="33"/>
        <v/>
      </c>
      <c r="O367" t="str">
        <f t="shared" si="33"/>
        <v/>
      </c>
      <c r="P367" t="str">
        <f t="shared" si="33"/>
        <v/>
      </c>
    </row>
    <row r="368" spans="10:16" x14ac:dyDescent="0.2">
      <c r="J368" t="str">
        <f t="shared" si="32"/>
        <v/>
      </c>
      <c r="K368" t="str">
        <f t="shared" si="32"/>
        <v/>
      </c>
      <c r="L368" t="str">
        <f t="shared" si="32"/>
        <v/>
      </c>
      <c r="N368" t="str">
        <f t="shared" si="33"/>
        <v/>
      </c>
      <c r="O368" t="str">
        <f t="shared" si="33"/>
        <v/>
      </c>
      <c r="P368" t="str">
        <f t="shared" si="33"/>
        <v/>
      </c>
    </row>
    <row r="369" spans="10:16" x14ac:dyDescent="0.2">
      <c r="J369" t="str">
        <f t="shared" si="32"/>
        <v/>
      </c>
      <c r="K369" t="str">
        <f t="shared" si="32"/>
        <v/>
      </c>
      <c r="L369" t="str">
        <f t="shared" si="32"/>
        <v/>
      </c>
      <c r="N369" t="str">
        <f t="shared" si="33"/>
        <v/>
      </c>
      <c r="O369" t="str">
        <f t="shared" si="33"/>
        <v/>
      </c>
      <c r="P369" t="str">
        <f t="shared" si="33"/>
        <v/>
      </c>
    </row>
    <row r="370" spans="10:16" x14ac:dyDescent="0.2">
      <c r="J370" t="str">
        <f t="shared" si="32"/>
        <v/>
      </c>
      <c r="K370" t="str">
        <f t="shared" si="32"/>
        <v/>
      </c>
      <c r="L370" t="str">
        <f t="shared" si="32"/>
        <v/>
      </c>
      <c r="N370" t="str">
        <f t="shared" si="33"/>
        <v/>
      </c>
      <c r="O370" t="str">
        <f t="shared" si="33"/>
        <v/>
      </c>
      <c r="P370" t="str">
        <f t="shared" si="33"/>
        <v/>
      </c>
    </row>
    <row r="371" spans="10:16" x14ac:dyDescent="0.2">
      <c r="J371" t="str">
        <f t="shared" si="32"/>
        <v/>
      </c>
      <c r="K371" t="str">
        <f t="shared" si="32"/>
        <v/>
      </c>
      <c r="L371" t="str">
        <f t="shared" si="32"/>
        <v/>
      </c>
      <c r="N371" t="str">
        <f t="shared" si="33"/>
        <v/>
      </c>
      <c r="O371" t="str">
        <f t="shared" si="33"/>
        <v/>
      </c>
      <c r="P371" t="str">
        <f t="shared" si="33"/>
        <v/>
      </c>
    </row>
    <row r="372" spans="10:16" x14ac:dyDescent="0.2">
      <c r="J372" t="str">
        <f t="shared" si="32"/>
        <v/>
      </c>
      <c r="K372" t="str">
        <f t="shared" si="32"/>
        <v/>
      </c>
      <c r="L372" t="str">
        <f t="shared" si="32"/>
        <v/>
      </c>
      <c r="N372" t="str">
        <f t="shared" si="33"/>
        <v/>
      </c>
      <c r="O372" t="str">
        <f t="shared" si="33"/>
        <v/>
      </c>
      <c r="P372" t="str">
        <f t="shared" si="33"/>
        <v/>
      </c>
    </row>
    <row r="373" spans="10:16" x14ac:dyDescent="0.2">
      <c r="J373" t="str">
        <f t="shared" si="32"/>
        <v/>
      </c>
      <c r="K373" t="str">
        <f t="shared" si="32"/>
        <v/>
      </c>
      <c r="L373" t="str">
        <f t="shared" si="32"/>
        <v/>
      </c>
      <c r="N373" t="str">
        <f t="shared" si="33"/>
        <v/>
      </c>
      <c r="O373" t="str">
        <f t="shared" si="33"/>
        <v/>
      </c>
      <c r="P373" t="str">
        <f t="shared" si="33"/>
        <v/>
      </c>
    </row>
    <row r="374" spans="10:16" x14ac:dyDescent="0.2">
      <c r="J374" t="str">
        <f t="shared" si="32"/>
        <v/>
      </c>
      <c r="K374" t="str">
        <f t="shared" si="32"/>
        <v/>
      </c>
      <c r="L374" t="str">
        <f t="shared" si="32"/>
        <v/>
      </c>
      <c r="N374" t="str">
        <f t="shared" si="33"/>
        <v/>
      </c>
      <c r="O374" t="str">
        <f t="shared" si="33"/>
        <v/>
      </c>
      <c r="P374" t="str">
        <f t="shared" si="33"/>
        <v/>
      </c>
    </row>
    <row r="375" spans="10:16" x14ac:dyDescent="0.2">
      <c r="J375" t="str">
        <f t="shared" si="32"/>
        <v/>
      </c>
      <c r="K375" t="str">
        <f t="shared" si="32"/>
        <v/>
      </c>
      <c r="L375" t="str">
        <f t="shared" si="32"/>
        <v/>
      </c>
      <c r="N375" t="str">
        <f t="shared" si="33"/>
        <v/>
      </c>
      <c r="O375" t="str">
        <f t="shared" si="33"/>
        <v/>
      </c>
      <c r="P375" t="str">
        <f t="shared" si="33"/>
        <v/>
      </c>
    </row>
    <row r="376" spans="10:16" x14ac:dyDescent="0.2">
      <c r="J376" t="str">
        <f t="shared" si="32"/>
        <v/>
      </c>
      <c r="K376" t="str">
        <f t="shared" si="32"/>
        <v/>
      </c>
      <c r="L376" t="str">
        <f t="shared" si="32"/>
        <v/>
      </c>
      <c r="N376" t="str">
        <f t="shared" si="33"/>
        <v/>
      </c>
      <c r="O376" t="str">
        <f t="shared" si="33"/>
        <v/>
      </c>
      <c r="P376" t="str">
        <f t="shared" si="33"/>
        <v/>
      </c>
    </row>
    <row r="377" spans="10:16" x14ac:dyDescent="0.2">
      <c r="J377" t="str">
        <f t="shared" si="32"/>
        <v/>
      </c>
      <c r="K377" t="str">
        <f t="shared" si="32"/>
        <v/>
      </c>
      <c r="L377" t="str">
        <f t="shared" si="32"/>
        <v/>
      </c>
      <c r="N377" t="str">
        <f t="shared" si="33"/>
        <v/>
      </c>
      <c r="O377" t="str">
        <f t="shared" si="33"/>
        <v/>
      </c>
      <c r="P377" t="str">
        <f t="shared" si="33"/>
        <v/>
      </c>
    </row>
    <row r="378" spans="10:16" x14ac:dyDescent="0.2">
      <c r="J378" t="str">
        <f t="shared" si="32"/>
        <v/>
      </c>
      <c r="K378" t="str">
        <f t="shared" si="32"/>
        <v/>
      </c>
      <c r="L378" t="str">
        <f t="shared" si="32"/>
        <v/>
      </c>
      <c r="N378" t="str">
        <f t="shared" si="33"/>
        <v/>
      </c>
      <c r="O378" t="str">
        <f t="shared" si="33"/>
        <v/>
      </c>
      <c r="P378" t="str">
        <f t="shared" si="33"/>
        <v/>
      </c>
    </row>
    <row r="379" spans="10:16" x14ac:dyDescent="0.2">
      <c r="J379" t="str">
        <f t="shared" si="32"/>
        <v/>
      </c>
      <c r="K379" t="str">
        <f t="shared" si="32"/>
        <v/>
      </c>
      <c r="L379" t="str">
        <f t="shared" si="32"/>
        <v/>
      </c>
      <c r="N379" t="str">
        <f t="shared" si="33"/>
        <v/>
      </c>
      <c r="O379" t="str">
        <f t="shared" si="33"/>
        <v/>
      </c>
      <c r="P379" t="str">
        <f t="shared" si="33"/>
        <v/>
      </c>
    </row>
    <row r="380" spans="10:16" x14ac:dyDescent="0.2">
      <c r="J380" t="str">
        <f t="shared" si="32"/>
        <v/>
      </c>
      <c r="K380" t="str">
        <f t="shared" si="32"/>
        <v/>
      </c>
      <c r="L380" t="str">
        <f t="shared" si="32"/>
        <v/>
      </c>
      <c r="N380" t="str">
        <f t="shared" si="33"/>
        <v/>
      </c>
      <c r="O380" t="str">
        <f t="shared" si="33"/>
        <v/>
      </c>
      <c r="P380" t="str">
        <f t="shared" si="33"/>
        <v/>
      </c>
    </row>
    <row r="381" spans="10:16" x14ac:dyDescent="0.2">
      <c r="J381" t="str">
        <f t="shared" si="32"/>
        <v/>
      </c>
      <c r="K381" t="str">
        <f t="shared" si="32"/>
        <v/>
      </c>
      <c r="L381" t="str">
        <f t="shared" si="32"/>
        <v/>
      </c>
      <c r="N381" t="str">
        <f t="shared" si="33"/>
        <v/>
      </c>
      <c r="O381" t="str">
        <f t="shared" si="33"/>
        <v/>
      </c>
      <c r="P381" t="str">
        <f t="shared" si="33"/>
        <v/>
      </c>
    </row>
    <row r="382" spans="10:16" x14ac:dyDescent="0.2">
      <c r="J382" t="str">
        <f t="shared" si="32"/>
        <v/>
      </c>
      <c r="K382" t="str">
        <f t="shared" si="32"/>
        <v/>
      </c>
      <c r="L382" t="str">
        <f t="shared" si="32"/>
        <v/>
      </c>
      <c r="N382" t="str">
        <f t="shared" si="33"/>
        <v/>
      </c>
      <c r="O382" t="str">
        <f t="shared" si="33"/>
        <v/>
      </c>
      <c r="P382" t="str">
        <f t="shared" si="33"/>
        <v/>
      </c>
    </row>
    <row r="383" spans="10:16" x14ac:dyDescent="0.2">
      <c r="J383" t="str">
        <f t="shared" si="32"/>
        <v/>
      </c>
      <c r="K383" t="str">
        <f t="shared" si="32"/>
        <v/>
      </c>
      <c r="L383" t="str">
        <f t="shared" si="32"/>
        <v/>
      </c>
      <c r="N383" t="str">
        <f t="shared" si="33"/>
        <v/>
      </c>
      <c r="O383" t="str">
        <f t="shared" si="33"/>
        <v/>
      </c>
      <c r="P383" t="str">
        <f t="shared" si="33"/>
        <v/>
      </c>
    </row>
    <row r="384" spans="10:16" x14ac:dyDescent="0.2">
      <c r="J384" t="str">
        <f t="shared" si="32"/>
        <v/>
      </c>
      <c r="K384" t="str">
        <f t="shared" si="32"/>
        <v/>
      </c>
      <c r="L384" t="str">
        <f t="shared" si="32"/>
        <v/>
      </c>
      <c r="N384" t="str">
        <f t="shared" si="33"/>
        <v/>
      </c>
      <c r="O384" t="str">
        <f t="shared" si="33"/>
        <v/>
      </c>
      <c r="P384" t="str">
        <f t="shared" si="33"/>
        <v/>
      </c>
    </row>
    <row r="385" spans="10:16" x14ac:dyDescent="0.2">
      <c r="J385" t="str">
        <f t="shared" si="32"/>
        <v/>
      </c>
      <c r="K385" t="str">
        <f t="shared" si="32"/>
        <v/>
      </c>
      <c r="L385" t="str">
        <f t="shared" si="32"/>
        <v/>
      </c>
      <c r="N385" t="str">
        <f t="shared" si="33"/>
        <v/>
      </c>
      <c r="O385" t="str">
        <f t="shared" si="33"/>
        <v/>
      </c>
      <c r="P385" t="str">
        <f t="shared" si="33"/>
        <v/>
      </c>
    </row>
    <row r="386" spans="10:16" x14ac:dyDescent="0.2">
      <c r="J386" t="str">
        <f t="shared" si="32"/>
        <v/>
      </c>
      <c r="K386" t="str">
        <f t="shared" si="32"/>
        <v/>
      </c>
      <c r="L386" t="str">
        <f t="shared" si="32"/>
        <v/>
      </c>
      <c r="N386" t="str">
        <f t="shared" si="33"/>
        <v/>
      </c>
      <c r="O386" t="str">
        <f t="shared" si="33"/>
        <v/>
      </c>
      <c r="P386" t="str">
        <f t="shared" si="33"/>
        <v/>
      </c>
    </row>
    <row r="387" spans="10:16" x14ac:dyDescent="0.2">
      <c r="J387" t="str">
        <f t="shared" si="32"/>
        <v/>
      </c>
      <c r="K387" t="str">
        <f t="shared" si="32"/>
        <v/>
      </c>
      <c r="L387" t="str">
        <f t="shared" si="32"/>
        <v/>
      </c>
      <c r="N387" t="str">
        <f t="shared" si="33"/>
        <v/>
      </c>
      <c r="O387" t="str">
        <f t="shared" si="33"/>
        <v/>
      </c>
      <c r="P387" t="str">
        <f t="shared" si="33"/>
        <v/>
      </c>
    </row>
    <row r="388" spans="10:16" x14ac:dyDescent="0.2">
      <c r="J388" t="str">
        <f t="shared" si="32"/>
        <v/>
      </c>
      <c r="K388" t="str">
        <f t="shared" si="32"/>
        <v/>
      </c>
      <c r="L388" t="str">
        <f t="shared" si="32"/>
        <v/>
      </c>
      <c r="N388" t="str">
        <f t="shared" si="33"/>
        <v/>
      </c>
      <c r="O388" t="str">
        <f t="shared" si="33"/>
        <v/>
      </c>
      <c r="P388" t="str">
        <f t="shared" si="33"/>
        <v/>
      </c>
    </row>
    <row r="389" spans="10:16" x14ac:dyDescent="0.2">
      <c r="J389" t="str">
        <f t="shared" si="32"/>
        <v/>
      </c>
      <c r="K389" t="str">
        <f t="shared" si="32"/>
        <v/>
      </c>
      <c r="L389" t="str">
        <f t="shared" si="32"/>
        <v/>
      </c>
      <c r="N389" t="str">
        <f t="shared" si="33"/>
        <v/>
      </c>
      <c r="O389" t="str">
        <f t="shared" si="33"/>
        <v/>
      </c>
      <c r="P389" t="str">
        <f t="shared" si="33"/>
        <v/>
      </c>
    </row>
    <row r="390" spans="10:16" x14ac:dyDescent="0.2">
      <c r="J390" t="str">
        <f t="shared" si="32"/>
        <v/>
      </c>
      <c r="K390" t="str">
        <f t="shared" si="32"/>
        <v/>
      </c>
      <c r="L390" t="str">
        <f t="shared" si="32"/>
        <v/>
      </c>
      <c r="N390" t="str">
        <f t="shared" si="33"/>
        <v/>
      </c>
      <c r="O390" t="str">
        <f t="shared" si="33"/>
        <v/>
      </c>
      <c r="P390" t="str">
        <f t="shared" si="33"/>
        <v/>
      </c>
    </row>
    <row r="391" spans="10:16" x14ac:dyDescent="0.2">
      <c r="J391" t="str">
        <f t="shared" si="32"/>
        <v/>
      </c>
      <c r="K391" t="str">
        <f t="shared" si="32"/>
        <v/>
      </c>
      <c r="L391" t="str">
        <f t="shared" si="32"/>
        <v/>
      </c>
      <c r="N391" t="str">
        <f t="shared" si="33"/>
        <v/>
      </c>
      <c r="O391" t="str">
        <f t="shared" si="33"/>
        <v/>
      </c>
      <c r="P391" t="str">
        <f t="shared" si="33"/>
        <v/>
      </c>
    </row>
    <row r="392" spans="10:16" x14ac:dyDescent="0.2">
      <c r="J392" t="str">
        <f t="shared" si="32"/>
        <v/>
      </c>
      <c r="K392" t="str">
        <f t="shared" si="32"/>
        <v/>
      </c>
      <c r="L392" t="str">
        <f t="shared" si="32"/>
        <v/>
      </c>
      <c r="N392" t="str">
        <f t="shared" si="33"/>
        <v/>
      </c>
      <c r="O392" t="str">
        <f t="shared" si="33"/>
        <v/>
      </c>
      <c r="P392" t="str">
        <f t="shared" si="33"/>
        <v/>
      </c>
    </row>
    <row r="393" spans="10:16" x14ac:dyDescent="0.2">
      <c r="J393" t="str">
        <f t="shared" si="32"/>
        <v/>
      </c>
      <c r="K393" t="str">
        <f t="shared" si="32"/>
        <v/>
      </c>
      <c r="L393" t="str">
        <f t="shared" si="32"/>
        <v/>
      </c>
      <c r="N393" t="str">
        <f t="shared" si="33"/>
        <v/>
      </c>
      <c r="O393" t="str">
        <f t="shared" si="33"/>
        <v/>
      </c>
      <c r="P393" t="str">
        <f t="shared" si="33"/>
        <v/>
      </c>
    </row>
    <row r="394" spans="10:16" x14ac:dyDescent="0.2">
      <c r="J394" t="str">
        <f t="shared" si="32"/>
        <v/>
      </c>
      <c r="K394" t="str">
        <f t="shared" si="32"/>
        <v/>
      </c>
      <c r="L394" t="str">
        <f t="shared" si="32"/>
        <v/>
      </c>
      <c r="N394" t="str">
        <f t="shared" si="33"/>
        <v/>
      </c>
      <c r="O394" t="str">
        <f t="shared" si="33"/>
        <v/>
      </c>
      <c r="P394" t="str">
        <f t="shared" si="33"/>
        <v/>
      </c>
    </row>
    <row r="395" spans="10:16" x14ac:dyDescent="0.2">
      <c r="J395" t="str">
        <f t="shared" si="32"/>
        <v/>
      </c>
      <c r="K395" t="str">
        <f t="shared" si="32"/>
        <v/>
      </c>
      <c r="L395" t="str">
        <f t="shared" si="32"/>
        <v/>
      </c>
      <c r="N395" t="str">
        <f t="shared" si="33"/>
        <v/>
      </c>
      <c r="O395" t="str">
        <f t="shared" si="33"/>
        <v/>
      </c>
      <c r="P395" t="str">
        <f t="shared" si="33"/>
        <v/>
      </c>
    </row>
    <row r="396" spans="10:16" x14ac:dyDescent="0.2">
      <c r="J396" t="str">
        <f t="shared" si="32"/>
        <v/>
      </c>
      <c r="K396" t="str">
        <f t="shared" si="32"/>
        <v/>
      </c>
      <c r="L396" t="str">
        <f t="shared" si="32"/>
        <v/>
      </c>
      <c r="N396" t="str">
        <f t="shared" si="33"/>
        <v/>
      </c>
      <c r="O396" t="str">
        <f t="shared" si="33"/>
        <v/>
      </c>
      <c r="P396" t="str">
        <f t="shared" si="33"/>
        <v/>
      </c>
    </row>
    <row r="397" spans="10:16" x14ac:dyDescent="0.2">
      <c r="J397" t="str">
        <f t="shared" si="32"/>
        <v/>
      </c>
      <c r="K397" t="str">
        <f t="shared" si="32"/>
        <v/>
      </c>
      <c r="L397" t="str">
        <f t="shared" si="32"/>
        <v/>
      </c>
      <c r="N397" t="str">
        <f t="shared" si="33"/>
        <v/>
      </c>
      <c r="O397" t="str">
        <f t="shared" si="33"/>
        <v/>
      </c>
      <c r="P397" t="str">
        <f t="shared" si="33"/>
        <v/>
      </c>
    </row>
    <row r="398" spans="10:16" x14ac:dyDescent="0.2">
      <c r="J398" t="str">
        <f t="shared" si="32"/>
        <v/>
      </c>
      <c r="K398" t="str">
        <f t="shared" si="32"/>
        <v/>
      </c>
      <c r="L398" t="str">
        <f t="shared" si="32"/>
        <v/>
      </c>
      <c r="N398" t="str">
        <f t="shared" si="33"/>
        <v/>
      </c>
      <c r="O398" t="str">
        <f t="shared" si="33"/>
        <v/>
      </c>
      <c r="P398" t="str">
        <f t="shared" si="33"/>
        <v/>
      </c>
    </row>
    <row r="399" spans="10:16" x14ac:dyDescent="0.2">
      <c r="J399" t="str">
        <f t="shared" si="32"/>
        <v/>
      </c>
      <c r="K399" t="str">
        <f t="shared" si="32"/>
        <v/>
      </c>
      <c r="L399" t="str">
        <f t="shared" si="32"/>
        <v/>
      </c>
      <c r="N399" t="str">
        <f t="shared" si="33"/>
        <v/>
      </c>
      <c r="O399" t="str">
        <f t="shared" si="33"/>
        <v/>
      </c>
      <c r="P399" t="str">
        <f t="shared" si="33"/>
        <v/>
      </c>
    </row>
    <row r="400" spans="10:16" x14ac:dyDescent="0.2">
      <c r="J400" t="str">
        <f t="shared" si="32"/>
        <v/>
      </c>
      <c r="K400" t="str">
        <f t="shared" si="32"/>
        <v/>
      </c>
      <c r="L400" t="str">
        <f t="shared" si="32"/>
        <v/>
      </c>
      <c r="N400" t="str">
        <f t="shared" si="33"/>
        <v/>
      </c>
      <c r="O400" t="str">
        <f t="shared" si="33"/>
        <v/>
      </c>
      <c r="P400" t="str">
        <f t="shared" si="33"/>
        <v/>
      </c>
    </row>
    <row r="401" spans="10:16" x14ac:dyDescent="0.2">
      <c r="J401" t="str">
        <f t="shared" si="32"/>
        <v/>
      </c>
      <c r="K401" t="str">
        <f t="shared" si="32"/>
        <v/>
      </c>
      <c r="L401" t="str">
        <f t="shared" si="32"/>
        <v/>
      </c>
      <c r="N401" t="str">
        <f t="shared" si="33"/>
        <v/>
      </c>
      <c r="O401" t="str">
        <f t="shared" si="33"/>
        <v/>
      </c>
      <c r="P401" t="str">
        <f t="shared" si="33"/>
        <v/>
      </c>
    </row>
    <row r="402" spans="10:16" x14ac:dyDescent="0.2">
      <c r="J402" t="str">
        <f t="shared" si="32"/>
        <v/>
      </c>
      <c r="K402" t="str">
        <f t="shared" si="32"/>
        <v/>
      </c>
      <c r="L402" t="str">
        <f t="shared" si="32"/>
        <v/>
      </c>
      <c r="N402" t="str">
        <f t="shared" si="33"/>
        <v/>
      </c>
      <c r="O402" t="str">
        <f t="shared" si="33"/>
        <v/>
      </c>
      <c r="P402" t="str">
        <f t="shared" si="33"/>
        <v/>
      </c>
    </row>
    <row r="403" spans="10:16" x14ac:dyDescent="0.2">
      <c r="J403" t="str">
        <f t="shared" si="32"/>
        <v/>
      </c>
      <c r="K403" t="str">
        <f t="shared" si="32"/>
        <v/>
      </c>
      <c r="L403" t="str">
        <f t="shared" si="32"/>
        <v/>
      </c>
      <c r="N403" t="str">
        <f t="shared" si="33"/>
        <v/>
      </c>
      <c r="O403" t="str">
        <f t="shared" si="33"/>
        <v/>
      </c>
      <c r="P403" t="str">
        <f t="shared" si="33"/>
        <v/>
      </c>
    </row>
    <row r="404" spans="10:16" x14ac:dyDescent="0.2">
      <c r="J404" t="str">
        <f t="shared" si="32"/>
        <v/>
      </c>
      <c r="K404" t="str">
        <f t="shared" si="32"/>
        <v/>
      </c>
      <c r="L404" t="str">
        <f t="shared" si="32"/>
        <v/>
      </c>
      <c r="N404" t="str">
        <f t="shared" si="33"/>
        <v/>
      </c>
      <c r="O404" t="str">
        <f t="shared" si="33"/>
        <v/>
      </c>
      <c r="P404" t="str">
        <f t="shared" si="33"/>
        <v/>
      </c>
    </row>
    <row r="405" spans="10:16" x14ac:dyDescent="0.2">
      <c r="J405" t="str">
        <f t="shared" si="32"/>
        <v/>
      </c>
      <c r="K405" t="str">
        <f t="shared" si="32"/>
        <v/>
      </c>
      <c r="L405" t="str">
        <f t="shared" si="32"/>
        <v/>
      </c>
      <c r="N405" t="str">
        <f t="shared" si="33"/>
        <v/>
      </c>
      <c r="O405" t="str">
        <f t="shared" si="33"/>
        <v/>
      </c>
      <c r="P405" t="str">
        <f t="shared" si="33"/>
        <v/>
      </c>
    </row>
    <row r="406" spans="10:16" x14ac:dyDescent="0.2">
      <c r="J406" t="str">
        <f t="shared" si="32"/>
        <v/>
      </c>
      <c r="K406" t="str">
        <f t="shared" si="32"/>
        <v/>
      </c>
      <c r="L406" t="str">
        <f t="shared" si="32"/>
        <v/>
      </c>
      <c r="N406" t="str">
        <f t="shared" si="33"/>
        <v/>
      </c>
      <c r="O406" t="str">
        <f t="shared" si="33"/>
        <v/>
      </c>
      <c r="P406" t="str">
        <f t="shared" si="33"/>
        <v/>
      </c>
    </row>
    <row r="407" spans="10:16" x14ac:dyDescent="0.2">
      <c r="J407" t="str">
        <f t="shared" si="32"/>
        <v/>
      </c>
      <c r="K407" t="str">
        <f t="shared" si="32"/>
        <v/>
      </c>
      <c r="L407" t="str">
        <f t="shared" si="32"/>
        <v/>
      </c>
      <c r="N407" t="str">
        <f t="shared" si="33"/>
        <v/>
      </c>
      <c r="O407" t="str">
        <f t="shared" si="33"/>
        <v/>
      </c>
      <c r="P407" t="str">
        <f t="shared" si="33"/>
        <v/>
      </c>
    </row>
    <row r="408" spans="10:16" x14ac:dyDescent="0.2">
      <c r="J408" t="str">
        <f t="shared" si="32"/>
        <v/>
      </c>
      <c r="K408" t="str">
        <f t="shared" si="32"/>
        <v/>
      </c>
      <c r="L408" t="str">
        <f t="shared" si="32"/>
        <v/>
      </c>
      <c r="N408" t="str">
        <f t="shared" si="33"/>
        <v/>
      </c>
      <c r="O408" t="str">
        <f t="shared" si="33"/>
        <v/>
      </c>
      <c r="P408" t="str">
        <f t="shared" si="33"/>
        <v/>
      </c>
    </row>
    <row r="409" spans="10:16" x14ac:dyDescent="0.2">
      <c r="J409" t="str">
        <f t="shared" si="32"/>
        <v/>
      </c>
      <c r="K409" t="str">
        <f t="shared" si="32"/>
        <v/>
      </c>
      <c r="L409" t="str">
        <f t="shared" si="32"/>
        <v/>
      </c>
      <c r="N409" t="str">
        <f t="shared" si="33"/>
        <v/>
      </c>
      <c r="O409" t="str">
        <f t="shared" si="33"/>
        <v/>
      </c>
      <c r="P409" t="str">
        <f t="shared" si="33"/>
        <v/>
      </c>
    </row>
    <row r="410" spans="10:16" x14ac:dyDescent="0.2">
      <c r="J410" t="str">
        <f t="shared" si="32"/>
        <v/>
      </c>
      <c r="K410" t="str">
        <f t="shared" si="32"/>
        <v/>
      </c>
      <c r="L410" t="str">
        <f t="shared" si="32"/>
        <v/>
      </c>
      <c r="N410" t="str">
        <f t="shared" si="33"/>
        <v/>
      </c>
      <c r="O410" t="str">
        <f t="shared" si="33"/>
        <v/>
      </c>
      <c r="P410" t="str">
        <f t="shared" si="33"/>
        <v/>
      </c>
    </row>
    <row r="411" spans="10:16" x14ac:dyDescent="0.2">
      <c r="J411" t="str">
        <f t="shared" si="32"/>
        <v/>
      </c>
      <c r="K411" t="str">
        <f t="shared" si="32"/>
        <v/>
      </c>
      <c r="L411" t="str">
        <f t="shared" si="32"/>
        <v/>
      </c>
      <c r="N411" t="str">
        <f t="shared" si="33"/>
        <v/>
      </c>
      <c r="O411" t="str">
        <f t="shared" si="33"/>
        <v/>
      </c>
      <c r="P411" t="str">
        <f t="shared" si="33"/>
        <v/>
      </c>
    </row>
    <row r="412" spans="10:16" x14ac:dyDescent="0.2">
      <c r="J412" t="str">
        <f t="shared" si="32"/>
        <v/>
      </c>
      <c r="K412" t="str">
        <f t="shared" si="32"/>
        <v/>
      </c>
      <c r="L412" t="str">
        <f t="shared" si="32"/>
        <v/>
      </c>
      <c r="N412" t="str">
        <f t="shared" si="33"/>
        <v/>
      </c>
      <c r="O412" t="str">
        <f t="shared" si="33"/>
        <v/>
      </c>
      <c r="P412" t="str">
        <f t="shared" si="33"/>
        <v/>
      </c>
    </row>
    <row r="413" spans="10:16" x14ac:dyDescent="0.2">
      <c r="J413" t="str">
        <f t="shared" si="32"/>
        <v/>
      </c>
      <c r="K413" t="str">
        <f t="shared" si="32"/>
        <v/>
      </c>
      <c r="L413" t="str">
        <f t="shared" si="32"/>
        <v/>
      </c>
      <c r="N413" t="str">
        <f t="shared" si="33"/>
        <v/>
      </c>
      <c r="O413" t="str">
        <f t="shared" si="33"/>
        <v/>
      </c>
      <c r="P413" t="str">
        <f t="shared" si="33"/>
        <v/>
      </c>
    </row>
    <row r="414" spans="10:16" x14ac:dyDescent="0.2">
      <c r="J414" t="str">
        <f t="shared" si="32"/>
        <v/>
      </c>
      <c r="K414" t="str">
        <f t="shared" si="32"/>
        <v/>
      </c>
      <c r="L414" t="str">
        <f t="shared" si="32"/>
        <v/>
      </c>
      <c r="N414" t="str">
        <f t="shared" si="33"/>
        <v/>
      </c>
      <c r="O414" t="str">
        <f t="shared" si="33"/>
        <v/>
      </c>
      <c r="P414" t="str">
        <f t="shared" si="33"/>
        <v/>
      </c>
    </row>
    <row r="415" spans="10:16" x14ac:dyDescent="0.2">
      <c r="J415" t="str">
        <f t="shared" si="32"/>
        <v/>
      </c>
      <c r="K415" t="str">
        <f t="shared" si="32"/>
        <v/>
      </c>
      <c r="L415" t="str">
        <f t="shared" si="32"/>
        <v/>
      </c>
      <c r="N415" t="str">
        <f t="shared" si="33"/>
        <v/>
      </c>
      <c r="O415" t="str">
        <f t="shared" si="33"/>
        <v/>
      </c>
      <c r="P415" t="str">
        <f t="shared" si="33"/>
        <v/>
      </c>
    </row>
    <row r="416" spans="10:16" x14ac:dyDescent="0.2">
      <c r="J416" t="str">
        <f t="shared" si="32"/>
        <v/>
      </c>
      <c r="K416" t="str">
        <f t="shared" si="32"/>
        <v/>
      </c>
      <c r="L416" t="str">
        <f t="shared" si="32"/>
        <v/>
      </c>
      <c r="N416" t="str">
        <f t="shared" si="33"/>
        <v/>
      </c>
      <c r="O416" t="str">
        <f t="shared" si="33"/>
        <v/>
      </c>
      <c r="P416" t="str">
        <f t="shared" si="33"/>
        <v/>
      </c>
    </row>
    <row r="417" spans="10:16" x14ac:dyDescent="0.2">
      <c r="J417" t="str">
        <f t="shared" si="32"/>
        <v/>
      </c>
      <c r="K417" t="str">
        <f t="shared" si="32"/>
        <v/>
      </c>
      <c r="L417" t="str">
        <f t="shared" si="32"/>
        <v/>
      </c>
      <c r="N417" t="str">
        <f t="shared" si="33"/>
        <v/>
      </c>
      <c r="O417" t="str">
        <f t="shared" si="33"/>
        <v/>
      </c>
      <c r="P417" t="str">
        <f t="shared" si="33"/>
        <v/>
      </c>
    </row>
    <row r="418" spans="10:16" x14ac:dyDescent="0.2">
      <c r="J418" t="str">
        <f t="shared" si="32"/>
        <v/>
      </c>
      <c r="K418" t="str">
        <f t="shared" si="32"/>
        <v/>
      </c>
      <c r="L418" t="str">
        <f t="shared" si="32"/>
        <v/>
      </c>
      <c r="N418" t="str">
        <f t="shared" si="33"/>
        <v/>
      </c>
      <c r="O418" t="str">
        <f t="shared" si="33"/>
        <v/>
      </c>
      <c r="P418" t="str">
        <f t="shared" si="33"/>
        <v/>
      </c>
    </row>
    <row r="419" spans="10:16" x14ac:dyDescent="0.2">
      <c r="J419" t="str">
        <f t="shared" si="32"/>
        <v/>
      </c>
      <c r="K419" t="str">
        <f t="shared" si="32"/>
        <v/>
      </c>
      <c r="L419" t="str">
        <f t="shared" si="32"/>
        <v/>
      </c>
      <c r="N419" t="str">
        <f t="shared" si="33"/>
        <v/>
      </c>
      <c r="O419" t="str">
        <f t="shared" si="33"/>
        <v/>
      </c>
      <c r="P419" t="str">
        <f t="shared" si="33"/>
        <v/>
      </c>
    </row>
    <row r="420" spans="10:16" x14ac:dyDescent="0.2">
      <c r="J420" t="str">
        <f t="shared" ref="J420:L483" si="34">IF($B422="US",D422,"")</f>
        <v/>
      </c>
      <c r="K420" t="str">
        <f t="shared" si="34"/>
        <v/>
      </c>
      <c r="L420" t="str">
        <f t="shared" si="34"/>
        <v/>
      </c>
      <c r="N420" t="str">
        <f t="shared" si="33"/>
        <v/>
      </c>
      <c r="O420" t="str">
        <f t="shared" si="33"/>
        <v/>
      </c>
      <c r="P420" t="str">
        <f t="shared" si="33"/>
        <v/>
      </c>
    </row>
    <row r="421" spans="10:16" x14ac:dyDescent="0.2">
      <c r="J421" t="str">
        <f t="shared" si="34"/>
        <v/>
      </c>
      <c r="K421" t="str">
        <f t="shared" si="34"/>
        <v/>
      </c>
      <c r="L421" t="str">
        <f t="shared" si="34"/>
        <v/>
      </c>
      <c r="N421" t="str">
        <f t="shared" ref="N421:P484" si="35">IF($A423="New York",D423,"")</f>
        <v/>
      </c>
      <c r="O421" t="str">
        <f t="shared" si="35"/>
        <v/>
      </c>
      <c r="P421" t="str">
        <f t="shared" si="35"/>
        <v/>
      </c>
    </row>
    <row r="422" spans="10:16" x14ac:dyDescent="0.2">
      <c r="J422" t="str">
        <f t="shared" si="34"/>
        <v/>
      </c>
      <c r="K422" t="str">
        <f t="shared" si="34"/>
        <v/>
      </c>
      <c r="L422" t="str">
        <f t="shared" si="34"/>
        <v/>
      </c>
      <c r="N422" t="str">
        <f t="shared" si="35"/>
        <v/>
      </c>
      <c r="O422" t="str">
        <f t="shared" si="35"/>
        <v/>
      </c>
      <c r="P422" t="str">
        <f t="shared" si="35"/>
        <v/>
      </c>
    </row>
    <row r="423" spans="10:16" x14ac:dyDescent="0.2">
      <c r="J423" t="str">
        <f t="shared" si="34"/>
        <v/>
      </c>
      <c r="K423" t="str">
        <f t="shared" si="34"/>
        <v/>
      </c>
      <c r="L423" t="str">
        <f t="shared" si="34"/>
        <v/>
      </c>
      <c r="N423" t="str">
        <f t="shared" si="35"/>
        <v/>
      </c>
      <c r="O423" t="str">
        <f t="shared" si="35"/>
        <v/>
      </c>
      <c r="P423" t="str">
        <f t="shared" si="35"/>
        <v/>
      </c>
    </row>
    <row r="424" spans="10:16" x14ac:dyDescent="0.2">
      <c r="J424" t="str">
        <f t="shared" si="34"/>
        <v/>
      </c>
      <c r="K424" t="str">
        <f t="shared" si="34"/>
        <v/>
      </c>
      <c r="L424" t="str">
        <f t="shared" si="34"/>
        <v/>
      </c>
      <c r="N424" t="str">
        <f t="shared" si="35"/>
        <v/>
      </c>
      <c r="O424" t="str">
        <f t="shared" si="35"/>
        <v/>
      </c>
      <c r="P424" t="str">
        <f t="shared" si="35"/>
        <v/>
      </c>
    </row>
    <row r="425" spans="10:16" x14ac:dyDescent="0.2">
      <c r="J425" t="str">
        <f t="shared" si="34"/>
        <v/>
      </c>
      <c r="K425" t="str">
        <f t="shared" si="34"/>
        <v/>
      </c>
      <c r="L425" t="str">
        <f t="shared" si="34"/>
        <v/>
      </c>
      <c r="N425" t="str">
        <f t="shared" si="35"/>
        <v/>
      </c>
      <c r="O425" t="str">
        <f t="shared" si="35"/>
        <v/>
      </c>
      <c r="P425" t="str">
        <f t="shared" si="35"/>
        <v/>
      </c>
    </row>
    <row r="426" spans="10:16" x14ac:dyDescent="0.2">
      <c r="J426" t="str">
        <f t="shared" si="34"/>
        <v/>
      </c>
      <c r="K426" t="str">
        <f t="shared" si="34"/>
        <v/>
      </c>
      <c r="L426" t="str">
        <f t="shared" si="34"/>
        <v/>
      </c>
      <c r="N426" t="str">
        <f t="shared" si="35"/>
        <v/>
      </c>
      <c r="O426" t="str">
        <f t="shared" si="35"/>
        <v/>
      </c>
      <c r="P426" t="str">
        <f t="shared" si="35"/>
        <v/>
      </c>
    </row>
    <row r="427" spans="10:16" x14ac:dyDescent="0.2">
      <c r="J427" t="str">
        <f t="shared" si="34"/>
        <v/>
      </c>
      <c r="K427" t="str">
        <f t="shared" si="34"/>
        <v/>
      </c>
      <c r="L427" t="str">
        <f t="shared" si="34"/>
        <v/>
      </c>
      <c r="N427" t="str">
        <f t="shared" si="35"/>
        <v/>
      </c>
      <c r="O427" t="str">
        <f t="shared" si="35"/>
        <v/>
      </c>
      <c r="P427" t="str">
        <f t="shared" si="35"/>
        <v/>
      </c>
    </row>
    <row r="428" spans="10:16" x14ac:dyDescent="0.2">
      <c r="J428" t="str">
        <f t="shared" si="34"/>
        <v/>
      </c>
      <c r="K428" t="str">
        <f t="shared" si="34"/>
        <v/>
      </c>
      <c r="L428" t="str">
        <f t="shared" si="34"/>
        <v/>
      </c>
      <c r="N428" t="str">
        <f t="shared" si="35"/>
        <v/>
      </c>
      <c r="O428" t="str">
        <f t="shared" si="35"/>
        <v/>
      </c>
      <c r="P428" t="str">
        <f t="shared" si="35"/>
        <v/>
      </c>
    </row>
    <row r="429" spans="10:16" x14ac:dyDescent="0.2">
      <c r="J429" t="str">
        <f t="shared" si="34"/>
        <v/>
      </c>
      <c r="K429" t="str">
        <f t="shared" si="34"/>
        <v/>
      </c>
      <c r="L429" t="str">
        <f t="shared" si="34"/>
        <v/>
      </c>
      <c r="N429" t="str">
        <f t="shared" si="35"/>
        <v/>
      </c>
      <c r="O429" t="str">
        <f t="shared" si="35"/>
        <v/>
      </c>
      <c r="P429" t="str">
        <f t="shared" si="35"/>
        <v/>
      </c>
    </row>
    <row r="430" spans="10:16" x14ac:dyDescent="0.2">
      <c r="J430" t="str">
        <f t="shared" si="34"/>
        <v/>
      </c>
      <c r="K430" t="str">
        <f t="shared" si="34"/>
        <v/>
      </c>
      <c r="L430" t="str">
        <f t="shared" si="34"/>
        <v/>
      </c>
      <c r="N430" t="str">
        <f t="shared" si="35"/>
        <v/>
      </c>
      <c r="O430" t="str">
        <f t="shared" si="35"/>
        <v/>
      </c>
      <c r="P430" t="str">
        <f t="shared" si="35"/>
        <v/>
      </c>
    </row>
    <row r="431" spans="10:16" x14ac:dyDescent="0.2">
      <c r="J431" t="str">
        <f t="shared" si="34"/>
        <v/>
      </c>
      <c r="K431" t="str">
        <f t="shared" si="34"/>
        <v/>
      </c>
      <c r="L431" t="str">
        <f t="shared" si="34"/>
        <v/>
      </c>
      <c r="N431" t="str">
        <f t="shared" si="35"/>
        <v/>
      </c>
      <c r="O431" t="str">
        <f t="shared" si="35"/>
        <v/>
      </c>
      <c r="P431" t="str">
        <f t="shared" si="35"/>
        <v/>
      </c>
    </row>
    <row r="432" spans="10:16" x14ac:dyDescent="0.2">
      <c r="J432" t="str">
        <f t="shared" si="34"/>
        <v/>
      </c>
      <c r="K432" t="str">
        <f t="shared" si="34"/>
        <v/>
      </c>
      <c r="L432" t="str">
        <f t="shared" si="34"/>
        <v/>
      </c>
      <c r="N432" t="str">
        <f t="shared" si="35"/>
        <v/>
      </c>
      <c r="O432" t="str">
        <f t="shared" si="35"/>
        <v/>
      </c>
      <c r="P432" t="str">
        <f t="shared" si="35"/>
        <v/>
      </c>
    </row>
    <row r="433" spans="10:16" x14ac:dyDescent="0.2">
      <c r="J433" t="str">
        <f t="shared" si="34"/>
        <v/>
      </c>
      <c r="K433" t="str">
        <f t="shared" si="34"/>
        <v/>
      </c>
      <c r="L433" t="str">
        <f t="shared" si="34"/>
        <v/>
      </c>
      <c r="N433" t="str">
        <f t="shared" si="35"/>
        <v/>
      </c>
      <c r="O433" t="str">
        <f t="shared" si="35"/>
        <v/>
      </c>
      <c r="P433" t="str">
        <f t="shared" si="35"/>
        <v/>
      </c>
    </row>
    <row r="434" spans="10:16" x14ac:dyDescent="0.2">
      <c r="J434" t="str">
        <f t="shared" si="34"/>
        <v/>
      </c>
      <c r="K434" t="str">
        <f t="shared" si="34"/>
        <v/>
      </c>
      <c r="L434" t="str">
        <f t="shared" si="34"/>
        <v/>
      </c>
      <c r="N434" t="str">
        <f t="shared" si="35"/>
        <v/>
      </c>
      <c r="O434" t="str">
        <f t="shared" si="35"/>
        <v/>
      </c>
      <c r="P434" t="str">
        <f t="shared" si="35"/>
        <v/>
      </c>
    </row>
    <row r="435" spans="10:16" x14ac:dyDescent="0.2">
      <c r="J435" t="str">
        <f t="shared" si="34"/>
        <v/>
      </c>
      <c r="K435" t="str">
        <f t="shared" si="34"/>
        <v/>
      </c>
      <c r="L435" t="str">
        <f t="shared" si="34"/>
        <v/>
      </c>
      <c r="N435" t="str">
        <f t="shared" si="35"/>
        <v/>
      </c>
      <c r="O435" t="str">
        <f t="shared" si="35"/>
        <v/>
      </c>
      <c r="P435" t="str">
        <f t="shared" si="35"/>
        <v/>
      </c>
    </row>
    <row r="436" spans="10:16" x14ac:dyDescent="0.2">
      <c r="J436" t="str">
        <f t="shared" si="34"/>
        <v/>
      </c>
      <c r="K436" t="str">
        <f t="shared" si="34"/>
        <v/>
      </c>
      <c r="L436" t="str">
        <f t="shared" si="34"/>
        <v/>
      </c>
      <c r="N436" t="str">
        <f t="shared" si="35"/>
        <v/>
      </c>
      <c r="O436" t="str">
        <f t="shared" si="35"/>
        <v/>
      </c>
      <c r="P436" t="str">
        <f t="shared" si="35"/>
        <v/>
      </c>
    </row>
    <row r="437" spans="10:16" x14ac:dyDescent="0.2">
      <c r="J437" t="str">
        <f t="shared" si="34"/>
        <v/>
      </c>
      <c r="K437" t="str">
        <f t="shared" si="34"/>
        <v/>
      </c>
      <c r="L437" t="str">
        <f t="shared" si="34"/>
        <v/>
      </c>
      <c r="N437" t="str">
        <f t="shared" si="35"/>
        <v/>
      </c>
      <c r="O437" t="str">
        <f t="shared" si="35"/>
        <v/>
      </c>
      <c r="P437" t="str">
        <f t="shared" si="35"/>
        <v/>
      </c>
    </row>
    <row r="438" spans="10:16" x14ac:dyDescent="0.2">
      <c r="J438" t="str">
        <f t="shared" si="34"/>
        <v/>
      </c>
      <c r="K438" t="str">
        <f t="shared" si="34"/>
        <v/>
      </c>
      <c r="L438" t="str">
        <f t="shared" si="34"/>
        <v/>
      </c>
      <c r="N438" t="str">
        <f t="shared" si="35"/>
        <v/>
      </c>
      <c r="O438" t="str">
        <f t="shared" si="35"/>
        <v/>
      </c>
      <c r="P438" t="str">
        <f t="shared" si="35"/>
        <v/>
      </c>
    </row>
    <row r="439" spans="10:16" x14ac:dyDescent="0.2">
      <c r="J439" t="str">
        <f t="shared" si="34"/>
        <v/>
      </c>
      <c r="K439" t="str">
        <f t="shared" si="34"/>
        <v/>
      </c>
      <c r="L439" t="str">
        <f t="shared" si="34"/>
        <v/>
      </c>
      <c r="N439" t="str">
        <f t="shared" si="35"/>
        <v/>
      </c>
      <c r="O439" t="str">
        <f t="shared" si="35"/>
        <v/>
      </c>
      <c r="P439" t="str">
        <f t="shared" si="35"/>
        <v/>
      </c>
    </row>
    <row r="440" spans="10:16" x14ac:dyDescent="0.2">
      <c r="J440" t="str">
        <f t="shared" si="34"/>
        <v/>
      </c>
      <c r="K440" t="str">
        <f t="shared" si="34"/>
        <v/>
      </c>
      <c r="L440" t="str">
        <f t="shared" si="34"/>
        <v/>
      </c>
      <c r="N440" t="str">
        <f t="shared" si="35"/>
        <v/>
      </c>
      <c r="O440" t="str">
        <f t="shared" si="35"/>
        <v/>
      </c>
      <c r="P440" t="str">
        <f t="shared" si="35"/>
        <v/>
      </c>
    </row>
    <row r="441" spans="10:16" x14ac:dyDescent="0.2">
      <c r="J441" t="str">
        <f t="shared" si="34"/>
        <v/>
      </c>
      <c r="K441" t="str">
        <f t="shared" si="34"/>
        <v/>
      </c>
      <c r="L441" t="str">
        <f t="shared" si="34"/>
        <v/>
      </c>
      <c r="N441" t="str">
        <f t="shared" si="35"/>
        <v/>
      </c>
      <c r="O441" t="str">
        <f t="shared" si="35"/>
        <v/>
      </c>
      <c r="P441" t="str">
        <f t="shared" si="35"/>
        <v/>
      </c>
    </row>
    <row r="442" spans="10:16" x14ac:dyDescent="0.2">
      <c r="J442" t="str">
        <f t="shared" si="34"/>
        <v/>
      </c>
      <c r="K442" t="str">
        <f t="shared" si="34"/>
        <v/>
      </c>
      <c r="L442" t="str">
        <f t="shared" si="34"/>
        <v/>
      </c>
      <c r="N442" t="str">
        <f t="shared" si="35"/>
        <v/>
      </c>
      <c r="O442" t="str">
        <f t="shared" si="35"/>
        <v/>
      </c>
      <c r="P442" t="str">
        <f t="shared" si="35"/>
        <v/>
      </c>
    </row>
    <row r="443" spans="10:16" x14ac:dyDescent="0.2">
      <c r="J443" t="str">
        <f t="shared" si="34"/>
        <v/>
      </c>
      <c r="K443" t="str">
        <f t="shared" si="34"/>
        <v/>
      </c>
      <c r="L443" t="str">
        <f t="shared" si="34"/>
        <v/>
      </c>
      <c r="N443" t="str">
        <f t="shared" si="35"/>
        <v/>
      </c>
      <c r="O443" t="str">
        <f t="shared" si="35"/>
        <v/>
      </c>
      <c r="P443" t="str">
        <f t="shared" si="35"/>
        <v/>
      </c>
    </row>
    <row r="444" spans="10:16" x14ac:dyDescent="0.2">
      <c r="J444" t="str">
        <f t="shared" si="34"/>
        <v/>
      </c>
      <c r="K444" t="str">
        <f t="shared" si="34"/>
        <v/>
      </c>
      <c r="L444" t="str">
        <f t="shared" si="34"/>
        <v/>
      </c>
      <c r="N444" t="str">
        <f t="shared" si="35"/>
        <v/>
      </c>
      <c r="O444" t="str">
        <f t="shared" si="35"/>
        <v/>
      </c>
      <c r="P444" t="str">
        <f t="shared" si="35"/>
        <v/>
      </c>
    </row>
    <row r="445" spans="10:16" x14ac:dyDescent="0.2">
      <c r="J445" t="str">
        <f t="shared" si="34"/>
        <v/>
      </c>
      <c r="K445" t="str">
        <f t="shared" si="34"/>
        <v/>
      </c>
      <c r="L445" t="str">
        <f t="shared" si="34"/>
        <v/>
      </c>
      <c r="N445" t="str">
        <f t="shared" si="35"/>
        <v/>
      </c>
      <c r="O445" t="str">
        <f t="shared" si="35"/>
        <v/>
      </c>
      <c r="P445" t="str">
        <f t="shared" si="35"/>
        <v/>
      </c>
    </row>
    <row r="446" spans="10:16" x14ac:dyDescent="0.2">
      <c r="J446" t="str">
        <f t="shared" si="34"/>
        <v/>
      </c>
      <c r="K446" t="str">
        <f t="shared" si="34"/>
        <v/>
      </c>
      <c r="L446" t="str">
        <f t="shared" si="34"/>
        <v/>
      </c>
      <c r="N446" t="str">
        <f t="shared" si="35"/>
        <v/>
      </c>
      <c r="O446" t="str">
        <f t="shared" si="35"/>
        <v/>
      </c>
      <c r="P446" t="str">
        <f t="shared" si="35"/>
        <v/>
      </c>
    </row>
    <row r="447" spans="10:16" x14ac:dyDescent="0.2">
      <c r="J447" t="str">
        <f t="shared" si="34"/>
        <v/>
      </c>
      <c r="K447" t="str">
        <f t="shared" si="34"/>
        <v/>
      </c>
      <c r="L447" t="str">
        <f t="shared" si="34"/>
        <v/>
      </c>
      <c r="N447" t="str">
        <f t="shared" si="35"/>
        <v/>
      </c>
      <c r="O447" t="str">
        <f t="shared" si="35"/>
        <v/>
      </c>
      <c r="P447" t="str">
        <f t="shared" si="35"/>
        <v/>
      </c>
    </row>
    <row r="448" spans="10:16" x14ac:dyDescent="0.2">
      <c r="J448" t="str">
        <f t="shared" si="34"/>
        <v/>
      </c>
      <c r="K448" t="str">
        <f t="shared" si="34"/>
        <v/>
      </c>
      <c r="L448" t="str">
        <f t="shared" si="34"/>
        <v/>
      </c>
      <c r="N448" t="str">
        <f t="shared" si="35"/>
        <v/>
      </c>
      <c r="O448" t="str">
        <f t="shared" si="35"/>
        <v/>
      </c>
      <c r="P448" t="str">
        <f t="shared" si="35"/>
        <v/>
      </c>
    </row>
    <row r="449" spans="10:16" x14ac:dyDescent="0.2">
      <c r="J449" t="str">
        <f t="shared" si="34"/>
        <v/>
      </c>
      <c r="K449" t="str">
        <f t="shared" si="34"/>
        <v/>
      </c>
      <c r="L449" t="str">
        <f t="shared" si="34"/>
        <v/>
      </c>
      <c r="N449" t="str">
        <f t="shared" si="35"/>
        <v/>
      </c>
      <c r="O449" t="str">
        <f t="shared" si="35"/>
        <v/>
      </c>
      <c r="P449" t="str">
        <f t="shared" si="35"/>
        <v/>
      </c>
    </row>
    <row r="450" spans="10:16" x14ac:dyDescent="0.2">
      <c r="J450" t="str">
        <f t="shared" si="34"/>
        <v/>
      </c>
      <c r="K450" t="str">
        <f t="shared" si="34"/>
        <v/>
      </c>
      <c r="L450" t="str">
        <f t="shared" si="34"/>
        <v/>
      </c>
      <c r="N450" t="str">
        <f t="shared" si="35"/>
        <v/>
      </c>
      <c r="O450" t="str">
        <f t="shared" si="35"/>
        <v/>
      </c>
      <c r="P450" t="str">
        <f t="shared" si="35"/>
        <v/>
      </c>
    </row>
    <row r="451" spans="10:16" x14ac:dyDescent="0.2">
      <c r="J451" t="str">
        <f t="shared" si="34"/>
        <v/>
      </c>
      <c r="K451" t="str">
        <f t="shared" si="34"/>
        <v/>
      </c>
      <c r="L451" t="str">
        <f t="shared" si="34"/>
        <v/>
      </c>
      <c r="N451" t="str">
        <f t="shared" si="35"/>
        <v/>
      </c>
      <c r="O451" t="str">
        <f t="shared" si="35"/>
        <v/>
      </c>
      <c r="P451" t="str">
        <f t="shared" si="35"/>
        <v/>
      </c>
    </row>
    <row r="452" spans="10:16" x14ac:dyDescent="0.2">
      <c r="J452" t="str">
        <f t="shared" si="34"/>
        <v/>
      </c>
      <c r="K452" t="str">
        <f t="shared" si="34"/>
        <v/>
      </c>
      <c r="L452" t="str">
        <f t="shared" si="34"/>
        <v/>
      </c>
      <c r="N452" t="str">
        <f t="shared" si="35"/>
        <v/>
      </c>
      <c r="O452" t="str">
        <f t="shared" si="35"/>
        <v/>
      </c>
      <c r="P452" t="str">
        <f t="shared" si="35"/>
        <v/>
      </c>
    </row>
    <row r="453" spans="10:16" x14ac:dyDescent="0.2">
      <c r="J453" t="str">
        <f t="shared" si="34"/>
        <v/>
      </c>
      <c r="K453" t="str">
        <f t="shared" si="34"/>
        <v/>
      </c>
      <c r="L453" t="str">
        <f t="shared" si="34"/>
        <v/>
      </c>
      <c r="N453" t="str">
        <f t="shared" si="35"/>
        <v/>
      </c>
      <c r="O453" t="str">
        <f t="shared" si="35"/>
        <v/>
      </c>
      <c r="P453" t="str">
        <f t="shared" si="35"/>
        <v/>
      </c>
    </row>
    <row r="454" spans="10:16" x14ac:dyDescent="0.2">
      <c r="J454" t="str">
        <f t="shared" si="34"/>
        <v/>
      </c>
      <c r="K454" t="str">
        <f t="shared" si="34"/>
        <v/>
      </c>
      <c r="L454" t="str">
        <f t="shared" si="34"/>
        <v/>
      </c>
      <c r="N454" t="str">
        <f t="shared" si="35"/>
        <v/>
      </c>
      <c r="O454" t="str">
        <f t="shared" si="35"/>
        <v/>
      </c>
      <c r="P454" t="str">
        <f t="shared" si="35"/>
        <v/>
      </c>
    </row>
    <row r="455" spans="10:16" x14ac:dyDescent="0.2">
      <c r="J455" t="str">
        <f t="shared" si="34"/>
        <v/>
      </c>
      <c r="K455" t="str">
        <f t="shared" si="34"/>
        <v/>
      </c>
      <c r="L455" t="str">
        <f t="shared" si="34"/>
        <v/>
      </c>
      <c r="N455" t="str">
        <f t="shared" si="35"/>
        <v/>
      </c>
      <c r="O455" t="str">
        <f t="shared" si="35"/>
        <v/>
      </c>
      <c r="P455" t="str">
        <f t="shared" si="35"/>
        <v/>
      </c>
    </row>
    <row r="456" spans="10:16" x14ac:dyDescent="0.2">
      <c r="J456" t="str">
        <f t="shared" si="34"/>
        <v/>
      </c>
      <c r="K456" t="str">
        <f t="shared" si="34"/>
        <v/>
      </c>
      <c r="L456" t="str">
        <f t="shared" si="34"/>
        <v/>
      </c>
      <c r="N456" t="str">
        <f t="shared" si="35"/>
        <v/>
      </c>
      <c r="O456" t="str">
        <f t="shared" si="35"/>
        <v/>
      </c>
      <c r="P456" t="str">
        <f t="shared" si="35"/>
        <v/>
      </c>
    </row>
    <row r="457" spans="10:16" x14ac:dyDescent="0.2">
      <c r="J457" t="str">
        <f t="shared" si="34"/>
        <v/>
      </c>
      <c r="K457" t="str">
        <f t="shared" si="34"/>
        <v/>
      </c>
      <c r="L457" t="str">
        <f t="shared" si="34"/>
        <v/>
      </c>
      <c r="N457" t="str">
        <f t="shared" si="35"/>
        <v/>
      </c>
      <c r="O457" t="str">
        <f t="shared" si="35"/>
        <v/>
      </c>
      <c r="P457" t="str">
        <f t="shared" si="35"/>
        <v/>
      </c>
    </row>
    <row r="458" spans="10:16" x14ac:dyDescent="0.2">
      <c r="J458" t="str">
        <f t="shared" si="34"/>
        <v/>
      </c>
      <c r="K458" t="str">
        <f t="shared" si="34"/>
        <v/>
      </c>
      <c r="L458" t="str">
        <f t="shared" si="34"/>
        <v/>
      </c>
      <c r="N458" t="str">
        <f t="shared" si="35"/>
        <v/>
      </c>
      <c r="O458" t="str">
        <f t="shared" si="35"/>
        <v/>
      </c>
      <c r="P458" t="str">
        <f t="shared" si="35"/>
        <v/>
      </c>
    </row>
    <row r="459" spans="10:16" x14ac:dyDescent="0.2">
      <c r="J459" t="str">
        <f t="shared" si="34"/>
        <v/>
      </c>
      <c r="K459" t="str">
        <f t="shared" si="34"/>
        <v/>
      </c>
      <c r="L459" t="str">
        <f t="shared" si="34"/>
        <v/>
      </c>
      <c r="N459" t="str">
        <f t="shared" si="35"/>
        <v/>
      </c>
      <c r="O459" t="str">
        <f t="shared" si="35"/>
        <v/>
      </c>
      <c r="P459" t="str">
        <f t="shared" si="35"/>
        <v/>
      </c>
    </row>
    <row r="460" spans="10:16" x14ac:dyDescent="0.2">
      <c r="J460" t="str">
        <f t="shared" si="34"/>
        <v/>
      </c>
      <c r="K460" t="str">
        <f t="shared" si="34"/>
        <v/>
      </c>
      <c r="L460" t="str">
        <f t="shared" si="34"/>
        <v/>
      </c>
      <c r="N460" t="str">
        <f t="shared" si="35"/>
        <v/>
      </c>
      <c r="O460" t="str">
        <f t="shared" si="35"/>
        <v/>
      </c>
      <c r="P460" t="str">
        <f t="shared" si="35"/>
        <v/>
      </c>
    </row>
    <row r="461" spans="10:16" x14ac:dyDescent="0.2">
      <c r="J461" t="str">
        <f t="shared" si="34"/>
        <v/>
      </c>
      <c r="K461" t="str">
        <f t="shared" si="34"/>
        <v/>
      </c>
      <c r="L461" t="str">
        <f t="shared" si="34"/>
        <v/>
      </c>
      <c r="N461" t="str">
        <f t="shared" si="35"/>
        <v/>
      </c>
      <c r="O461" t="str">
        <f t="shared" si="35"/>
        <v/>
      </c>
      <c r="P461" t="str">
        <f t="shared" si="35"/>
        <v/>
      </c>
    </row>
    <row r="462" spans="10:16" x14ac:dyDescent="0.2">
      <c r="J462" t="str">
        <f t="shared" si="34"/>
        <v/>
      </c>
      <c r="K462" t="str">
        <f t="shared" si="34"/>
        <v/>
      </c>
      <c r="L462" t="str">
        <f t="shared" si="34"/>
        <v/>
      </c>
      <c r="N462" t="str">
        <f t="shared" si="35"/>
        <v/>
      </c>
      <c r="O462" t="str">
        <f t="shared" si="35"/>
        <v/>
      </c>
      <c r="P462" t="str">
        <f t="shared" si="35"/>
        <v/>
      </c>
    </row>
    <row r="463" spans="10:16" x14ac:dyDescent="0.2">
      <c r="J463" t="str">
        <f t="shared" si="34"/>
        <v/>
      </c>
      <c r="K463" t="str">
        <f t="shared" si="34"/>
        <v/>
      </c>
      <c r="L463" t="str">
        <f t="shared" si="34"/>
        <v/>
      </c>
      <c r="N463" t="str">
        <f t="shared" si="35"/>
        <v/>
      </c>
      <c r="O463" t="str">
        <f t="shared" si="35"/>
        <v/>
      </c>
      <c r="P463" t="str">
        <f t="shared" si="35"/>
        <v/>
      </c>
    </row>
    <row r="464" spans="10:16" x14ac:dyDescent="0.2">
      <c r="J464" t="str">
        <f t="shared" si="34"/>
        <v/>
      </c>
      <c r="K464" t="str">
        <f t="shared" si="34"/>
        <v/>
      </c>
      <c r="L464" t="str">
        <f t="shared" si="34"/>
        <v/>
      </c>
      <c r="N464" t="str">
        <f t="shared" si="35"/>
        <v/>
      </c>
      <c r="O464" t="str">
        <f t="shared" si="35"/>
        <v/>
      </c>
      <c r="P464" t="str">
        <f t="shared" si="35"/>
        <v/>
      </c>
    </row>
    <row r="465" spans="10:16" x14ac:dyDescent="0.2">
      <c r="J465" t="str">
        <f t="shared" si="34"/>
        <v/>
      </c>
      <c r="K465" t="str">
        <f t="shared" si="34"/>
        <v/>
      </c>
      <c r="L465" t="str">
        <f t="shared" si="34"/>
        <v/>
      </c>
      <c r="N465" t="str">
        <f t="shared" si="35"/>
        <v/>
      </c>
      <c r="O465" t="str">
        <f t="shared" si="35"/>
        <v/>
      </c>
      <c r="P465" t="str">
        <f t="shared" si="35"/>
        <v/>
      </c>
    </row>
    <row r="466" spans="10:16" x14ac:dyDescent="0.2">
      <c r="J466" t="str">
        <f t="shared" si="34"/>
        <v/>
      </c>
      <c r="K466" t="str">
        <f t="shared" si="34"/>
        <v/>
      </c>
      <c r="L466" t="str">
        <f t="shared" si="34"/>
        <v/>
      </c>
      <c r="N466" t="str">
        <f t="shared" si="35"/>
        <v/>
      </c>
      <c r="O466" t="str">
        <f t="shared" si="35"/>
        <v/>
      </c>
      <c r="P466" t="str">
        <f t="shared" si="35"/>
        <v/>
      </c>
    </row>
    <row r="467" spans="10:16" x14ac:dyDescent="0.2">
      <c r="J467" t="str">
        <f t="shared" si="34"/>
        <v/>
      </c>
      <c r="K467" t="str">
        <f t="shared" si="34"/>
        <v/>
      </c>
      <c r="L467" t="str">
        <f t="shared" si="34"/>
        <v/>
      </c>
      <c r="N467" t="str">
        <f t="shared" si="35"/>
        <v/>
      </c>
      <c r="O467" t="str">
        <f t="shared" si="35"/>
        <v/>
      </c>
      <c r="P467" t="str">
        <f t="shared" si="35"/>
        <v/>
      </c>
    </row>
    <row r="468" spans="10:16" x14ac:dyDescent="0.2">
      <c r="J468" t="str">
        <f t="shared" si="34"/>
        <v/>
      </c>
      <c r="K468" t="str">
        <f t="shared" si="34"/>
        <v/>
      </c>
      <c r="L468" t="str">
        <f t="shared" si="34"/>
        <v/>
      </c>
      <c r="N468" t="str">
        <f t="shared" si="35"/>
        <v/>
      </c>
      <c r="O468" t="str">
        <f t="shared" si="35"/>
        <v/>
      </c>
      <c r="P468" t="str">
        <f t="shared" si="35"/>
        <v/>
      </c>
    </row>
    <row r="469" spans="10:16" x14ac:dyDescent="0.2">
      <c r="J469" t="str">
        <f t="shared" si="34"/>
        <v/>
      </c>
      <c r="K469" t="str">
        <f t="shared" si="34"/>
        <v/>
      </c>
      <c r="L469" t="str">
        <f t="shared" si="34"/>
        <v/>
      </c>
      <c r="N469" t="str">
        <f t="shared" si="35"/>
        <v/>
      </c>
      <c r="O469" t="str">
        <f t="shared" si="35"/>
        <v/>
      </c>
      <c r="P469" t="str">
        <f t="shared" si="35"/>
        <v/>
      </c>
    </row>
    <row r="470" spans="10:16" x14ac:dyDescent="0.2">
      <c r="J470" t="str">
        <f t="shared" si="34"/>
        <v/>
      </c>
      <c r="K470" t="str">
        <f t="shared" si="34"/>
        <v/>
      </c>
      <c r="L470" t="str">
        <f t="shared" si="34"/>
        <v/>
      </c>
      <c r="N470" t="str">
        <f t="shared" si="35"/>
        <v/>
      </c>
      <c r="O470" t="str">
        <f t="shared" si="35"/>
        <v/>
      </c>
      <c r="P470" t="str">
        <f t="shared" si="35"/>
        <v/>
      </c>
    </row>
    <row r="471" spans="10:16" x14ac:dyDescent="0.2">
      <c r="J471" t="str">
        <f t="shared" si="34"/>
        <v/>
      </c>
      <c r="K471" t="str">
        <f t="shared" si="34"/>
        <v/>
      </c>
      <c r="L471" t="str">
        <f t="shared" si="34"/>
        <v/>
      </c>
      <c r="N471" t="str">
        <f t="shared" si="35"/>
        <v/>
      </c>
      <c r="O471" t="str">
        <f t="shared" si="35"/>
        <v/>
      </c>
      <c r="P471" t="str">
        <f t="shared" si="35"/>
        <v/>
      </c>
    </row>
    <row r="472" spans="10:16" x14ac:dyDescent="0.2">
      <c r="J472" t="str">
        <f t="shared" si="34"/>
        <v/>
      </c>
      <c r="K472" t="str">
        <f t="shared" si="34"/>
        <v/>
      </c>
      <c r="L472" t="str">
        <f t="shared" si="34"/>
        <v/>
      </c>
      <c r="N472" t="str">
        <f t="shared" si="35"/>
        <v/>
      </c>
      <c r="O472" t="str">
        <f t="shared" si="35"/>
        <v/>
      </c>
      <c r="P472" t="str">
        <f t="shared" si="35"/>
        <v/>
      </c>
    </row>
    <row r="473" spans="10:16" x14ac:dyDescent="0.2">
      <c r="J473" t="str">
        <f t="shared" si="34"/>
        <v/>
      </c>
      <c r="K473" t="str">
        <f t="shared" si="34"/>
        <v/>
      </c>
      <c r="L473" t="str">
        <f t="shared" si="34"/>
        <v/>
      </c>
      <c r="N473" t="str">
        <f t="shared" si="35"/>
        <v/>
      </c>
      <c r="O473" t="str">
        <f t="shared" si="35"/>
        <v/>
      </c>
      <c r="P473" t="str">
        <f t="shared" si="35"/>
        <v/>
      </c>
    </row>
    <row r="474" spans="10:16" x14ac:dyDescent="0.2">
      <c r="J474" t="str">
        <f t="shared" si="34"/>
        <v/>
      </c>
      <c r="K474" t="str">
        <f t="shared" si="34"/>
        <v/>
      </c>
      <c r="L474" t="str">
        <f t="shared" si="34"/>
        <v/>
      </c>
      <c r="N474" t="str">
        <f t="shared" si="35"/>
        <v/>
      </c>
      <c r="O474" t="str">
        <f t="shared" si="35"/>
        <v/>
      </c>
      <c r="P474" t="str">
        <f t="shared" si="35"/>
        <v/>
      </c>
    </row>
    <row r="475" spans="10:16" x14ac:dyDescent="0.2">
      <c r="J475" t="str">
        <f t="shared" si="34"/>
        <v/>
      </c>
      <c r="K475" t="str">
        <f t="shared" si="34"/>
        <v/>
      </c>
      <c r="L475" t="str">
        <f t="shared" si="34"/>
        <v/>
      </c>
      <c r="N475" t="str">
        <f t="shared" si="35"/>
        <v/>
      </c>
      <c r="O475" t="str">
        <f t="shared" si="35"/>
        <v/>
      </c>
      <c r="P475" t="str">
        <f t="shared" si="35"/>
        <v/>
      </c>
    </row>
    <row r="476" spans="10:16" x14ac:dyDescent="0.2">
      <c r="J476" t="str">
        <f t="shared" si="34"/>
        <v/>
      </c>
      <c r="K476" t="str">
        <f t="shared" si="34"/>
        <v/>
      </c>
      <c r="L476" t="str">
        <f t="shared" si="34"/>
        <v/>
      </c>
      <c r="N476" t="str">
        <f t="shared" si="35"/>
        <v/>
      </c>
      <c r="O476" t="str">
        <f t="shared" si="35"/>
        <v/>
      </c>
      <c r="P476" t="str">
        <f t="shared" si="35"/>
        <v/>
      </c>
    </row>
    <row r="477" spans="10:16" x14ac:dyDescent="0.2">
      <c r="J477" t="str">
        <f t="shared" si="34"/>
        <v/>
      </c>
      <c r="K477" t="str">
        <f t="shared" si="34"/>
        <v/>
      </c>
      <c r="L477" t="str">
        <f t="shared" si="34"/>
        <v/>
      </c>
      <c r="N477" t="str">
        <f t="shared" si="35"/>
        <v/>
      </c>
      <c r="O477" t="str">
        <f t="shared" si="35"/>
        <v/>
      </c>
      <c r="P477" t="str">
        <f t="shared" si="35"/>
        <v/>
      </c>
    </row>
    <row r="478" spans="10:16" x14ac:dyDescent="0.2">
      <c r="J478" t="str">
        <f t="shared" si="34"/>
        <v/>
      </c>
      <c r="K478" t="str">
        <f t="shared" si="34"/>
        <v/>
      </c>
      <c r="L478" t="str">
        <f t="shared" si="34"/>
        <v/>
      </c>
      <c r="N478" t="str">
        <f t="shared" si="35"/>
        <v/>
      </c>
      <c r="O478" t="str">
        <f t="shared" si="35"/>
        <v/>
      </c>
      <c r="P478" t="str">
        <f t="shared" si="35"/>
        <v/>
      </c>
    </row>
    <row r="479" spans="10:16" x14ac:dyDescent="0.2">
      <c r="J479" t="str">
        <f t="shared" si="34"/>
        <v/>
      </c>
      <c r="K479" t="str">
        <f t="shared" si="34"/>
        <v/>
      </c>
      <c r="L479" t="str">
        <f t="shared" si="34"/>
        <v/>
      </c>
      <c r="N479" t="str">
        <f t="shared" si="35"/>
        <v/>
      </c>
      <c r="O479" t="str">
        <f t="shared" si="35"/>
        <v/>
      </c>
      <c r="P479" t="str">
        <f t="shared" si="35"/>
        <v/>
      </c>
    </row>
    <row r="480" spans="10:16" x14ac:dyDescent="0.2">
      <c r="J480" t="str">
        <f t="shared" si="34"/>
        <v/>
      </c>
      <c r="K480" t="str">
        <f t="shared" si="34"/>
        <v/>
      </c>
      <c r="L480" t="str">
        <f t="shared" si="34"/>
        <v/>
      </c>
      <c r="N480" t="str">
        <f t="shared" si="35"/>
        <v/>
      </c>
      <c r="O480" t="str">
        <f t="shared" si="35"/>
        <v/>
      </c>
      <c r="P480" t="str">
        <f t="shared" si="35"/>
        <v/>
      </c>
    </row>
    <row r="481" spans="10:16" x14ac:dyDescent="0.2">
      <c r="J481" t="str">
        <f t="shared" si="34"/>
        <v/>
      </c>
      <c r="K481" t="str">
        <f t="shared" si="34"/>
        <v/>
      </c>
      <c r="L481" t="str">
        <f t="shared" si="34"/>
        <v/>
      </c>
      <c r="N481" t="str">
        <f t="shared" si="35"/>
        <v/>
      </c>
      <c r="O481" t="str">
        <f t="shared" si="35"/>
        <v/>
      </c>
      <c r="P481" t="str">
        <f t="shared" si="35"/>
        <v/>
      </c>
    </row>
    <row r="482" spans="10:16" x14ac:dyDescent="0.2">
      <c r="J482" t="str">
        <f t="shared" si="34"/>
        <v/>
      </c>
      <c r="K482" t="str">
        <f t="shared" si="34"/>
        <v/>
      </c>
      <c r="L482" t="str">
        <f t="shared" si="34"/>
        <v/>
      </c>
      <c r="N482" t="str">
        <f t="shared" si="35"/>
        <v/>
      </c>
      <c r="O482" t="str">
        <f t="shared" si="35"/>
        <v/>
      </c>
      <c r="P482" t="str">
        <f t="shared" si="35"/>
        <v/>
      </c>
    </row>
    <row r="483" spans="10:16" x14ac:dyDescent="0.2">
      <c r="J483" t="str">
        <f t="shared" si="34"/>
        <v/>
      </c>
      <c r="K483" t="str">
        <f t="shared" si="34"/>
        <v/>
      </c>
      <c r="L483" t="str">
        <f t="shared" si="34"/>
        <v/>
      </c>
      <c r="N483" t="str">
        <f t="shared" si="35"/>
        <v/>
      </c>
      <c r="O483" t="str">
        <f t="shared" si="35"/>
        <v/>
      </c>
      <c r="P483" t="str">
        <f t="shared" si="35"/>
        <v/>
      </c>
    </row>
    <row r="484" spans="10:16" x14ac:dyDescent="0.2">
      <c r="J484" t="str">
        <f t="shared" ref="J484:L517" si="36">IF($B486="US",D486,"")</f>
        <v/>
      </c>
      <c r="K484" t="str">
        <f t="shared" si="36"/>
        <v/>
      </c>
      <c r="L484" t="str">
        <f t="shared" si="36"/>
        <v/>
      </c>
      <c r="N484" t="str">
        <f t="shared" si="35"/>
        <v/>
      </c>
      <c r="O484" t="str">
        <f t="shared" si="35"/>
        <v/>
      </c>
      <c r="P484" t="str">
        <f t="shared" si="35"/>
        <v/>
      </c>
    </row>
    <row r="485" spans="10:16" x14ac:dyDescent="0.2">
      <c r="J485" t="str">
        <f t="shared" si="36"/>
        <v/>
      </c>
      <c r="K485" t="str">
        <f t="shared" si="36"/>
        <v/>
      </c>
      <c r="L485" t="str">
        <f t="shared" si="36"/>
        <v/>
      </c>
      <c r="N485" t="str">
        <f t="shared" ref="N485:P517" si="37">IF($A487="New York",D487,"")</f>
        <v/>
      </c>
      <c r="O485" t="str">
        <f t="shared" si="37"/>
        <v/>
      </c>
      <c r="P485" t="str">
        <f t="shared" si="37"/>
        <v/>
      </c>
    </row>
    <row r="486" spans="10:16" x14ac:dyDescent="0.2">
      <c r="J486" t="str">
        <f t="shared" si="36"/>
        <v/>
      </c>
      <c r="K486" t="str">
        <f t="shared" si="36"/>
        <v/>
      </c>
      <c r="L486" t="str">
        <f t="shared" si="36"/>
        <v/>
      </c>
      <c r="N486" t="str">
        <f t="shared" si="37"/>
        <v/>
      </c>
      <c r="O486" t="str">
        <f t="shared" si="37"/>
        <v/>
      </c>
      <c r="P486" t="str">
        <f t="shared" si="37"/>
        <v/>
      </c>
    </row>
    <row r="487" spans="10:16" x14ac:dyDescent="0.2">
      <c r="J487" t="str">
        <f t="shared" si="36"/>
        <v/>
      </c>
      <c r="K487" t="str">
        <f t="shared" si="36"/>
        <v/>
      </c>
      <c r="L487" t="str">
        <f t="shared" si="36"/>
        <v/>
      </c>
      <c r="N487" t="str">
        <f t="shared" si="37"/>
        <v/>
      </c>
      <c r="O487" t="str">
        <f t="shared" si="37"/>
        <v/>
      </c>
      <c r="P487" t="str">
        <f t="shared" si="37"/>
        <v/>
      </c>
    </row>
    <row r="488" spans="10:16" x14ac:dyDescent="0.2">
      <c r="J488" t="str">
        <f t="shared" si="36"/>
        <v/>
      </c>
      <c r="K488" t="str">
        <f t="shared" si="36"/>
        <v/>
      </c>
      <c r="L488" t="str">
        <f t="shared" si="36"/>
        <v/>
      </c>
      <c r="N488" t="str">
        <f t="shared" si="37"/>
        <v/>
      </c>
      <c r="O488" t="str">
        <f t="shared" si="37"/>
        <v/>
      </c>
      <c r="P488" t="str">
        <f t="shared" si="37"/>
        <v/>
      </c>
    </row>
    <row r="489" spans="10:16" x14ac:dyDescent="0.2">
      <c r="J489" t="str">
        <f t="shared" si="36"/>
        <v/>
      </c>
      <c r="K489" t="str">
        <f t="shared" si="36"/>
        <v/>
      </c>
      <c r="L489" t="str">
        <f t="shared" si="36"/>
        <v/>
      </c>
      <c r="N489" t="str">
        <f t="shared" si="37"/>
        <v/>
      </c>
      <c r="O489" t="str">
        <f t="shared" si="37"/>
        <v/>
      </c>
      <c r="P489" t="str">
        <f t="shared" si="37"/>
        <v/>
      </c>
    </row>
    <row r="490" spans="10:16" x14ac:dyDescent="0.2">
      <c r="J490" t="str">
        <f t="shared" si="36"/>
        <v/>
      </c>
      <c r="K490" t="str">
        <f t="shared" si="36"/>
        <v/>
      </c>
      <c r="L490" t="str">
        <f t="shared" si="36"/>
        <v/>
      </c>
      <c r="N490" t="str">
        <f t="shared" si="37"/>
        <v/>
      </c>
      <c r="O490" t="str">
        <f t="shared" si="37"/>
        <v/>
      </c>
      <c r="P490" t="str">
        <f t="shared" si="37"/>
        <v/>
      </c>
    </row>
    <row r="491" spans="10:16" x14ac:dyDescent="0.2">
      <c r="J491" t="str">
        <f t="shared" si="36"/>
        <v/>
      </c>
      <c r="K491" t="str">
        <f t="shared" si="36"/>
        <v/>
      </c>
      <c r="L491" t="str">
        <f t="shared" si="36"/>
        <v/>
      </c>
      <c r="N491" t="str">
        <f t="shared" si="37"/>
        <v/>
      </c>
      <c r="O491" t="str">
        <f t="shared" si="37"/>
        <v/>
      </c>
      <c r="P491" t="str">
        <f t="shared" si="37"/>
        <v/>
      </c>
    </row>
    <row r="492" spans="10:16" x14ac:dyDescent="0.2">
      <c r="J492" t="str">
        <f t="shared" si="36"/>
        <v/>
      </c>
      <c r="K492" t="str">
        <f t="shared" si="36"/>
        <v/>
      </c>
      <c r="L492" t="str">
        <f t="shared" si="36"/>
        <v/>
      </c>
      <c r="N492" t="str">
        <f t="shared" si="37"/>
        <v/>
      </c>
      <c r="O492" t="str">
        <f t="shared" si="37"/>
        <v/>
      </c>
      <c r="P492" t="str">
        <f t="shared" si="37"/>
        <v/>
      </c>
    </row>
    <row r="493" spans="10:16" x14ac:dyDescent="0.2">
      <c r="J493" t="str">
        <f t="shared" si="36"/>
        <v/>
      </c>
      <c r="K493" t="str">
        <f t="shared" si="36"/>
        <v/>
      </c>
      <c r="L493" t="str">
        <f t="shared" si="36"/>
        <v/>
      </c>
      <c r="N493" t="str">
        <f t="shared" si="37"/>
        <v/>
      </c>
      <c r="O493" t="str">
        <f t="shared" si="37"/>
        <v/>
      </c>
      <c r="P493" t="str">
        <f t="shared" si="37"/>
        <v/>
      </c>
    </row>
    <row r="494" spans="10:16" x14ac:dyDescent="0.2">
      <c r="J494" t="str">
        <f t="shared" si="36"/>
        <v/>
      </c>
      <c r="K494" t="str">
        <f t="shared" si="36"/>
        <v/>
      </c>
      <c r="L494" t="str">
        <f t="shared" si="36"/>
        <v/>
      </c>
      <c r="N494" t="str">
        <f t="shared" si="37"/>
        <v/>
      </c>
      <c r="O494" t="str">
        <f t="shared" si="37"/>
        <v/>
      </c>
      <c r="P494" t="str">
        <f t="shared" si="37"/>
        <v/>
      </c>
    </row>
    <row r="495" spans="10:16" x14ac:dyDescent="0.2">
      <c r="J495" t="str">
        <f t="shared" si="36"/>
        <v/>
      </c>
      <c r="K495" t="str">
        <f t="shared" si="36"/>
        <v/>
      </c>
      <c r="L495" t="str">
        <f t="shared" si="36"/>
        <v/>
      </c>
      <c r="N495" t="str">
        <f t="shared" si="37"/>
        <v/>
      </c>
      <c r="O495" t="str">
        <f t="shared" si="37"/>
        <v/>
      </c>
      <c r="P495" t="str">
        <f t="shared" si="37"/>
        <v/>
      </c>
    </row>
    <row r="496" spans="10:16" x14ac:dyDescent="0.2">
      <c r="J496" t="str">
        <f t="shared" si="36"/>
        <v/>
      </c>
      <c r="K496" t="str">
        <f t="shared" si="36"/>
        <v/>
      </c>
      <c r="L496" t="str">
        <f t="shared" si="36"/>
        <v/>
      </c>
      <c r="N496" t="str">
        <f t="shared" si="37"/>
        <v/>
      </c>
      <c r="O496" t="str">
        <f t="shared" si="37"/>
        <v/>
      </c>
      <c r="P496" t="str">
        <f t="shared" si="37"/>
        <v/>
      </c>
    </row>
    <row r="497" spans="10:16" x14ac:dyDescent="0.2">
      <c r="J497" t="str">
        <f t="shared" si="36"/>
        <v/>
      </c>
      <c r="K497" t="str">
        <f t="shared" si="36"/>
        <v/>
      </c>
      <c r="L497" t="str">
        <f t="shared" si="36"/>
        <v/>
      </c>
      <c r="N497" t="str">
        <f t="shared" si="37"/>
        <v/>
      </c>
      <c r="O497" t="str">
        <f t="shared" si="37"/>
        <v/>
      </c>
      <c r="P497" t="str">
        <f t="shared" si="37"/>
        <v/>
      </c>
    </row>
    <row r="498" spans="10:16" x14ac:dyDescent="0.2">
      <c r="J498" t="str">
        <f t="shared" si="36"/>
        <v/>
      </c>
      <c r="K498" t="str">
        <f t="shared" si="36"/>
        <v/>
      </c>
      <c r="L498" t="str">
        <f t="shared" si="36"/>
        <v/>
      </c>
      <c r="N498" t="str">
        <f t="shared" si="37"/>
        <v/>
      </c>
      <c r="O498" t="str">
        <f t="shared" si="37"/>
        <v/>
      </c>
      <c r="P498" t="str">
        <f t="shared" si="37"/>
        <v/>
      </c>
    </row>
    <row r="499" spans="10:16" x14ac:dyDescent="0.2">
      <c r="J499" t="str">
        <f t="shared" si="36"/>
        <v/>
      </c>
      <c r="K499" t="str">
        <f t="shared" si="36"/>
        <v/>
      </c>
      <c r="L499" t="str">
        <f t="shared" si="36"/>
        <v/>
      </c>
      <c r="N499" t="str">
        <f t="shared" si="37"/>
        <v/>
      </c>
      <c r="O499" t="str">
        <f t="shared" si="37"/>
        <v/>
      </c>
      <c r="P499" t="str">
        <f t="shared" si="37"/>
        <v/>
      </c>
    </row>
    <row r="500" spans="10:16" x14ac:dyDescent="0.2">
      <c r="J500" t="str">
        <f t="shared" si="36"/>
        <v/>
      </c>
      <c r="K500" t="str">
        <f t="shared" si="36"/>
        <v/>
      </c>
      <c r="L500" t="str">
        <f t="shared" si="36"/>
        <v/>
      </c>
      <c r="N500" t="str">
        <f t="shared" si="37"/>
        <v/>
      </c>
      <c r="O500" t="str">
        <f t="shared" si="37"/>
        <v/>
      </c>
      <c r="P500" t="str">
        <f t="shared" si="37"/>
        <v/>
      </c>
    </row>
    <row r="501" spans="10:16" x14ac:dyDescent="0.2">
      <c r="J501" t="str">
        <f t="shared" si="36"/>
        <v/>
      </c>
      <c r="K501" t="str">
        <f t="shared" si="36"/>
        <v/>
      </c>
      <c r="L501" t="str">
        <f t="shared" si="36"/>
        <v/>
      </c>
      <c r="N501" t="str">
        <f t="shared" si="37"/>
        <v/>
      </c>
      <c r="O501" t="str">
        <f t="shared" si="37"/>
        <v/>
      </c>
      <c r="P501" t="str">
        <f t="shared" si="37"/>
        <v/>
      </c>
    </row>
    <row r="502" spans="10:16" x14ac:dyDescent="0.2">
      <c r="J502" t="str">
        <f t="shared" si="36"/>
        <v/>
      </c>
      <c r="K502" t="str">
        <f t="shared" si="36"/>
        <v/>
      </c>
      <c r="L502" t="str">
        <f t="shared" si="36"/>
        <v/>
      </c>
      <c r="N502" t="str">
        <f t="shared" si="37"/>
        <v/>
      </c>
      <c r="O502" t="str">
        <f t="shared" si="37"/>
        <v/>
      </c>
      <c r="P502" t="str">
        <f t="shared" si="37"/>
        <v/>
      </c>
    </row>
    <row r="503" spans="10:16" x14ac:dyDescent="0.2">
      <c r="J503" t="str">
        <f t="shared" si="36"/>
        <v/>
      </c>
      <c r="K503" t="str">
        <f t="shared" si="36"/>
        <v/>
      </c>
      <c r="L503" t="str">
        <f t="shared" si="36"/>
        <v/>
      </c>
      <c r="N503" t="str">
        <f t="shared" si="37"/>
        <v/>
      </c>
      <c r="O503" t="str">
        <f t="shared" si="37"/>
        <v/>
      </c>
      <c r="P503" t="str">
        <f t="shared" si="37"/>
        <v/>
      </c>
    </row>
    <row r="504" spans="10:16" x14ac:dyDescent="0.2">
      <c r="J504" t="str">
        <f t="shared" si="36"/>
        <v/>
      </c>
      <c r="K504" t="str">
        <f t="shared" si="36"/>
        <v/>
      </c>
      <c r="L504" t="str">
        <f t="shared" si="36"/>
        <v/>
      </c>
      <c r="N504" t="str">
        <f t="shared" si="37"/>
        <v/>
      </c>
      <c r="O504" t="str">
        <f t="shared" si="37"/>
        <v/>
      </c>
      <c r="P504" t="str">
        <f t="shared" si="37"/>
        <v/>
      </c>
    </row>
    <row r="505" spans="10:16" x14ac:dyDescent="0.2">
      <c r="J505" t="str">
        <f t="shared" si="36"/>
        <v/>
      </c>
      <c r="K505" t="str">
        <f t="shared" si="36"/>
        <v/>
      </c>
      <c r="L505" t="str">
        <f t="shared" si="36"/>
        <v/>
      </c>
      <c r="N505" t="str">
        <f t="shared" si="37"/>
        <v/>
      </c>
      <c r="O505" t="str">
        <f t="shared" si="37"/>
        <v/>
      </c>
      <c r="P505" t="str">
        <f t="shared" si="37"/>
        <v/>
      </c>
    </row>
    <row r="506" spans="10:16" x14ac:dyDescent="0.2">
      <c r="J506" t="str">
        <f t="shared" si="36"/>
        <v/>
      </c>
      <c r="K506" t="str">
        <f t="shared" si="36"/>
        <v/>
      </c>
      <c r="L506" t="str">
        <f t="shared" si="36"/>
        <v/>
      </c>
      <c r="N506" t="str">
        <f t="shared" si="37"/>
        <v/>
      </c>
      <c r="O506" t="str">
        <f t="shared" si="37"/>
        <v/>
      </c>
      <c r="P506" t="str">
        <f t="shared" si="37"/>
        <v/>
      </c>
    </row>
    <row r="507" spans="10:16" x14ac:dyDescent="0.2">
      <c r="J507" t="str">
        <f t="shared" si="36"/>
        <v/>
      </c>
      <c r="K507" t="str">
        <f t="shared" si="36"/>
        <v/>
      </c>
      <c r="L507" t="str">
        <f t="shared" si="36"/>
        <v/>
      </c>
      <c r="N507" t="str">
        <f t="shared" si="37"/>
        <v/>
      </c>
      <c r="O507" t="str">
        <f t="shared" si="37"/>
        <v/>
      </c>
      <c r="P507" t="str">
        <f t="shared" si="37"/>
        <v/>
      </c>
    </row>
    <row r="508" spans="10:16" x14ac:dyDescent="0.2">
      <c r="J508" t="str">
        <f t="shared" si="36"/>
        <v/>
      </c>
      <c r="K508" t="str">
        <f t="shared" si="36"/>
        <v/>
      </c>
      <c r="L508" t="str">
        <f t="shared" si="36"/>
        <v/>
      </c>
      <c r="N508" t="str">
        <f t="shared" si="37"/>
        <v/>
      </c>
      <c r="O508" t="str">
        <f t="shared" si="37"/>
        <v/>
      </c>
      <c r="P508" t="str">
        <f t="shared" si="37"/>
        <v/>
      </c>
    </row>
    <row r="509" spans="10:16" x14ac:dyDescent="0.2">
      <c r="J509" t="str">
        <f t="shared" si="36"/>
        <v/>
      </c>
      <c r="K509" t="str">
        <f t="shared" si="36"/>
        <v/>
      </c>
      <c r="L509" t="str">
        <f t="shared" si="36"/>
        <v/>
      </c>
      <c r="N509" t="str">
        <f t="shared" si="37"/>
        <v/>
      </c>
      <c r="O509" t="str">
        <f t="shared" si="37"/>
        <v/>
      </c>
      <c r="P509" t="str">
        <f t="shared" si="37"/>
        <v/>
      </c>
    </row>
    <row r="510" spans="10:16" x14ac:dyDescent="0.2">
      <c r="J510" t="str">
        <f t="shared" si="36"/>
        <v/>
      </c>
      <c r="K510" t="str">
        <f t="shared" si="36"/>
        <v/>
      </c>
      <c r="L510" t="str">
        <f t="shared" si="36"/>
        <v/>
      </c>
      <c r="N510" t="str">
        <f t="shared" si="37"/>
        <v/>
      </c>
      <c r="O510" t="str">
        <f t="shared" si="37"/>
        <v/>
      </c>
      <c r="P510" t="str">
        <f t="shared" si="37"/>
        <v/>
      </c>
    </row>
    <row r="511" spans="10:16" x14ac:dyDescent="0.2">
      <c r="J511" t="str">
        <f t="shared" si="36"/>
        <v/>
      </c>
      <c r="K511" t="str">
        <f t="shared" si="36"/>
        <v/>
      </c>
      <c r="L511" t="str">
        <f t="shared" si="36"/>
        <v/>
      </c>
      <c r="N511" t="str">
        <f t="shared" si="37"/>
        <v/>
      </c>
      <c r="O511" t="str">
        <f t="shared" si="37"/>
        <v/>
      </c>
      <c r="P511" t="str">
        <f t="shared" si="37"/>
        <v/>
      </c>
    </row>
    <row r="512" spans="10:16" x14ac:dyDescent="0.2">
      <c r="J512" t="str">
        <f t="shared" si="36"/>
        <v/>
      </c>
      <c r="K512" t="str">
        <f t="shared" si="36"/>
        <v/>
      </c>
      <c r="L512" t="str">
        <f t="shared" si="36"/>
        <v/>
      </c>
      <c r="N512" t="str">
        <f t="shared" si="37"/>
        <v/>
      </c>
      <c r="O512" t="str">
        <f t="shared" si="37"/>
        <v/>
      </c>
      <c r="P512" t="str">
        <f t="shared" si="37"/>
        <v/>
      </c>
    </row>
    <row r="513" spans="10:16" x14ac:dyDescent="0.2">
      <c r="J513" t="str">
        <f t="shared" si="36"/>
        <v/>
      </c>
      <c r="K513" t="str">
        <f t="shared" si="36"/>
        <v/>
      </c>
      <c r="L513" t="str">
        <f t="shared" si="36"/>
        <v/>
      </c>
      <c r="N513" t="str">
        <f t="shared" si="37"/>
        <v/>
      </c>
      <c r="O513" t="str">
        <f t="shared" si="37"/>
        <v/>
      </c>
      <c r="P513" t="str">
        <f t="shared" si="37"/>
        <v/>
      </c>
    </row>
    <row r="514" spans="10:16" x14ac:dyDescent="0.2">
      <c r="J514" t="str">
        <f t="shared" si="36"/>
        <v/>
      </c>
      <c r="K514" t="str">
        <f t="shared" si="36"/>
        <v/>
      </c>
      <c r="L514" t="str">
        <f t="shared" si="36"/>
        <v/>
      </c>
      <c r="N514" t="str">
        <f t="shared" si="37"/>
        <v/>
      </c>
      <c r="O514" t="str">
        <f t="shared" si="37"/>
        <v/>
      </c>
      <c r="P514" t="str">
        <f t="shared" si="37"/>
        <v/>
      </c>
    </row>
    <row r="515" spans="10:16" x14ac:dyDescent="0.2">
      <c r="J515" t="str">
        <f t="shared" si="36"/>
        <v/>
      </c>
      <c r="K515" t="str">
        <f t="shared" si="36"/>
        <v/>
      </c>
      <c r="L515" t="str">
        <f t="shared" si="36"/>
        <v/>
      </c>
      <c r="N515" t="str">
        <f t="shared" si="37"/>
        <v/>
      </c>
      <c r="O515" t="str">
        <f t="shared" si="37"/>
        <v/>
      </c>
      <c r="P515" t="str">
        <f t="shared" si="37"/>
        <v/>
      </c>
    </row>
    <row r="516" spans="10:16" x14ac:dyDescent="0.2">
      <c r="J516" t="str">
        <f t="shared" si="36"/>
        <v/>
      </c>
      <c r="K516" t="str">
        <f t="shared" si="36"/>
        <v/>
      </c>
      <c r="L516" t="str">
        <f t="shared" si="36"/>
        <v/>
      </c>
      <c r="N516" t="str">
        <f t="shared" si="37"/>
        <v/>
      </c>
      <c r="O516" t="str">
        <f t="shared" si="37"/>
        <v/>
      </c>
      <c r="P516" t="str">
        <f t="shared" si="37"/>
        <v/>
      </c>
    </row>
    <row r="517" spans="10:16" x14ac:dyDescent="0.2">
      <c r="J517" t="str">
        <f t="shared" si="36"/>
        <v/>
      </c>
      <c r="K517" t="str">
        <f t="shared" si="36"/>
        <v/>
      </c>
      <c r="L517" t="str">
        <f t="shared" si="36"/>
        <v/>
      </c>
      <c r="N517" t="str">
        <f t="shared" si="37"/>
        <v/>
      </c>
      <c r="O517" t="str">
        <f t="shared" si="37"/>
        <v/>
      </c>
      <c r="P517" t="str">
        <f t="shared" si="37"/>
        <v/>
      </c>
    </row>
  </sheetData>
  <sortState ref="AE6:AH13">
    <sortCondition descending="1" ref="AF6:AF13"/>
  </sortState>
  <mergeCells count="3">
    <mergeCell ref="J2:L2"/>
    <mergeCell ref="N2:P2"/>
    <mergeCell ref="Y2:Z2"/>
  </mergeCells>
  <conditionalFormatting sqref="U53">
    <cfRule type="containsText" dxfId="1" priority="1" operator="containsText" text="X">
      <formula>NOT(ISERROR(SEARCH("X",U53)))</formula>
    </cfRule>
    <cfRule type="containsText" dxfId="0" priority="2" operator="containsText" text="√">
      <formula>NOT(ISERROR(SEARCH("√",U53)))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B00B-045F-924C-BA43-DE03DA29EF0A}">
  <dimension ref="A1:X517"/>
  <sheetViews>
    <sheetView workbookViewId="0">
      <selection activeCell="R1" sqref="R1:R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304528</v>
      </c>
      <c r="E1">
        <f>SUM(E4:E315)</f>
        <v>12973</v>
      </c>
      <c r="F1">
        <f>SUM(F4:F315)</f>
        <v>91676</v>
      </c>
      <c r="J1">
        <f>SUM(J4:J315)</f>
        <v>25493</v>
      </c>
      <c r="K1">
        <f>SUM(K4:K315)</f>
        <v>307</v>
      </c>
      <c r="L1">
        <f>SUM(L4:L315)</f>
        <v>171</v>
      </c>
      <c r="N1">
        <f>SUM(N4:N315)</f>
        <v>11710</v>
      </c>
      <c r="O1">
        <f>SUM(O4:O315)</f>
        <v>60</v>
      </c>
      <c r="P1">
        <f>SUM(P4:P315)</f>
        <v>0</v>
      </c>
      <c r="T1">
        <f>SUM(T4:T49)</f>
        <v>10356</v>
      </c>
      <c r="V1">
        <f>SUM(V4:V49)</f>
        <v>33</v>
      </c>
      <c r="X1" s="3" t="s">
        <v>1614</v>
      </c>
    </row>
    <row r="2" spans="1:24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1562</v>
      </c>
      <c r="D4">
        <v>67800</v>
      </c>
      <c r="E4">
        <v>3139</v>
      </c>
      <c r="F4">
        <v>58946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88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1563</v>
      </c>
      <c r="D5">
        <v>53578</v>
      </c>
      <c r="E5">
        <v>4825</v>
      </c>
      <c r="F5">
        <v>6072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9" si="2">IF(R5="*",T5,"")</f>
        <v/>
      </c>
    </row>
    <row r="6" spans="1:24" ht="17" x14ac:dyDescent="0.25">
      <c r="A6" s="4"/>
      <c r="B6" t="s">
        <v>70</v>
      </c>
      <c r="C6" t="s">
        <v>1564</v>
      </c>
      <c r="D6">
        <v>25374</v>
      </c>
      <c r="E6">
        <v>1375</v>
      </c>
      <c r="F6">
        <v>2125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1565</v>
      </c>
      <c r="D7">
        <v>22213</v>
      </c>
      <c r="E7">
        <v>84</v>
      </c>
      <c r="F7">
        <v>233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1566</v>
      </c>
      <c r="D8">
        <v>20610</v>
      </c>
      <c r="E8">
        <v>1556</v>
      </c>
      <c r="F8">
        <v>7635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4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1565</v>
      </c>
      <c r="D9">
        <v>14282</v>
      </c>
      <c r="E9">
        <v>562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2</v>
      </c>
      <c r="V9" t="str">
        <f t="shared" si="2"/>
        <v/>
      </c>
    </row>
    <row r="10" spans="1:24" ht="17" x14ac:dyDescent="0.25">
      <c r="A10" s="4" t="s">
        <v>184</v>
      </c>
      <c r="B10" t="s">
        <v>1</v>
      </c>
      <c r="C10" t="s">
        <v>1567</v>
      </c>
      <c r="D10">
        <v>11710</v>
      </c>
      <c r="E10">
        <v>60</v>
      </c>
      <c r="F10">
        <v>0</v>
      </c>
      <c r="G10">
        <v>42.165700000000001</v>
      </c>
      <c r="H10">
        <v>-74.948099999999997</v>
      </c>
      <c r="J10">
        <f t="shared" si="0"/>
        <v>11710</v>
      </c>
      <c r="K10">
        <f t="shared" si="0"/>
        <v>60</v>
      </c>
      <c r="L10">
        <f t="shared" si="0"/>
        <v>0</v>
      </c>
      <c r="N10">
        <f t="shared" si="1"/>
        <v>11710</v>
      </c>
      <c r="O10">
        <f t="shared" si="1"/>
        <v>60</v>
      </c>
      <c r="P10">
        <f t="shared" si="1"/>
        <v>0</v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/>
      <c r="B11" t="s">
        <v>169</v>
      </c>
      <c r="C11" t="s">
        <v>1566</v>
      </c>
      <c r="D11">
        <v>8799</v>
      </c>
      <c r="E11">
        <v>102</v>
      </c>
      <c r="F11">
        <v>1540</v>
      </c>
      <c r="G11">
        <v>35.907800000000002</v>
      </c>
      <c r="H11">
        <v>127.76690000000001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1565</v>
      </c>
      <c r="D12">
        <v>6575</v>
      </c>
      <c r="E12">
        <v>75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1568</v>
      </c>
      <c r="D13">
        <v>5018</v>
      </c>
      <c r="E13">
        <v>233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49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1569</v>
      </c>
      <c r="D14">
        <v>3631</v>
      </c>
      <c r="E14">
        <v>136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38</v>
      </c>
      <c r="V14" t="str">
        <f t="shared" si="2"/>
        <v/>
      </c>
    </row>
    <row r="15" spans="1:24" ht="17" x14ac:dyDescent="0.25">
      <c r="A15" s="4"/>
      <c r="B15" t="s">
        <v>75</v>
      </c>
      <c r="C15" t="s">
        <v>1566</v>
      </c>
      <c r="D15">
        <v>2815</v>
      </c>
      <c r="E15">
        <v>67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2</v>
      </c>
      <c r="V15" t="str">
        <f t="shared" si="2"/>
        <v/>
      </c>
    </row>
    <row r="16" spans="1:24" ht="17" x14ac:dyDescent="0.25">
      <c r="A16" s="4"/>
      <c r="B16" t="s">
        <v>180</v>
      </c>
      <c r="C16" t="s">
        <v>1570</v>
      </c>
      <c r="D16">
        <v>2814</v>
      </c>
      <c r="E16">
        <v>8</v>
      </c>
      <c r="F16">
        <v>9</v>
      </c>
      <c r="G16">
        <v>47.516199999999998</v>
      </c>
      <c r="H16">
        <v>14.5501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1571</v>
      </c>
      <c r="D17">
        <v>2118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 t="s">
        <v>189</v>
      </c>
      <c r="B18" t="s">
        <v>1</v>
      </c>
      <c r="C18" t="s">
        <v>1567</v>
      </c>
      <c r="D18">
        <v>1793</v>
      </c>
      <c r="E18">
        <v>94</v>
      </c>
      <c r="F18">
        <v>0</v>
      </c>
      <c r="G18">
        <v>47.4009</v>
      </c>
      <c r="H18">
        <v>-121.4905</v>
      </c>
      <c r="J18">
        <f t="shared" si="0"/>
        <v>1793</v>
      </c>
      <c r="K18">
        <f t="shared" si="0"/>
        <v>94</v>
      </c>
      <c r="L18">
        <f t="shared" si="0"/>
        <v>0</v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/>
      <c r="B19" t="s">
        <v>82</v>
      </c>
      <c r="C19" t="s">
        <v>1570</v>
      </c>
      <c r="D19">
        <v>1763</v>
      </c>
      <c r="E19">
        <v>20</v>
      </c>
      <c r="F19">
        <v>16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1572</v>
      </c>
      <c r="D20">
        <v>1400</v>
      </c>
      <c r="E20">
        <v>8</v>
      </c>
      <c r="F20">
        <v>1325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3</v>
      </c>
      <c r="V20" t="str">
        <f t="shared" si="2"/>
        <v/>
      </c>
    </row>
    <row r="21" spans="1:22" ht="17" x14ac:dyDescent="0.25">
      <c r="A21" s="4" t="s">
        <v>196</v>
      </c>
      <c r="B21" t="s">
        <v>1</v>
      </c>
      <c r="C21" t="s">
        <v>1567</v>
      </c>
      <c r="D21">
        <v>1364</v>
      </c>
      <c r="E21">
        <v>24</v>
      </c>
      <c r="F21">
        <v>0</v>
      </c>
      <c r="G21">
        <v>36.116199999999999</v>
      </c>
      <c r="H21">
        <v>-119.6816</v>
      </c>
      <c r="J21">
        <f t="shared" si="0"/>
        <v>1364</v>
      </c>
      <c r="K21">
        <f t="shared" si="0"/>
        <v>24</v>
      </c>
      <c r="L21">
        <f t="shared" si="0"/>
        <v>0</v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si="2"/>
        <v/>
      </c>
    </row>
    <row r="22" spans="1:22" ht="17" x14ac:dyDescent="0.25">
      <c r="A22" s="4" t="s">
        <v>214</v>
      </c>
      <c r="B22" t="s">
        <v>1</v>
      </c>
      <c r="C22" t="s">
        <v>1573</v>
      </c>
      <c r="D22">
        <v>1327</v>
      </c>
      <c r="E22">
        <v>16</v>
      </c>
      <c r="F22">
        <v>0</v>
      </c>
      <c r="G22">
        <v>40.298900000000003</v>
      </c>
      <c r="H22">
        <v>-74.521000000000001</v>
      </c>
      <c r="J22">
        <f t="shared" si="0"/>
        <v>1327</v>
      </c>
      <c r="K22">
        <f t="shared" si="0"/>
        <v>16</v>
      </c>
      <c r="L22">
        <f t="shared" si="0"/>
        <v>0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2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1572</v>
      </c>
      <c r="D23">
        <v>1326</v>
      </c>
      <c r="E23">
        <v>13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/>
      <c r="B24" t="s">
        <v>200</v>
      </c>
      <c r="C24" t="s">
        <v>1564</v>
      </c>
      <c r="D24">
        <v>1280</v>
      </c>
      <c r="E24">
        <v>12</v>
      </c>
      <c r="F24">
        <v>5</v>
      </c>
      <c r="G24">
        <v>39.399900000000002</v>
      </c>
      <c r="H24">
        <v>-8.2245000000000008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42</v>
      </c>
      <c r="V24" t="str">
        <f t="shared" si="2"/>
        <v/>
      </c>
    </row>
    <row r="25" spans="1:22" ht="17" x14ac:dyDescent="0.25">
      <c r="A25" s="4" t="s">
        <v>15</v>
      </c>
      <c r="B25" t="s">
        <v>2</v>
      </c>
      <c r="C25" t="s">
        <v>179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3</v>
      </c>
      <c r="V25" t="str">
        <f t="shared" si="2"/>
        <v/>
      </c>
    </row>
    <row r="26" spans="1:22" ht="17" x14ac:dyDescent="0.25">
      <c r="A26" s="4" t="s">
        <v>16</v>
      </c>
      <c r="B26" t="s">
        <v>2</v>
      </c>
      <c r="C26" t="s">
        <v>1574</v>
      </c>
      <c r="D26">
        <v>1236</v>
      </c>
      <c r="E26">
        <v>1</v>
      </c>
      <c r="F26">
        <v>1219</v>
      </c>
      <c r="G26">
        <v>29.183199999999999</v>
      </c>
      <c r="H26">
        <v>120.0934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1234</v>
      </c>
      <c r="V26" t="str">
        <f t="shared" si="2"/>
        <v/>
      </c>
    </row>
    <row r="27" spans="1:22" ht="17" x14ac:dyDescent="0.25">
      <c r="A27" s="4"/>
      <c r="B27" t="s">
        <v>49</v>
      </c>
      <c r="C27" t="s">
        <v>1575</v>
      </c>
      <c r="D27">
        <v>1183</v>
      </c>
      <c r="E27">
        <v>4</v>
      </c>
      <c r="F27">
        <v>114</v>
      </c>
      <c r="G27">
        <v>4.2104999999999997</v>
      </c>
      <c r="H27">
        <v>101.97580000000001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4</v>
      </c>
      <c r="V27" t="str">
        <f t="shared" si="2"/>
        <v/>
      </c>
    </row>
    <row r="28" spans="1:22" ht="17" x14ac:dyDescent="0.25">
      <c r="A28" s="4"/>
      <c r="B28" t="s">
        <v>209</v>
      </c>
      <c r="C28" t="s">
        <v>1563</v>
      </c>
      <c r="D28">
        <v>1021</v>
      </c>
      <c r="E28">
        <v>15</v>
      </c>
      <c r="F28">
        <v>2</v>
      </c>
      <c r="G28">
        <v>-14.234999999999999</v>
      </c>
      <c r="H28">
        <v>-51.9253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6211</v>
      </c>
      <c r="V28" t="str">
        <f t="shared" si="2"/>
        <v/>
      </c>
    </row>
    <row r="29" spans="1:22" ht="17" x14ac:dyDescent="0.25">
      <c r="A29" s="4" t="s">
        <v>17</v>
      </c>
      <c r="B29" t="s">
        <v>2</v>
      </c>
      <c r="C29" t="s">
        <v>182</v>
      </c>
      <c r="D29">
        <v>1018</v>
      </c>
      <c r="E29">
        <v>4</v>
      </c>
      <c r="F29">
        <v>1014</v>
      </c>
      <c r="G29">
        <v>27.610399999999998</v>
      </c>
      <c r="H29">
        <v>111.7088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4</v>
      </c>
      <c r="V29" t="str">
        <f t="shared" si="2"/>
        <v/>
      </c>
    </row>
    <row r="30" spans="1:22" ht="17" x14ac:dyDescent="0.25">
      <c r="A30" s="4"/>
      <c r="B30" t="s">
        <v>47</v>
      </c>
      <c r="C30" t="s">
        <v>1565</v>
      </c>
      <c r="D30">
        <v>1007</v>
      </c>
      <c r="E30">
        <v>35</v>
      </c>
      <c r="F30">
        <v>232</v>
      </c>
      <c r="G30">
        <v>36.204799999999999</v>
      </c>
      <c r="H30">
        <v>138.25290000000001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17</v>
      </c>
      <c r="V30">
        <f t="shared" si="2"/>
        <v>17</v>
      </c>
    </row>
    <row r="31" spans="1:22" ht="17" x14ac:dyDescent="0.25">
      <c r="A31" s="4"/>
      <c r="B31" t="s">
        <v>202</v>
      </c>
      <c r="C31" t="s">
        <v>1565</v>
      </c>
      <c r="D31">
        <v>995</v>
      </c>
      <c r="E31">
        <v>0</v>
      </c>
      <c r="F31">
        <v>6</v>
      </c>
      <c r="G31">
        <v>49.817500000000003</v>
      </c>
      <c r="H31">
        <v>15.473000000000001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4</v>
      </c>
      <c r="V31" t="str">
        <f t="shared" si="2"/>
        <v/>
      </c>
    </row>
    <row r="32" spans="1:22" ht="17" x14ac:dyDescent="0.25">
      <c r="A32" s="4" t="s">
        <v>18</v>
      </c>
      <c r="B32" t="s">
        <v>2</v>
      </c>
      <c r="C32" t="s">
        <v>183</v>
      </c>
      <c r="D32">
        <v>990</v>
      </c>
      <c r="E32">
        <v>6</v>
      </c>
      <c r="F32">
        <v>984</v>
      </c>
      <c r="G32">
        <v>31.825700000000001</v>
      </c>
      <c r="H32">
        <v>117.2264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163</v>
      </c>
      <c r="V32" t="str">
        <f t="shared" si="2"/>
        <v/>
      </c>
    </row>
    <row r="33" spans="1:22" ht="17" x14ac:dyDescent="0.25">
      <c r="A33" s="4" t="s">
        <v>19</v>
      </c>
      <c r="B33" t="s">
        <v>2</v>
      </c>
      <c r="C33" t="s">
        <v>186</v>
      </c>
      <c r="D33">
        <v>935</v>
      </c>
      <c r="E33">
        <v>1</v>
      </c>
      <c r="F33">
        <v>934</v>
      </c>
      <c r="G33">
        <v>27.614000000000001</v>
      </c>
      <c r="H33">
        <v>115.7221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22</v>
      </c>
      <c r="V33" t="str">
        <f t="shared" si="2"/>
        <v/>
      </c>
    </row>
    <row r="34" spans="1:22" ht="17" x14ac:dyDescent="0.25">
      <c r="A34" s="4"/>
      <c r="B34" t="s">
        <v>204</v>
      </c>
      <c r="C34" t="s">
        <v>1575</v>
      </c>
      <c r="D34">
        <v>883</v>
      </c>
      <c r="E34">
        <v>1</v>
      </c>
      <c r="F34">
        <v>36</v>
      </c>
      <c r="G34">
        <v>31.046099999999999</v>
      </c>
      <c r="H34">
        <v>34.851599999999998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20</v>
      </c>
      <c r="V34" t="str">
        <f t="shared" si="2"/>
        <v/>
      </c>
    </row>
    <row r="35" spans="1:22" ht="17" x14ac:dyDescent="0.25">
      <c r="A35" s="4" t="s">
        <v>260</v>
      </c>
      <c r="B35" t="s">
        <v>1</v>
      </c>
      <c r="C35" t="s">
        <v>1567</v>
      </c>
      <c r="D35">
        <v>788</v>
      </c>
      <c r="E35">
        <v>5</v>
      </c>
      <c r="F35">
        <v>0</v>
      </c>
      <c r="G35">
        <v>43.326599999999999</v>
      </c>
      <c r="H35">
        <v>-84.536100000000005</v>
      </c>
      <c r="J35">
        <f t="shared" si="3"/>
        <v>788</v>
      </c>
      <c r="K35">
        <f t="shared" si="3"/>
        <v>5</v>
      </c>
      <c r="L35">
        <f t="shared" si="3"/>
        <v>0</v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262</v>
      </c>
      <c r="V35" t="str">
        <f t="shared" si="2"/>
        <v/>
      </c>
    </row>
    <row r="36" spans="1:22" ht="17" x14ac:dyDescent="0.25">
      <c r="A36" s="4"/>
      <c r="B36" t="s">
        <v>220</v>
      </c>
      <c r="C36" t="s">
        <v>1565</v>
      </c>
      <c r="D36">
        <v>785</v>
      </c>
      <c r="E36">
        <v>3</v>
      </c>
      <c r="F36">
        <v>5</v>
      </c>
      <c r="G36">
        <v>53.142400000000002</v>
      </c>
      <c r="H36">
        <v>-7.6920999999999999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35</v>
      </c>
      <c r="V36" t="str">
        <f t="shared" si="2"/>
        <v/>
      </c>
    </row>
    <row r="37" spans="1:22" ht="17" x14ac:dyDescent="0.25">
      <c r="A37" s="4" t="s">
        <v>22</v>
      </c>
      <c r="B37" t="s">
        <v>2</v>
      </c>
      <c r="C37" t="s">
        <v>1576</v>
      </c>
      <c r="D37">
        <v>764</v>
      </c>
      <c r="E37">
        <v>7</v>
      </c>
      <c r="F37">
        <v>749</v>
      </c>
      <c r="G37">
        <v>36.342700000000001</v>
      </c>
      <c r="H37">
        <v>118.1498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32</v>
      </c>
      <c r="V37" t="str">
        <f t="shared" si="2"/>
        <v/>
      </c>
    </row>
    <row r="38" spans="1:22" ht="17" x14ac:dyDescent="0.25">
      <c r="A38" s="4" t="s">
        <v>237</v>
      </c>
      <c r="B38" t="s">
        <v>1</v>
      </c>
      <c r="C38" t="s">
        <v>1577</v>
      </c>
      <c r="D38">
        <v>753</v>
      </c>
      <c r="E38">
        <v>6</v>
      </c>
      <c r="F38">
        <v>0</v>
      </c>
      <c r="G38">
        <v>40.349499999999999</v>
      </c>
      <c r="H38">
        <v>-88.986099999999993</v>
      </c>
      <c r="J38">
        <f t="shared" si="3"/>
        <v>753</v>
      </c>
      <c r="K38">
        <f t="shared" si="3"/>
        <v>6</v>
      </c>
      <c r="L38">
        <f t="shared" si="3"/>
        <v>0</v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ref="V38" si="4">IF(R38="*",T38,"")</f>
        <v/>
      </c>
    </row>
    <row r="39" spans="1:22" ht="17" x14ac:dyDescent="0.25">
      <c r="A39" s="4"/>
      <c r="B39" t="s">
        <v>226</v>
      </c>
      <c r="C39" t="s">
        <v>1578</v>
      </c>
      <c r="D39">
        <v>730</v>
      </c>
      <c r="E39">
        <v>3</v>
      </c>
      <c r="F39">
        <v>13</v>
      </c>
      <c r="G39">
        <v>30.375299999999999</v>
      </c>
      <c r="H39">
        <v>69.345100000000002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1613</v>
      </c>
      <c r="T39">
        <v>2</v>
      </c>
      <c r="V39" t="str">
        <f t="shared" si="2"/>
        <v/>
      </c>
    </row>
    <row r="40" spans="1:22" ht="17" x14ac:dyDescent="0.25">
      <c r="A40" s="4" t="s">
        <v>191</v>
      </c>
      <c r="B40" t="s">
        <v>192</v>
      </c>
      <c r="C40" t="s">
        <v>1579</v>
      </c>
      <c r="D40">
        <v>712</v>
      </c>
      <c r="E40">
        <v>8</v>
      </c>
      <c r="F40">
        <v>325</v>
      </c>
      <c r="G40">
        <v>35.449800000000003</v>
      </c>
      <c r="H40">
        <v>139.66489999999999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1337</v>
      </c>
      <c r="T40">
        <v>662</v>
      </c>
      <c r="V40" t="str">
        <f t="shared" si="2"/>
        <v/>
      </c>
    </row>
    <row r="41" spans="1:22" ht="17" x14ac:dyDescent="0.25">
      <c r="A41" s="4"/>
      <c r="B41" t="s">
        <v>242</v>
      </c>
      <c r="C41" t="s">
        <v>1564</v>
      </c>
      <c r="D41">
        <v>670</v>
      </c>
      <c r="E41">
        <v>8</v>
      </c>
      <c r="F41">
        <v>0</v>
      </c>
      <c r="G41">
        <v>49.815300000000001</v>
      </c>
      <c r="H41">
        <v>6.1295999999999999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1338</v>
      </c>
      <c r="T41">
        <v>12</v>
      </c>
      <c r="V41" t="str">
        <f t="shared" si="2"/>
        <v/>
      </c>
    </row>
    <row r="42" spans="1:22" ht="17" x14ac:dyDescent="0.25">
      <c r="A42" s="4"/>
      <c r="B42" t="s">
        <v>308</v>
      </c>
      <c r="C42" t="s">
        <v>1580</v>
      </c>
      <c r="D42">
        <v>670</v>
      </c>
      <c r="E42">
        <v>9</v>
      </c>
      <c r="F42">
        <v>0</v>
      </c>
      <c r="G42">
        <v>38.963700000000003</v>
      </c>
      <c r="H42">
        <v>35.243299999999998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1339</v>
      </c>
      <c r="T42">
        <v>1</v>
      </c>
      <c r="V42">
        <f t="shared" si="2"/>
        <v>1</v>
      </c>
    </row>
    <row r="43" spans="1:22" ht="17" x14ac:dyDescent="0.25">
      <c r="A43" s="4" t="s">
        <v>224</v>
      </c>
      <c r="B43" t="s">
        <v>1</v>
      </c>
      <c r="C43" t="s">
        <v>1577</v>
      </c>
      <c r="D43">
        <v>659</v>
      </c>
      <c r="E43">
        <v>13</v>
      </c>
      <c r="F43">
        <v>0</v>
      </c>
      <c r="G43">
        <v>27.766300000000001</v>
      </c>
      <c r="H43">
        <v>-81.686800000000005</v>
      </c>
      <c r="J43">
        <f t="shared" si="3"/>
        <v>659</v>
      </c>
      <c r="K43">
        <f t="shared" si="3"/>
        <v>13</v>
      </c>
      <c r="L43">
        <f t="shared" si="3"/>
        <v>0</v>
      </c>
      <c r="N43" t="str">
        <f t="shared" si="1"/>
        <v/>
      </c>
      <c r="O43" t="str">
        <f t="shared" si="1"/>
        <v/>
      </c>
      <c r="P43" t="str">
        <f t="shared" si="1"/>
        <v/>
      </c>
      <c r="R43" s="5" t="s">
        <v>1346</v>
      </c>
      <c r="S43" t="s">
        <v>1340</v>
      </c>
      <c r="T43">
        <v>11</v>
      </c>
      <c r="V43">
        <f t="shared" si="2"/>
        <v>11</v>
      </c>
    </row>
    <row r="44" spans="1:22" ht="17" x14ac:dyDescent="0.25">
      <c r="A44" s="4" t="s">
        <v>20</v>
      </c>
      <c r="B44" t="s">
        <v>2</v>
      </c>
      <c r="C44" t="s">
        <v>194</v>
      </c>
      <c r="D44">
        <v>631</v>
      </c>
      <c r="E44">
        <v>0</v>
      </c>
      <c r="F44">
        <v>631</v>
      </c>
      <c r="G44">
        <v>32.9711</v>
      </c>
      <c r="H44">
        <v>119.455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1341</v>
      </c>
      <c r="T44">
        <v>18</v>
      </c>
      <c r="V44" t="str">
        <f t="shared" si="2"/>
        <v/>
      </c>
    </row>
    <row r="45" spans="1:22" ht="17" x14ac:dyDescent="0.25">
      <c r="A45" s="4" t="s">
        <v>227</v>
      </c>
      <c r="B45" t="s">
        <v>1</v>
      </c>
      <c r="C45" t="s">
        <v>1581</v>
      </c>
      <c r="D45">
        <v>585</v>
      </c>
      <c r="E45">
        <v>16</v>
      </c>
      <c r="F45">
        <v>0</v>
      </c>
      <c r="G45">
        <v>31.169499999999999</v>
      </c>
      <c r="H45">
        <v>-91.867800000000003</v>
      </c>
      <c r="J45">
        <f t="shared" si="3"/>
        <v>585</v>
      </c>
      <c r="K45">
        <f t="shared" si="3"/>
        <v>16</v>
      </c>
      <c r="L45">
        <f t="shared" si="3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1342</v>
      </c>
      <c r="T45">
        <v>1</v>
      </c>
      <c r="V45" t="str">
        <f t="shared" si="2"/>
        <v/>
      </c>
    </row>
    <row r="46" spans="1:22" ht="17" x14ac:dyDescent="0.25">
      <c r="A46" s="4" t="s">
        <v>241</v>
      </c>
      <c r="B46" t="s">
        <v>1</v>
      </c>
      <c r="C46" t="s">
        <v>1582</v>
      </c>
      <c r="D46">
        <v>581</v>
      </c>
      <c r="E46">
        <v>5</v>
      </c>
      <c r="F46">
        <v>0</v>
      </c>
      <c r="G46">
        <v>31.054500000000001</v>
      </c>
      <c r="H46">
        <v>-97.563500000000005</v>
      </c>
      <c r="J46">
        <f t="shared" si="3"/>
        <v>581</v>
      </c>
      <c r="K46">
        <f t="shared" si="3"/>
        <v>5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189</v>
      </c>
      <c r="T46">
        <v>1</v>
      </c>
      <c r="V46" t="str">
        <f t="shared" si="2"/>
        <v/>
      </c>
    </row>
    <row r="47" spans="1:22" ht="17" x14ac:dyDescent="0.25">
      <c r="A47" s="4" t="s">
        <v>21</v>
      </c>
      <c r="B47" t="s">
        <v>2</v>
      </c>
      <c r="C47" t="s">
        <v>195</v>
      </c>
      <c r="D47">
        <v>576</v>
      </c>
      <c r="E47">
        <v>6</v>
      </c>
      <c r="F47">
        <v>570</v>
      </c>
      <c r="G47">
        <v>30.057200000000002</v>
      </c>
      <c r="H47">
        <v>107.874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1418</v>
      </c>
      <c r="T47">
        <v>3</v>
      </c>
      <c r="V47" t="str">
        <f t="shared" si="2"/>
        <v/>
      </c>
    </row>
    <row r="48" spans="1:22" ht="17" x14ac:dyDescent="0.25">
      <c r="A48" s="4" t="s">
        <v>23</v>
      </c>
      <c r="B48" t="s">
        <v>2</v>
      </c>
      <c r="C48" t="s">
        <v>1583</v>
      </c>
      <c r="D48">
        <v>542</v>
      </c>
      <c r="E48">
        <v>3</v>
      </c>
      <c r="F48">
        <v>536</v>
      </c>
      <c r="G48">
        <v>30.617100000000001</v>
      </c>
      <c r="H48">
        <v>102.7103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1343</v>
      </c>
      <c r="T48">
        <v>1387</v>
      </c>
      <c r="V48" t="str">
        <f t="shared" si="2"/>
        <v/>
      </c>
    </row>
    <row r="49" spans="1:22" ht="17" x14ac:dyDescent="0.25">
      <c r="A49" s="4"/>
      <c r="B49" t="s">
        <v>223</v>
      </c>
      <c r="C49" t="s">
        <v>1570</v>
      </c>
      <c r="D49">
        <v>537</v>
      </c>
      <c r="E49">
        <v>0</v>
      </c>
      <c r="F49">
        <v>6</v>
      </c>
      <c r="G49">
        <v>-35.6751</v>
      </c>
      <c r="H49">
        <v>-71.543000000000006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374</v>
      </c>
      <c r="T49">
        <v>2</v>
      </c>
      <c r="V49" t="str">
        <f t="shared" si="2"/>
        <v/>
      </c>
    </row>
    <row r="50" spans="1:22" ht="17" x14ac:dyDescent="0.25">
      <c r="A50" s="4"/>
      <c r="B50" t="s">
        <v>218</v>
      </c>
      <c r="C50" t="s">
        <v>1565</v>
      </c>
      <c r="D50">
        <v>536</v>
      </c>
      <c r="E50">
        <v>5</v>
      </c>
      <c r="F50">
        <v>1</v>
      </c>
      <c r="G50">
        <v>51.919400000000003</v>
      </c>
      <c r="H50">
        <v>19.145099999999999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  <c r="S50" t="s">
        <v>1344</v>
      </c>
      <c r="T50">
        <v>10356</v>
      </c>
    </row>
    <row r="51" spans="1:22" ht="17" x14ac:dyDescent="0.25">
      <c r="A51" s="4"/>
      <c r="B51" t="s">
        <v>198</v>
      </c>
      <c r="C51" t="s">
        <v>1563</v>
      </c>
      <c r="D51">
        <v>530</v>
      </c>
      <c r="E51">
        <v>13</v>
      </c>
      <c r="F51">
        <v>19</v>
      </c>
      <c r="G51">
        <v>39.074199999999998</v>
      </c>
      <c r="H51">
        <v>21.824300000000001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2" ht="17" x14ac:dyDescent="0.25">
      <c r="A52" s="4" t="s">
        <v>211</v>
      </c>
      <c r="B52" t="s">
        <v>1</v>
      </c>
      <c r="C52" t="s">
        <v>1577</v>
      </c>
      <c r="D52">
        <v>525</v>
      </c>
      <c r="E52">
        <v>1</v>
      </c>
      <c r="F52">
        <v>0</v>
      </c>
      <c r="G52">
        <v>42.230200000000004</v>
      </c>
      <c r="H52">
        <v>-71.530100000000004</v>
      </c>
      <c r="J52">
        <f t="shared" si="3"/>
        <v>525</v>
      </c>
      <c r="K52">
        <f t="shared" si="3"/>
        <v>1</v>
      </c>
      <c r="L52">
        <f t="shared" si="3"/>
        <v>0</v>
      </c>
      <c r="N52" t="str">
        <f t="shared" si="1"/>
        <v/>
      </c>
      <c r="O52" t="str">
        <f t="shared" si="1"/>
        <v/>
      </c>
      <c r="P52" t="str">
        <f t="shared" si="1"/>
        <v/>
      </c>
      <c r="T52">
        <f>SUM(T4:T49)</f>
        <v>10356</v>
      </c>
    </row>
    <row r="53" spans="1:22" ht="17" x14ac:dyDescent="0.25">
      <c r="A53" s="4"/>
      <c r="B53" t="s">
        <v>78</v>
      </c>
      <c r="C53" t="s">
        <v>1565</v>
      </c>
      <c r="D53">
        <v>523</v>
      </c>
      <c r="E53">
        <v>1</v>
      </c>
      <c r="F53">
        <v>10</v>
      </c>
      <c r="G53">
        <v>61.924100000000003</v>
      </c>
      <c r="H53">
        <v>25.748200000000001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2" ht="17" x14ac:dyDescent="0.25">
      <c r="A54" s="4" t="s">
        <v>231</v>
      </c>
      <c r="B54" t="s">
        <v>1</v>
      </c>
      <c r="C54" t="s">
        <v>1563</v>
      </c>
      <c r="D54">
        <v>507</v>
      </c>
      <c r="E54">
        <v>14</v>
      </c>
      <c r="F54">
        <v>0</v>
      </c>
      <c r="G54">
        <v>33.040599999999998</v>
      </c>
      <c r="H54">
        <v>-83.643100000000004</v>
      </c>
      <c r="J54">
        <f t="shared" si="3"/>
        <v>507</v>
      </c>
      <c r="K54">
        <f t="shared" si="3"/>
        <v>14</v>
      </c>
      <c r="L54">
        <f t="shared" si="3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2" ht="17" x14ac:dyDescent="0.25">
      <c r="A55" s="4"/>
      <c r="B55" t="s">
        <v>277</v>
      </c>
      <c r="C55" t="s">
        <v>1565</v>
      </c>
      <c r="D55">
        <v>506</v>
      </c>
      <c r="E55">
        <v>7</v>
      </c>
      <c r="F55">
        <v>3</v>
      </c>
      <c r="G55">
        <v>-1.8311999999999999</v>
      </c>
      <c r="H55">
        <v>-78.183400000000006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2" ht="17" x14ac:dyDescent="0.25">
      <c r="A56" s="4" t="s">
        <v>25</v>
      </c>
      <c r="B56" t="s">
        <v>2</v>
      </c>
      <c r="C56" t="s">
        <v>1584</v>
      </c>
      <c r="D56">
        <v>504</v>
      </c>
      <c r="E56">
        <v>8</v>
      </c>
      <c r="F56">
        <v>396</v>
      </c>
      <c r="G56">
        <v>40.182400000000001</v>
      </c>
      <c r="H56">
        <v>116.41419999999999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2" ht="17" x14ac:dyDescent="0.25">
      <c r="A57" s="4" t="s">
        <v>24</v>
      </c>
      <c r="B57" t="s">
        <v>2</v>
      </c>
      <c r="C57" t="s">
        <v>1505</v>
      </c>
      <c r="D57">
        <v>484</v>
      </c>
      <c r="E57">
        <v>13</v>
      </c>
      <c r="F57">
        <v>463</v>
      </c>
      <c r="G57">
        <v>47.862000000000002</v>
      </c>
      <c r="H57">
        <v>127.7615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2" ht="17" x14ac:dyDescent="0.25">
      <c r="A58" s="4"/>
      <c r="B58" t="s">
        <v>197</v>
      </c>
      <c r="C58" t="s">
        <v>1565</v>
      </c>
      <c r="D58">
        <v>481</v>
      </c>
      <c r="E58">
        <v>0</v>
      </c>
      <c r="F58">
        <v>27</v>
      </c>
      <c r="G58">
        <v>25.354800000000001</v>
      </c>
      <c r="H58">
        <v>51.183900000000001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2" ht="17" x14ac:dyDescent="0.25">
      <c r="A59" s="4"/>
      <c r="B59" t="s">
        <v>212</v>
      </c>
      <c r="C59" t="s">
        <v>1585</v>
      </c>
      <c r="D59">
        <v>473</v>
      </c>
      <c r="E59">
        <v>1</v>
      </c>
      <c r="F59">
        <v>22</v>
      </c>
      <c r="G59">
        <v>64.963099999999997</v>
      </c>
      <c r="H59">
        <v>-19.020800000000001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2" ht="17" x14ac:dyDescent="0.25">
      <c r="A60" s="4"/>
      <c r="B60" t="s">
        <v>228</v>
      </c>
      <c r="C60" t="s">
        <v>1575</v>
      </c>
      <c r="D60">
        <v>450</v>
      </c>
      <c r="E60">
        <v>38</v>
      </c>
      <c r="F60">
        <v>15</v>
      </c>
      <c r="G60">
        <v>-0.7893</v>
      </c>
      <c r="H60">
        <v>113.9213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2" ht="17" x14ac:dyDescent="0.25">
      <c r="A61" s="4" t="s">
        <v>60</v>
      </c>
      <c r="B61" t="s">
        <v>59</v>
      </c>
      <c r="C61" t="s">
        <v>1586</v>
      </c>
      <c r="D61">
        <v>436</v>
      </c>
      <c r="E61">
        <v>6</v>
      </c>
      <c r="F61">
        <v>4</v>
      </c>
      <c r="G61">
        <v>-33.8688</v>
      </c>
      <c r="H61">
        <v>151.20930000000001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2" ht="17" x14ac:dyDescent="0.25">
      <c r="A62" s="4"/>
      <c r="B62" t="s">
        <v>42</v>
      </c>
      <c r="C62" t="s">
        <v>1564</v>
      </c>
      <c r="D62">
        <v>432</v>
      </c>
      <c r="E62">
        <v>2</v>
      </c>
      <c r="F62">
        <v>140</v>
      </c>
      <c r="G62">
        <v>1.3521000000000001</v>
      </c>
      <c r="H62">
        <v>103.8198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2" ht="17" x14ac:dyDescent="0.25">
      <c r="A63" s="4" t="s">
        <v>62</v>
      </c>
      <c r="B63" t="s">
        <v>63</v>
      </c>
      <c r="C63" t="s">
        <v>1587</v>
      </c>
      <c r="D63">
        <v>424</v>
      </c>
      <c r="E63">
        <v>10</v>
      </c>
      <c r="F63">
        <v>4</v>
      </c>
      <c r="G63">
        <v>53.726700000000001</v>
      </c>
      <c r="H63">
        <v>-127.6476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2" ht="17" x14ac:dyDescent="0.25">
      <c r="A64" s="4"/>
      <c r="B64" t="s">
        <v>46</v>
      </c>
      <c r="C64" t="s">
        <v>1588</v>
      </c>
      <c r="D64">
        <v>411</v>
      </c>
      <c r="E64">
        <v>1</v>
      </c>
      <c r="F64">
        <v>42</v>
      </c>
      <c r="G64">
        <v>15.87</v>
      </c>
      <c r="H64">
        <v>100.99250000000001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243</v>
      </c>
      <c r="B65" t="s">
        <v>1</v>
      </c>
      <c r="C65" t="s">
        <v>1582</v>
      </c>
      <c r="D65">
        <v>396</v>
      </c>
      <c r="E65">
        <v>2</v>
      </c>
      <c r="F65">
        <v>0</v>
      </c>
      <c r="G65">
        <v>40.590800000000002</v>
      </c>
      <c r="H65">
        <v>-77.209800000000001</v>
      </c>
      <c r="J65">
        <f t="shared" si="3"/>
        <v>396</v>
      </c>
      <c r="K65">
        <f t="shared" si="3"/>
        <v>2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1570</v>
      </c>
      <c r="D66">
        <v>392</v>
      </c>
      <c r="E66">
        <v>0</v>
      </c>
      <c r="F66">
        <v>16</v>
      </c>
      <c r="G66">
        <v>23.885899999999999</v>
      </c>
      <c r="H66">
        <v>45.0792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221</v>
      </c>
      <c r="B67" t="s">
        <v>1</v>
      </c>
      <c r="C67" t="s">
        <v>1577</v>
      </c>
      <c r="D67">
        <v>390</v>
      </c>
      <c r="E67">
        <v>4</v>
      </c>
      <c r="F67">
        <v>0</v>
      </c>
      <c r="G67">
        <v>39.059800000000003</v>
      </c>
      <c r="H67">
        <v>-105.3111</v>
      </c>
      <c r="J67">
        <f t="shared" si="3"/>
        <v>390</v>
      </c>
      <c r="K67">
        <f t="shared" si="3"/>
        <v>4</v>
      </c>
      <c r="L67">
        <f t="shared" si="3"/>
        <v>0</v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205</v>
      </c>
      <c r="C68" t="s">
        <v>1570</v>
      </c>
      <c r="D68">
        <v>383</v>
      </c>
      <c r="E68">
        <v>1</v>
      </c>
      <c r="F68">
        <v>0</v>
      </c>
      <c r="G68">
        <v>46.151200000000003</v>
      </c>
      <c r="H68">
        <v>14.9955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26</v>
      </c>
      <c r="B69" t="s">
        <v>2</v>
      </c>
      <c r="C69" t="s">
        <v>1589</v>
      </c>
      <c r="D69">
        <v>380</v>
      </c>
      <c r="E69">
        <v>3</v>
      </c>
      <c r="F69">
        <v>327</v>
      </c>
      <c r="G69">
        <v>31.202000000000002</v>
      </c>
      <c r="H69">
        <v>121.4491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5">IF($A69="New York",D69,"")</f>
        <v/>
      </c>
      <c r="O69" t="str">
        <f t="shared" si="5"/>
        <v/>
      </c>
      <c r="P69" t="str">
        <f t="shared" si="5"/>
        <v/>
      </c>
    </row>
    <row r="70" spans="1:16" ht="17" x14ac:dyDescent="0.25">
      <c r="A70" s="4" t="s">
        <v>216</v>
      </c>
      <c r="B70" t="s">
        <v>63</v>
      </c>
      <c r="C70" t="s">
        <v>1587</v>
      </c>
      <c r="D70">
        <v>377</v>
      </c>
      <c r="E70">
        <v>3</v>
      </c>
      <c r="F70">
        <v>6</v>
      </c>
      <c r="G70">
        <v>51.253799999999998</v>
      </c>
      <c r="H70">
        <v>-85.3232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5"/>
        <v/>
      </c>
      <c r="O70" t="str">
        <f t="shared" si="5"/>
        <v/>
      </c>
      <c r="P70" t="str">
        <f t="shared" si="5"/>
        <v/>
      </c>
    </row>
    <row r="71" spans="1:16" ht="17" x14ac:dyDescent="0.25">
      <c r="A71" s="4" t="s">
        <v>263</v>
      </c>
      <c r="B71" t="s">
        <v>1</v>
      </c>
      <c r="C71" t="s">
        <v>1577</v>
      </c>
      <c r="D71">
        <v>371</v>
      </c>
      <c r="E71">
        <v>1</v>
      </c>
      <c r="F71">
        <v>0</v>
      </c>
      <c r="G71">
        <v>35.747799999999998</v>
      </c>
      <c r="H71">
        <v>-86.692300000000003</v>
      </c>
      <c r="J71">
        <f t="shared" si="3"/>
        <v>371</v>
      </c>
      <c r="K71">
        <f t="shared" si="3"/>
        <v>1</v>
      </c>
      <c r="L71">
        <f t="shared" si="3"/>
        <v>0</v>
      </c>
      <c r="N71" t="str">
        <f t="shared" si="5"/>
        <v/>
      </c>
      <c r="O71" t="str">
        <f t="shared" si="5"/>
        <v/>
      </c>
      <c r="P71" t="str">
        <f t="shared" si="5"/>
        <v/>
      </c>
    </row>
    <row r="72" spans="1:16" ht="17" x14ac:dyDescent="0.25">
      <c r="A72" s="4"/>
      <c r="B72" t="s">
        <v>222</v>
      </c>
      <c r="C72" t="s">
        <v>1590</v>
      </c>
      <c r="D72">
        <v>367</v>
      </c>
      <c r="E72">
        <v>0</v>
      </c>
      <c r="F72">
        <v>52</v>
      </c>
      <c r="G72">
        <v>45.943199999999997</v>
      </c>
      <c r="H72">
        <v>24.966799999999999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5"/>
        <v/>
      </c>
      <c r="O72" t="str">
        <f t="shared" si="5"/>
        <v/>
      </c>
      <c r="P72" t="str">
        <f t="shared" si="5"/>
        <v/>
      </c>
    </row>
    <row r="73" spans="1:16" ht="17" x14ac:dyDescent="0.25">
      <c r="A73" s="4"/>
      <c r="B73" t="s">
        <v>64</v>
      </c>
      <c r="C73" t="s">
        <v>1563</v>
      </c>
      <c r="D73">
        <v>330</v>
      </c>
      <c r="E73">
        <v>4</v>
      </c>
      <c r="F73">
        <v>23</v>
      </c>
      <c r="G73">
        <v>20.593699999999998</v>
      </c>
      <c r="H73">
        <v>78.962900000000005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5"/>
        <v/>
      </c>
      <c r="O73" t="str">
        <f t="shared" si="5"/>
        <v/>
      </c>
      <c r="P73" t="str">
        <f t="shared" si="5"/>
        <v/>
      </c>
    </row>
    <row r="74" spans="1:16" ht="17" x14ac:dyDescent="0.25">
      <c r="A74" s="4" t="s">
        <v>27</v>
      </c>
      <c r="B74" t="s">
        <v>2</v>
      </c>
      <c r="C74" t="s">
        <v>201</v>
      </c>
      <c r="D74">
        <v>318</v>
      </c>
      <c r="E74">
        <v>6</v>
      </c>
      <c r="F74">
        <v>310</v>
      </c>
      <c r="G74">
        <v>38.0428</v>
      </c>
      <c r="H74">
        <v>114.5149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5"/>
        <v/>
      </c>
      <c r="O74" t="str">
        <f t="shared" si="5"/>
        <v/>
      </c>
      <c r="P74" t="str">
        <f t="shared" si="5"/>
        <v/>
      </c>
    </row>
    <row r="75" spans="1:16" ht="17" x14ac:dyDescent="0.25">
      <c r="A75" s="4"/>
      <c r="B75" t="s">
        <v>240</v>
      </c>
      <c r="C75" t="s">
        <v>1565</v>
      </c>
      <c r="D75">
        <v>318</v>
      </c>
      <c r="E75">
        <v>5</v>
      </c>
      <c r="F75">
        <v>1</v>
      </c>
      <c r="G75">
        <v>-9.19</v>
      </c>
      <c r="H75">
        <v>-75.015199999999993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5"/>
        <v/>
      </c>
      <c r="O75" t="str">
        <f t="shared" si="5"/>
        <v/>
      </c>
      <c r="P75" t="str">
        <f t="shared" si="5"/>
        <v/>
      </c>
    </row>
    <row r="76" spans="1:16" ht="17" x14ac:dyDescent="0.25">
      <c r="A76" s="4"/>
      <c r="B76" t="s">
        <v>66</v>
      </c>
      <c r="C76" t="s">
        <v>1588</v>
      </c>
      <c r="D76">
        <v>307</v>
      </c>
      <c r="E76">
        <v>19</v>
      </c>
      <c r="F76">
        <v>13</v>
      </c>
      <c r="G76">
        <v>12.8797</v>
      </c>
      <c r="H76">
        <v>121.774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5"/>
        <v/>
      </c>
      <c r="O76" t="str">
        <f t="shared" si="5"/>
        <v/>
      </c>
      <c r="P76" t="str">
        <f t="shared" si="5"/>
        <v/>
      </c>
    </row>
    <row r="77" spans="1:16" ht="17" x14ac:dyDescent="0.25">
      <c r="A77" s="4"/>
      <c r="B77" t="s">
        <v>208</v>
      </c>
      <c r="C77" t="s">
        <v>1588</v>
      </c>
      <c r="D77">
        <v>306</v>
      </c>
      <c r="E77">
        <v>0</v>
      </c>
      <c r="F77">
        <v>1</v>
      </c>
      <c r="G77">
        <v>58.595300000000002</v>
      </c>
      <c r="H77">
        <v>25.0136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5"/>
        <v/>
      </c>
      <c r="O77" t="str">
        <f t="shared" si="5"/>
        <v/>
      </c>
      <c r="P77" t="str">
        <f t="shared" si="5"/>
        <v/>
      </c>
    </row>
    <row r="78" spans="1:16" ht="17" x14ac:dyDescent="0.25">
      <c r="A78" s="4"/>
      <c r="B78" t="s">
        <v>69</v>
      </c>
      <c r="C78" t="s">
        <v>1570</v>
      </c>
      <c r="D78">
        <v>306</v>
      </c>
      <c r="E78">
        <v>1</v>
      </c>
      <c r="F78">
        <v>12</v>
      </c>
      <c r="G78">
        <v>61.524000000000001</v>
      </c>
      <c r="H78">
        <v>105.3188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5"/>
        <v/>
      </c>
      <c r="O78" t="str">
        <f t="shared" si="5"/>
        <v/>
      </c>
      <c r="P78" t="str">
        <f t="shared" si="5"/>
        <v/>
      </c>
    </row>
    <row r="79" spans="1:16" ht="17" x14ac:dyDescent="0.25">
      <c r="A79" s="4"/>
      <c r="B79" t="s">
        <v>206</v>
      </c>
      <c r="C79" t="s">
        <v>1563</v>
      </c>
      <c r="D79">
        <v>305</v>
      </c>
      <c r="E79">
        <v>1</v>
      </c>
      <c r="F79">
        <v>125</v>
      </c>
      <c r="G79">
        <v>26.066700000000001</v>
      </c>
      <c r="H79">
        <v>50.557699999999997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5"/>
        <v/>
      </c>
      <c r="O79" t="str">
        <f t="shared" si="5"/>
        <v/>
      </c>
      <c r="P79" t="str">
        <f t="shared" si="5"/>
        <v/>
      </c>
    </row>
    <row r="80" spans="1:16" ht="17" x14ac:dyDescent="0.25">
      <c r="A80" s="4" t="s">
        <v>28</v>
      </c>
      <c r="B80" t="s">
        <v>2</v>
      </c>
      <c r="C80" t="s">
        <v>1591</v>
      </c>
      <c r="D80">
        <v>303</v>
      </c>
      <c r="E80">
        <v>1</v>
      </c>
      <c r="F80">
        <v>295</v>
      </c>
      <c r="G80">
        <v>26.078900000000001</v>
      </c>
      <c r="H80">
        <v>117.98739999999999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5"/>
        <v/>
      </c>
      <c r="O80" t="str">
        <f t="shared" si="5"/>
        <v/>
      </c>
      <c r="P80" t="str">
        <f t="shared" si="5"/>
        <v/>
      </c>
    </row>
    <row r="81" spans="1:16" ht="17" x14ac:dyDescent="0.25">
      <c r="A81" s="4"/>
      <c r="B81" t="s">
        <v>133</v>
      </c>
      <c r="C81" t="s">
        <v>1565</v>
      </c>
      <c r="D81">
        <v>294</v>
      </c>
      <c r="E81">
        <v>10</v>
      </c>
      <c r="F81">
        <v>41</v>
      </c>
      <c r="G81">
        <v>26.820599999999999</v>
      </c>
      <c r="H81">
        <v>30.802499999999998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5"/>
        <v/>
      </c>
      <c r="O81" t="str">
        <f t="shared" si="5"/>
        <v/>
      </c>
      <c r="P81" t="str">
        <f t="shared" si="5"/>
        <v/>
      </c>
    </row>
    <row r="82" spans="1:16" ht="17" x14ac:dyDescent="0.25">
      <c r="A82" s="4" t="s">
        <v>269</v>
      </c>
      <c r="B82" t="s">
        <v>1</v>
      </c>
      <c r="C82" t="s">
        <v>1577</v>
      </c>
      <c r="D82">
        <v>282</v>
      </c>
      <c r="E82">
        <v>4</v>
      </c>
      <c r="F82">
        <v>0</v>
      </c>
      <c r="G82">
        <v>44.268500000000003</v>
      </c>
      <c r="H82">
        <v>-89.616500000000002</v>
      </c>
      <c r="J82">
        <f t="shared" si="3"/>
        <v>282</v>
      </c>
      <c r="K82">
        <f t="shared" si="3"/>
        <v>4</v>
      </c>
      <c r="L82">
        <f t="shared" si="3"/>
        <v>0</v>
      </c>
      <c r="N82" t="str">
        <f t="shared" si="5"/>
        <v/>
      </c>
      <c r="O82" t="str">
        <f t="shared" si="5"/>
        <v/>
      </c>
      <c r="P82" t="str">
        <f t="shared" si="5"/>
        <v/>
      </c>
    </row>
    <row r="83" spans="1:16" ht="17" x14ac:dyDescent="0.25">
      <c r="A83" s="4" t="s">
        <v>45</v>
      </c>
      <c r="B83" t="s">
        <v>2</v>
      </c>
      <c r="C83" t="s">
        <v>1592</v>
      </c>
      <c r="D83">
        <v>273</v>
      </c>
      <c r="E83">
        <v>4</v>
      </c>
      <c r="F83">
        <v>98</v>
      </c>
      <c r="G83">
        <v>22.3</v>
      </c>
      <c r="H83">
        <v>114.2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5"/>
        <v/>
      </c>
      <c r="O83" t="str">
        <f t="shared" si="5"/>
        <v/>
      </c>
      <c r="P83" t="str">
        <f t="shared" si="5"/>
        <v/>
      </c>
    </row>
    <row r="84" spans="1:16" ht="17" x14ac:dyDescent="0.25">
      <c r="A84" s="4" t="s">
        <v>30</v>
      </c>
      <c r="B84" t="s">
        <v>2</v>
      </c>
      <c r="C84" t="s">
        <v>1524</v>
      </c>
      <c r="D84">
        <v>254</v>
      </c>
      <c r="E84">
        <v>2</v>
      </c>
      <c r="F84">
        <v>250</v>
      </c>
      <c r="G84">
        <v>23.829799999999999</v>
      </c>
      <c r="H84">
        <v>108.7881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5"/>
        <v/>
      </c>
      <c r="O84" t="str">
        <f t="shared" si="5"/>
        <v/>
      </c>
      <c r="P84" t="str">
        <f t="shared" si="5"/>
        <v/>
      </c>
    </row>
    <row r="85" spans="1:16" ht="17" x14ac:dyDescent="0.25">
      <c r="A85" s="4" t="s">
        <v>276</v>
      </c>
      <c r="B85" t="s">
        <v>1</v>
      </c>
      <c r="C85" t="s">
        <v>1577</v>
      </c>
      <c r="D85">
        <v>253</v>
      </c>
      <c r="E85">
        <v>0</v>
      </c>
      <c r="F85">
        <v>0</v>
      </c>
      <c r="G85">
        <v>35.630099999999999</v>
      </c>
      <c r="H85">
        <v>-79.806399999999996</v>
      </c>
      <c r="J85">
        <f t="shared" si="3"/>
        <v>253</v>
      </c>
      <c r="K85">
        <f t="shared" si="3"/>
        <v>0</v>
      </c>
      <c r="L85">
        <f t="shared" si="3"/>
        <v>0</v>
      </c>
      <c r="N85" t="str">
        <f t="shared" si="5"/>
        <v/>
      </c>
      <c r="O85" t="str">
        <f t="shared" si="5"/>
        <v/>
      </c>
      <c r="P85" t="str">
        <f t="shared" si="5"/>
        <v/>
      </c>
    </row>
    <row r="86" spans="1:16" ht="17" x14ac:dyDescent="0.25">
      <c r="A86" s="4" t="s">
        <v>29</v>
      </c>
      <c r="B86" t="s">
        <v>2</v>
      </c>
      <c r="C86" t="s">
        <v>1580</v>
      </c>
      <c r="D86">
        <v>248</v>
      </c>
      <c r="E86">
        <v>3</v>
      </c>
      <c r="F86">
        <v>239</v>
      </c>
      <c r="G86">
        <v>35.191699999999997</v>
      </c>
      <c r="H86">
        <v>108.87009999999999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5"/>
        <v/>
      </c>
      <c r="O86" t="str">
        <f t="shared" si="5"/>
        <v/>
      </c>
      <c r="P86" t="str">
        <f t="shared" si="5"/>
        <v/>
      </c>
    </row>
    <row r="87" spans="1:16" ht="17" x14ac:dyDescent="0.25">
      <c r="A87" s="4" t="s">
        <v>266</v>
      </c>
      <c r="B87" t="s">
        <v>1</v>
      </c>
      <c r="C87" t="s">
        <v>1573</v>
      </c>
      <c r="D87">
        <v>248</v>
      </c>
      <c r="E87">
        <v>3</v>
      </c>
      <c r="F87">
        <v>0</v>
      </c>
      <c r="G87">
        <v>40.388800000000003</v>
      </c>
      <c r="H87">
        <v>-82.764899999999997</v>
      </c>
      <c r="J87">
        <f t="shared" si="3"/>
        <v>248</v>
      </c>
      <c r="K87">
        <f t="shared" si="3"/>
        <v>3</v>
      </c>
      <c r="L87">
        <f t="shared" si="3"/>
        <v>0</v>
      </c>
      <c r="N87" t="str">
        <f t="shared" si="5"/>
        <v/>
      </c>
      <c r="O87" t="str">
        <f t="shared" si="5"/>
        <v/>
      </c>
      <c r="P87" t="str">
        <f t="shared" si="5"/>
        <v/>
      </c>
    </row>
    <row r="88" spans="1:16" ht="17" x14ac:dyDescent="0.25">
      <c r="A88" s="4"/>
      <c r="B88" t="s">
        <v>247</v>
      </c>
      <c r="C88" t="s">
        <v>1588</v>
      </c>
      <c r="D88">
        <v>240</v>
      </c>
      <c r="E88">
        <v>0</v>
      </c>
      <c r="F88">
        <v>0</v>
      </c>
      <c r="G88">
        <v>-30.5595</v>
      </c>
      <c r="H88">
        <v>22.9375</v>
      </c>
      <c r="J88" t="str">
        <f t="shared" ref="J88:L151" si="6">IF($B88="US",D88,"")</f>
        <v/>
      </c>
      <c r="K88" t="str">
        <f t="shared" si="6"/>
        <v/>
      </c>
      <c r="L88" t="str">
        <f t="shared" si="6"/>
        <v/>
      </c>
      <c r="N88" t="str">
        <f t="shared" si="5"/>
        <v/>
      </c>
      <c r="O88" t="str">
        <f t="shared" si="5"/>
        <v/>
      </c>
      <c r="P88" t="str">
        <f t="shared" si="5"/>
        <v/>
      </c>
    </row>
    <row r="89" spans="1:16" ht="17" x14ac:dyDescent="0.25">
      <c r="A89" s="4" t="s">
        <v>61</v>
      </c>
      <c r="B89" t="s">
        <v>59</v>
      </c>
      <c r="C89" t="s">
        <v>1586</v>
      </c>
      <c r="D89">
        <v>229</v>
      </c>
      <c r="E89">
        <v>0</v>
      </c>
      <c r="F89">
        <v>8</v>
      </c>
      <c r="G89">
        <v>-37.813600000000001</v>
      </c>
      <c r="H89">
        <v>144.9631</v>
      </c>
      <c r="J89" t="str">
        <f t="shared" si="6"/>
        <v/>
      </c>
      <c r="K89" t="str">
        <f t="shared" si="6"/>
        <v/>
      </c>
      <c r="L89" t="str">
        <f t="shared" si="6"/>
        <v/>
      </c>
      <c r="N89" t="str">
        <f t="shared" si="5"/>
        <v/>
      </c>
      <c r="O89" t="str">
        <f t="shared" si="5"/>
        <v/>
      </c>
      <c r="P89" t="str">
        <f t="shared" si="5"/>
        <v/>
      </c>
    </row>
    <row r="90" spans="1:16" ht="17" x14ac:dyDescent="0.25">
      <c r="A90" s="4" t="s">
        <v>58</v>
      </c>
      <c r="B90" t="s">
        <v>59</v>
      </c>
      <c r="C90" t="s">
        <v>1586</v>
      </c>
      <c r="D90">
        <v>221</v>
      </c>
      <c r="E90">
        <v>0</v>
      </c>
      <c r="F90">
        <v>8</v>
      </c>
      <c r="G90">
        <v>-28.0167</v>
      </c>
      <c r="H90">
        <v>153.4</v>
      </c>
      <c r="J90" t="str">
        <f t="shared" si="6"/>
        <v/>
      </c>
      <c r="K90" t="str">
        <f t="shared" si="6"/>
        <v/>
      </c>
      <c r="L90" t="str">
        <f t="shared" si="6"/>
        <v/>
      </c>
      <c r="N90" t="str">
        <f t="shared" si="5"/>
        <v/>
      </c>
      <c r="O90" t="str">
        <f t="shared" si="5"/>
        <v/>
      </c>
      <c r="P90" t="str">
        <f t="shared" si="5"/>
        <v/>
      </c>
    </row>
    <row r="91" spans="1:16" ht="17" x14ac:dyDescent="0.25">
      <c r="A91" s="4"/>
      <c r="B91" t="s">
        <v>229</v>
      </c>
      <c r="C91" t="s">
        <v>1563</v>
      </c>
      <c r="D91">
        <v>214</v>
      </c>
      <c r="E91">
        <v>17</v>
      </c>
      <c r="F91">
        <v>51</v>
      </c>
      <c r="G91">
        <v>33.223199999999999</v>
      </c>
      <c r="H91">
        <v>43.679299999999998</v>
      </c>
      <c r="J91" t="str">
        <f t="shared" si="6"/>
        <v/>
      </c>
      <c r="K91" t="str">
        <f t="shared" si="6"/>
        <v/>
      </c>
      <c r="L91" t="str">
        <f t="shared" si="6"/>
        <v/>
      </c>
      <c r="N91" t="str">
        <f t="shared" si="5"/>
        <v/>
      </c>
      <c r="O91" t="str">
        <f t="shared" si="5"/>
        <v/>
      </c>
      <c r="P91" t="str">
        <f t="shared" si="5"/>
        <v/>
      </c>
    </row>
    <row r="92" spans="1:16" ht="17" x14ac:dyDescent="0.25">
      <c r="A92" s="4"/>
      <c r="B92" t="s">
        <v>249</v>
      </c>
      <c r="C92" t="s">
        <v>1563</v>
      </c>
      <c r="D92">
        <v>206</v>
      </c>
      <c r="E92">
        <v>1</v>
      </c>
      <c r="F92">
        <v>5</v>
      </c>
      <c r="G92">
        <v>45.1</v>
      </c>
      <c r="H92">
        <v>15.2</v>
      </c>
      <c r="J92" t="str">
        <f t="shared" si="6"/>
        <v/>
      </c>
      <c r="K92" t="str">
        <f t="shared" si="6"/>
        <v/>
      </c>
      <c r="L92" t="str">
        <f t="shared" si="6"/>
        <v/>
      </c>
      <c r="N92" t="str">
        <f t="shared" si="5"/>
        <v/>
      </c>
      <c r="O92" t="str">
        <f t="shared" si="5"/>
        <v/>
      </c>
      <c r="P92" t="str">
        <f t="shared" si="5"/>
        <v/>
      </c>
    </row>
    <row r="93" spans="1:16" ht="17" x14ac:dyDescent="0.25">
      <c r="A93" s="4"/>
      <c r="B93" t="s">
        <v>259</v>
      </c>
      <c r="C93" t="s">
        <v>1588</v>
      </c>
      <c r="D93">
        <v>203</v>
      </c>
      <c r="E93">
        <v>2</v>
      </c>
      <c r="F93">
        <v>4</v>
      </c>
      <c r="G93">
        <v>23.634499999999999</v>
      </c>
      <c r="H93">
        <v>-102.5528</v>
      </c>
      <c r="J93" t="str">
        <f t="shared" si="6"/>
        <v/>
      </c>
      <c r="K93" t="str">
        <f t="shared" si="6"/>
        <v/>
      </c>
      <c r="L93" t="str">
        <f t="shared" si="6"/>
        <v/>
      </c>
      <c r="N93" t="str">
        <f t="shared" si="5"/>
        <v/>
      </c>
      <c r="O93" t="str">
        <f t="shared" si="5"/>
        <v/>
      </c>
      <c r="P93" t="str">
        <f t="shared" si="5"/>
        <v/>
      </c>
    </row>
    <row r="94" spans="1:16" ht="17" x14ac:dyDescent="0.25">
      <c r="A94" s="4"/>
      <c r="B94" t="s">
        <v>253</v>
      </c>
      <c r="C94" t="s">
        <v>1579</v>
      </c>
      <c r="D94">
        <v>200</v>
      </c>
      <c r="E94">
        <v>1</v>
      </c>
      <c r="F94">
        <v>0</v>
      </c>
      <c r="G94">
        <v>8.5380000000000003</v>
      </c>
      <c r="H94">
        <v>-80.7821</v>
      </c>
      <c r="J94" t="str">
        <f t="shared" si="6"/>
        <v/>
      </c>
      <c r="K94" t="str">
        <f t="shared" si="6"/>
        <v/>
      </c>
      <c r="L94" t="str">
        <f t="shared" si="6"/>
        <v/>
      </c>
      <c r="N94" t="str">
        <f t="shared" si="5"/>
        <v/>
      </c>
      <c r="O94" t="str">
        <f t="shared" si="5"/>
        <v/>
      </c>
      <c r="P94" t="str">
        <f t="shared" si="5"/>
        <v/>
      </c>
    </row>
    <row r="95" spans="1:16" ht="17" x14ac:dyDescent="0.25">
      <c r="A95" s="4"/>
      <c r="B95" t="s">
        <v>257</v>
      </c>
      <c r="C95" t="s">
        <v>1563</v>
      </c>
      <c r="D95">
        <v>196</v>
      </c>
      <c r="E95">
        <v>0</v>
      </c>
      <c r="F95">
        <v>1</v>
      </c>
      <c r="G95">
        <v>4.5709</v>
      </c>
      <c r="H95">
        <v>-74.297300000000007</v>
      </c>
      <c r="J95" t="str">
        <f t="shared" si="6"/>
        <v/>
      </c>
      <c r="K95" t="str">
        <f t="shared" si="6"/>
        <v/>
      </c>
      <c r="L95" t="str">
        <f t="shared" si="6"/>
        <v/>
      </c>
      <c r="N95" t="str">
        <f t="shared" si="5"/>
        <v/>
      </c>
      <c r="O95" t="str">
        <f t="shared" si="5"/>
        <v/>
      </c>
      <c r="P95" t="str">
        <f t="shared" si="5"/>
        <v/>
      </c>
    </row>
    <row r="96" spans="1:16" ht="17" x14ac:dyDescent="0.25">
      <c r="A96" s="4" t="s">
        <v>251</v>
      </c>
      <c r="B96" t="s">
        <v>63</v>
      </c>
      <c r="C96" t="s">
        <v>1593</v>
      </c>
      <c r="D96">
        <v>195</v>
      </c>
      <c r="E96">
        <v>1</v>
      </c>
      <c r="F96">
        <v>0</v>
      </c>
      <c r="G96">
        <v>53.933300000000003</v>
      </c>
      <c r="H96">
        <v>-116.5765</v>
      </c>
      <c r="J96" t="str">
        <f t="shared" si="6"/>
        <v/>
      </c>
      <c r="K96" t="str">
        <f t="shared" si="6"/>
        <v/>
      </c>
      <c r="L96" t="str">
        <f t="shared" si="6"/>
        <v/>
      </c>
      <c r="N96" t="str">
        <f t="shared" si="5"/>
        <v/>
      </c>
      <c r="O96" t="str">
        <f t="shared" si="5"/>
        <v/>
      </c>
      <c r="P96" t="str">
        <f t="shared" si="5"/>
        <v/>
      </c>
    </row>
    <row r="97" spans="1:16" ht="17" x14ac:dyDescent="0.25">
      <c r="A97" s="4" t="s">
        <v>286</v>
      </c>
      <c r="B97" t="s">
        <v>1</v>
      </c>
      <c r="C97" t="s">
        <v>1593</v>
      </c>
      <c r="D97">
        <v>194</v>
      </c>
      <c r="E97">
        <v>4</v>
      </c>
      <c r="F97">
        <v>0</v>
      </c>
      <c r="G97">
        <v>41.597799999999999</v>
      </c>
      <c r="H97">
        <v>-72.755399999999995</v>
      </c>
      <c r="J97">
        <f t="shared" si="6"/>
        <v>194</v>
      </c>
      <c r="K97">
        <f t="shared" si="6"/>
        <v>4</v>
      </c>
      <c r="L97">
        <f t="shared" si="6"/>
        <v>0</v>
      </c>
      <c r="N97" t="str">
        <f t="shared" si="5"/>
        <v/>
      </c>
      <c r="O97" t="str">
        <f t="shared" si="5"/>
        <v/>
      </c>
      <c r="P97" t="str">
        <f t="shared" si="5"/>
        <v/>
      </c>
    </row>
    <row r="98" spans="1:16" ht="17" x14ac:dyDescent="0.25">
      <c r="A98" s="4" t="s">
        <v>271</v>
      </c>
      <c r="B98" t="s">
        <v>1</v>
      </c>
      <c r="C98" t="s">
        <v>1577</v>
      </c>
      <c r="D98">
        <v>193</v>
      </c>
      <c r="E98">
        <v>2</v>
      </c>
      <c r="F98">
        <v>0</v>
      </c>
      <c r="G98">
        <v>39.063899999999997</v>
      </c>
      <c r="H98">
        <v>-76.802099999999996</v>
      </c>
      <c r="J98">
        <f t="shared" si="6"/>
        <v>193</v>
      </c>
      <c r="K98">
        <f t="shared" si="6"/>
        <v>2</v>
      </c>
      <c r="L98">
        <f t="shared" si="6"/>
        <v>0</v>
      </c>
      <c r="N98" t="str">
        <f t="shared" si="5"/>
        <v/>
      </c>
      <c r="O98" t="str">
        <f t="shared" si="5"/>
        <v/>
      </c>
      <c r="P98" t="str">
        <f t="shared" si="5"/>
        <v/>
      </c>
    </row>
    <row r="99" spans="1:16" ht="17" x14ac:dyDescent="0.25">
      <c r="A99" s="4"/>
      <c r="B99" t="s">
        <v>238</v>
      </c>
      <c r="C99" t="s">
        <v>1588</v>
      </c>
      <c r="D99">
        <v>187</v>
      </c>
      <c r="E99">
        <v>4</v>
      </c>
      <c r="F99">
        <v>4</v>
      </c>
      <c r="G99">
        <v>33.854700000000001</v>
      </c>
      <c r="H99">
        <v>35.862299999999998</v>
      </c>
      <c r="J99" t="str">
        <f t="shared" si="6"/>
        <v/>
      </c>
      <c r="K99" t="str">
        <f t="shared" si="6"/>
        <v/>
      </c>
      <c r="L99" t="str">
        <f t="shared" si="6"/>
        <v/>
      </c>
      <c r="N99" t="str">
        <f t="shared" si="5"/>
        <v/>
      </c>
      <c r="O99" t="str">
        <f t="shared" si="5"/>
        <v/>
      </c>
      <c r="P99" t="str">
        <f t="shared" si="5"/>
        <v/>
      </c>
    </row>
    <row r="100" spans="1:16" ht="17" x14ac:dyDescent="0.25">
      <c r="A100" s="4" t="s">
        <v>265</v>
      </c>
      <c r="B100" t="s">
        <v>63</v>
      </c>
      <c r="C100" t="s">
        <v>1587</v>
      </c>
      <c r="D100">
        <v>181</v>
      </c>
      <c r="E100">
        <v>5</v>
      </c>
      <c r="F100">
        <v>0</v>
      </c>
      <c r="G100">
        <v>52.939900000000002</v>
      </c>
      <c r="H100">
        <v>-73.549099999999996</v>
      </c>
      <c r="J100" t="str">
        <f t="shared" si="6"/>
        <v/>
      </c>
      <c r="K100" t="str">
        <f t="shared" si="6"/>
        <v/>
      </c>
      <c r="L100" t="str">
        <f t="shared" si="6"/>
        <v/>
      </c>
      <c r="N100" t="str">
        <f t="shared" si="5"/>
        <v/>
      </c>
      <c r="O100" t="str">
        <f t="shared" si="5"/>
        <v/>
      </c>
      <c r="P100" t="str">
        <f t="shared" si="5"/>
        <v/>
      </c>
    </row>
    <row r="101" spans="1:16" ht="17" x14ac:dyDescent="0.25">
      <c r="A101" s="4"/>
      <c r="B101" t="s">
        <v>246</v>
      </c>
      <c r="C101" t="s">
        <v>1565</v>
      </c>
      <c r="D101">
        <v>178</v>
      </c>
      <c r="E101">
        <v>1</v>
      </c>
      <c r="F101">
        <v>0</v>
      </c>
      <c r="G101">
        <v>48.668999999999997</v>
      </c>
      <c r="H101">
        <v>19.699000000000002</v>
      </c>
      <c r="J101" t="str">
        <f t="shared" si="6"/>
        <v/>
      </c>
      <c r="K101" t="str">
        <f t="shared" si="6"/>
        <v/>
      </c>
      <c r="L101" t="str">
        <f t="shared" si="6"/>
        <v/>
      </c>
      <c r="N101" t="str">
        <f t="shared" si="5"/>
        <v/>
      </c>
      <c r="O101" t="str">
        <f t="shared" si="5"/>
        <v/>
      </c>
      <c r="P101" t="str">
        <f t="shared" si="5"/>
        <v/>
      </c>
    </row>
    <row r="102" spans="1:16" ht="17" x14ac:dyDescent="0.25">
      <c r="A102" s="4" t="s">
        <v>33</v>
      </c>
      <c r="B102" t="s">
        <v>2</v>
      </c>
      <c r="C102" t="s">
        <v>203</v>
      </c>
      <c r="D102">
        <v>176</v>
      </c>
      <c r="E102">
        <v>2</v>
      </c>
      <c r="F102">
        <v>172</v>
      </c>
      <c r="G102">
        <v>24.974</v>
      </c>
      <c r="H102">
        <v>101.48699999999999</v>
      </c>
      <c r="J102" t="str">
        <f t="shared" si="6"/>
        <v/>
      </c>
      <c r="K102" t="str">
        <f t="shared" si="6"/>
        <v/>
      </c>
      <c r="L102" t="str">
        <f t="shared" si="6"/>
        <v/>
      </c>
      <c r="N102" t="str">
        <f t="shared" si="5"/>
        <v/>
      </c>
      <c r="O102" t="str">
        <f t="shared" si="5"/>
        <v/>
      </c>
      <c r="P102" t="str">
        <f t="shared" si="5"/>
        <v/>
      </c>
    </row>
    <row r="103" spans="1:16" ht="17" x14ac:dyDescent="0.25">
      <c r="A103" s="4"/>
      <c r="B103" t="s">
        <v>230</v>
      </c>
      <c r="C103" t="s">
        <v>1588</v>
      </c>
      <c r="D103">
        <v>176</v>
      </c>
      <c r="E103">
        <v>0</v>
      </c>
      <c r="F103">
        <v>27</v>
      </c>
      <c r="G103">
        <v>29.311699999999998</v>
      </c>
      <c r="H103">
        <v>47.4818</v>
      </c>
      <c r="J103" t="str">
        <f t="shared" si="6"/>
        <v/>
      </c>
      <c r="K103" t="str">
        <f t="shared" si="6"/>
        <v/>
      </c>
      <c r="L103" t="str">
        <f t="shared" si="6"/>
        <v/>
      </c>
      <c r="N103" t="str">
        <f t="shared" si="5"/>
        <v/>
      </c>
      <c r="O103" t="str">
        <f t="shared" si="5"/>
        <v/>
      </c>
      <c r="P103" t="str">
        <f t="shared" si="5"/>
        <v/>
      </c>
    </row>
    <row r="104" spans="1:16" ht="17" x14ac:dyDescent="0.25">
      <c r="A104" s="4"/>
      <c r="B104" t="s">
        <v>254</v>
      </c>
      <c r="C104" t="s">
        <v>1565</v>
      </c>
      <c r="D104">
        <v>171</v>
      </c>
      <c r="E104">
        <v>1</v>
      </c>
      <c r="F104">
        <v>1</v>
      </c>
      <c r="G104">
        <v>44.016500000000001</v>
      </c>
      <c r="H104">
        <v>21.0059</v>
      </c>
      <c r="J104" t="str">
        <f t="shared" si="6"/>
        <v/>
      </c>
      <c r="K104" t="str">
        <f t="shared" si="6"/>
        <v/>
      </c>
      <c r="L104" t="str">
        <f t="shared" si="6"/>
        <v/>
      </c>
      <c r="N104" t="str">
        <f t="shared" si="5"/>
        <v/>
      </c>
      <c r="O104" t="str">
        <f t="shared" si="5"/>
        <v/>
      </c>
      <c r="P104" t="str">
        <f t="shared" si="5"/>
        <v/>
      </c>
    </row>
    <row r="105" spans="1:16" ht="17" x14ac:dyDescent="0.25">
      <c r="A105" s="4" t="s">
        <v>283</v>
      </c>
      <c r="B105" t="s">
        <v>1</v>
      </c>
      <c r="C105" t="s">
        <v>1582</v>
      </c>
      <c r="D105">
        <v>171</v>
      </c>
      <c r="E105">
        <v>3</v>
      </c>
      <c r="F105">
        <v>0</v>
      </c>
      <c r="G105">
        <v>33.856900000000003</v>
      </c>
      <c r="H105">
        <v>-80.944999999999993</v>
      </c>
      <c r="J105">
        <f t="shared" si="6"/>
        <v>171</v>
      </c>
      <c r="K105">
        <f t="shared" si="6"/>
        <v>3</v>
      </c>
      <c r="L105">
        <f t="shared" si="6"/>
        <v>0</v>
      </c>
      <c r="N105" t="str">
        <f t="shared" si="5"/>
        <v/>
      </c>
      <c r="O105" t="str">
        <f t="shared" si="5"/>
        <v/>
      </c>
      <c r="P105" t="str">
        <f t="shared" si="5"/>
        <v/>
      </c>
    </row>
    <row r="106" spans="1:16" ht="17" x14ac:dyDescent="0.25">
      <c r="A106" s="4" t="s">
        <v>34</v>
      </c>
      <c r="B106" t="s">
        <v>2</v>
      </c>
      <c r="C106" t="s">
        <v>165</v>
      </c>
      <c r="D106">
        <v>168</v>
      </c>
      <c r="E106">
        <v>6</v>
      </c>
      <c r="F106">
        <v>161</v>
      </c>
      <c r="G106">
        <v>19.195900000000002</v>
      </c>
      <c r="H106">
        <v>109.7453</v>
      </c>
      <c r="J106" t="str">
        <f t="shared" si="6"/>
        <v/>
      </c>
      <c r="K106" t="str">
        <f t="shared" si="6"/>
        <v/>
      </c>
      <c r="L106" t="str">
        <f t="shared" si="6"/>
        <v/>
      </c>
      <c r="N106" t="str">
        <f t="shared" si="5"/>
        <v/>
      </c>
      <c r="O106" t="str">
        <f t="shared" si="5"/>
        <v/>
      </c>
      <c r="P106" t="str">
        <f t="shared" si="5"/>
        <v/>
      </c>
    </row>
    <row r="107" spans="1:16" ht="17" x14ac:dyDescent="0.25">
      <c r="A107" s="4"/>
      <c r="B107" t="s">
        <v>262</v>
      </c>
      <c r="C107" t="s">
        <v>1563</v>
      </c>
      <c r="D107">
        <v>163</v>
      </c>
      <c r="E107">
        <v>3</v>
      </c>
      <c r="F107">
        <v>3</v>
      </c>
      <c r="G107">
        <v>42.733899999999998</v>
      </c>
      <c r="H107">
        <v>25.485800000000001</v>
      </c>
      <c r="J107" t="str">
        <f t="shared" si="6"/>
        <v/>
      </c>
      <c r="K107" t="str">
        <f t="shared" si="6"/>
        <v/>
      </c>
      <c r="L107" t="str">
        <f t="shared" si="6"/>
        <v/>
      </c>
      <c r="N107" t="str">
        <f t="shared" si="5"/>
        <v/>
      </c>
      <c r="O107" t="str">
        <f t="shared" si="5"/>
        <v/>
      </c>
      <c r="P107" t="str">
        <f t="shared" si="5"/>
        <v/>
      </c>
    </row>
    <row r="108" spans="1:16" ht="17" x14ac:dyDescent="0.25">
      <c r="A108" s="4" t="s">
        <v>270</v>
      </c>
      <c r="B108" t="s">
        <v>1</v>
      </c>
      <c r="C108" t="s">
        <v>1593</v>
      </c>
      <c r="D108">
        <v>161</v>
      </c>
      <c r="E108">
        <v>2</v>
      </c>
      <c r="F108">
        <v>0</v>
      </c>
      <c r="G108">
        <v>38.313499999999998</v>
      </c>
      <c r="H108">
        <v>-117.05540000000001</v>
      </c>
      <c r="J108">
        <f t="shared" si="6"/>
        <v>161</v>
      </c>
      <c r="K108">
        <f t="shared" si="6"/>
        <v>2</v>
      </c>
      <c r="L108">
        <f t="shared" si="6"/>
        <v>0</v>
      </c>
      <c r="N108" t="str">
        <f t="shared" si="5"/>
        <v/>
      </c>
      <c r="O108" t="str">
        <f t="shared" si="5"/>
        <v/>
      </c>
      <c r="P108" t="str">
        <f t="shared" si="5"/>
        <v/>
      </c>
    </row>
    <row r="109" spans="1:16" ht="17" x14ac:dyDescent="0.25">
      <c r="A109" s="4"/>
      <c r="B109" t="s">
        <v>261</v>
      </c>
      <c r="C109" t="s">
        <v>1588</v>
      </c>
      <c r="D109">
        <v>160</v>
      </c>
      <c r="E109">
        <v>0</v>
      </c>
      <c r="F109">
        <v>1</v>
      </c>
      <c r="G109">
        <v>40.069099999999999</v>
      </c>
      <c r="H109">
        <v>45.038200000000003</v>
      </c>
      <c r="J109" t="str">
        <f t="shared" si="6"/>
        <v/>
      </c>
      <c r="K109" t="str">
        <f t="shared" si="6"/>
        <v/>
      </c>
      <c r="L109" t="str">
        <f t="shared" si="6"/>
        <v/>
      </c>
      <c r="N109" t="str">
        <f t="shared" si="5"/>
        <v/>
      </c>
      <c r="O109" t="str">
        <f t="shared" si="5"/>
        <v/>
      </c>
      <c r="P109" t="str">
        <f t="shared" si="5"/>
        <v/>
      </c>
    </row>
    <row r="110" spans="1:16" ht="17" x14ac:dyDescent="0.25">
      <c r="A110" s="4"/>
      <c r="B110" t="s">
        <v>250</v>
      </c>
      <c r="C110" t="s">
        <v>1594</v>
      </c>
      <c r="D110">
        <v>158</v>
      </c>
      <c r="E110">
        <v>4</v>
      </c>
      <c r="F110">
        <v>3</v>
      </c>
      <c r="G110">
        <v>-38.4161</v>
      </c>
      <c r="H110">
        <v>-63.616700000000002</v>
      </c>
      <c r="J110" t="str">
        <f t="shared" si="6"/>
        <v/>
      </c>
      <c r="K110" t="str">
        <f t="shared" si="6"/>
        <v/>
      </c>
      <c r="L110" t="str">
        <f t="shared" si="6"/>
        <v/>
      </c>
      <c r="N110" t="str">
        <f t="shared" si="5"/>
        <v/>
      </c>
      <c r="O110" t="str">
        <f t="shared" si="5"/>
        <v/>
      </c>
      <c r="P110" t="str">
        <f t="shared" si="5"/>
        <v/>
      </c>
    </row>
    <row r="111" spans="1:16" ht="17" x14ac:dyDescent="0.25">
      <c r="A111" s="4" t="s">
        <v>268</v>
      </c>
      <c r="B111" t="s">
        <v>1</v>
      </c>
      <c r="C111" t="s">
        <v>1573</v>
      </c>
      <c r="D111">
        <v>156</v>
      </c>
      <c r="E111">
        <v>2</v>
      </c>
      <c r="F111">
        <v>0</v>
      </c>
      <c r="G111">
        <v>37.769300000000001</v>
      </c>
      <c r="H111">
        <v>-78.17</v>
      </c>
      <c r="J111">
        <f t="shared" si="6"/>
        <v>156</v>
      </c>
      <c r="K111">
        <f t="shared" si="6"/>
        <v>2</v>
      </c>
      <c r="L111">
        <f t="shared" si="6"/>
        <v>0</v>
      </c>
      <c r="N111" t="str">
        <f t="shared" si="5"/>
        <v/>
      </c>
      <c r="O111" t="str">
        <f t="shared" si="5"/>
        <v/>
      </c>
      <c r="P111" t="str">
        <f t="shared" si="5"/>
        <v/>
      </c>
    </row>
    <row r="112" spans="1:16" ht="17" x14ac:dyDescent="0.25">
      <c r="A112" s="4"/>
      <c r="B112" t="s">
        <v>245</v>
      </c>
      <c r="C112" t="s">
        <v>1595</v>
      </c>
      <c r="D112">
        <v>153</v>
      </c>
      <c r="E112">
        <v>2</v>
      </c>
      <c r="F112">
        <v>28</v>
      </c>
      <c r="G112">
        <v>23.7</v>
      </c>
      <c r="H112">
        <v>121</v>
      </c>
      <c r="J112" t="str">
        <f t="shared" si="6"/>
        <v/>
      </c>
      <c r="K112" t="str">
        <f t="shared" si="6"/>
        <v/>
      </c>
      <c r="L112" t="str">
        <f t="shared" si="6"/>
        <v/>
      </c>
      <c r="N112" t="str">
        <f t="shared" si="5"/>
        <v/>
      </c>
      <c r="O112" t="str">
        <f t="shared" si="5"/>
        <v/>
      </c>
      <c r="P112" t="str">
        <f t="shared" si="5"/>
        <v/>
      </c>
    </row>
    <row r="113" spans="1:16" ht="17" x14ac:dyDescent="0.25">
      <c r="A113" s="4"/>
      <c r="B113" t="s">
        <v>57</v>
      </c>
      <c r="C113" t="s">
        <v>1563</v>
      </c>
      <c r="D113">
        <v>153</v>
      </c>
      <c r="E113">
        <v>2</v>
      </c>
      <c r="F113">
        <v>38</v>
      </c>
      <c r="G113">
        <v>23.424099999999999</v>
      </c>
      <c r="H113">
        <v>53.847799999999999</v>
      </c>
      <c r="J113" t="str">
        <f t="shared" si="6"/>
        <v/>
      </c>
      <c r="K113" t="str">
        <f t="shared" si="6"/>
        <v/>
      </c>
      <c r="L113" t="str">
        <f t="shared" si="6"/>
        <v/>
      </c>
      <c r="N113" t="str">
        <f t="shared" si="5"/>
        <v/>
      </c>
      <c r="O113" t="str">
        <f t="shared" si="5"/>
        <v/>
      </c>
      <c r="P113" t="str">
        <f t="shared" si="5"/>
        <v/>
      </c>
    </row>
    <row r="114" spans="1:16" ht="17" x14ac:dyDescent="0.25">
      <c r="A114" s="4" t="s">
        <v>35</v>
      </c>
      <c r="B114" t="s">
        <v>2</v>
      </c>
      <c r="C114" t="s">
        <v>1382</v>
      </c>
      <c r="D114">
        <v>146</v>
      </c>
      <c r="E114">
        <v>2</v>
      </c>
      <c r="F114">
        <v>144</v>
      </c>
      <c r="G114">
        <v>26.8154</v>
      </c>
      <c r="H114">
        <v>106.87479999999999</v>
      </c>
      <c r="J114" t="str">
        <f t="shared" si="6"/>
        <v/>
      </c>
      <c r="K114" t="str">
        <f t="shared" si="6"/>
        <v/>
      </c>
      <c r="L114" t="str">
        <f t="shared" si="6"/>
        <v/>
      </c>
      <c r="N114" t="str">
        <f t="shared" si="5"/>
        <v/>
      </c>
      <c r="O114" t="str">
        <f t="shared" si="5"/>
        <v/>
      </c>
      <c r="P114" t="str">
        <f t="shared" si="5"/>
        <v/>
      </c>
    </row>
    <row r="115" spans="1:16" ht="17" x14ac:dyDescent="0.25">
      <c r="A115" s="4"/>
      <c r="B115" t="s">
        <v>235</v>
      </c>
      <c r="C115" t="s">
        <v>1563</v>
      </c>
      <c r="D115">
        <v>144</v>
      </c>
      <c r="E115">
        <v>20</v>
      </c>
      <c r="F115">
        <v>4</v>
      </c>
      <c r="G115">
        <v>43.942399999999999</v>
      </c>
      <c r="H115">
        <v>12.457800000000001</v>
      </c>
      <c r="J115" t="str">
        <f t="shared" si="6"/>
        <v/>
      </c>
      <c r="K115" t="str">
        <f t="shared" si="6"/>
        <v/>
      </c>
      <c r="L115" t="str">
        <f t="shared" si="6"/>
        <v/>
      </c>
      <c r="N115" t="str">
        <f t="shared" si="5"/>
        <v/>
      </c>
      <c r="O115" t="str">
        <f t="shared" si="5"/>
        <v/>
      </c>
      <c r="P115" t="str">
        <f t="shared" si="5"/>
        <v/>
      </c>
    </row>
    <row r="116" spans="1:16" ht="17" x14ac:dyDescent="0.25">
      <c r="A116" s="4" t="s">
        <v>324</v>
      </c>
      <c r="B116" t="s">
        <v>1</v>
      </c>
      <c r="C116" t="s">
        <v>1596</v>
      </c>
      <c r="D116">
        <v>140</v>
      </c>
      <c r="E116">
        <v>1</v>
      </c>
      <c r="F116">
        <v>0</v>
      </c>
      <c r="G116">
        <v>32.741599999999998</v>
      </c>
      <c r="H116">
        <v>-89.678700000000006</v>
      </c>
      <c r="J116">
        <f t="shared" si="6"/>
        <v>140</v>
      </c>
      <c r="K116">
        <f t="shared" si="6"/>
        <v>1</v>
      </c>
      <c r="L116">
        <f t="shared" si="6"/>
        <v>0</v>
      </c>
      <c r="N116" t="str">
        <f t="shared" si="5"/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255</v>
      </c>
      <c r="C117" t="s">
        <v>1563</v>
      </c>
      <c r="D117">
        <v>139</v>
      </c>
      <c r="E117">
        <v>15</v>
      </c>
      <c r="F117">
        <v>32</v>
      </c>
      <c r="G117">
        <v>28.033899999999999</v>
      </c>
      <c r="H117">
        <v>1.6596</v>
      </c>
      <c r="J117" t="str">
        <f t="shared" si="6"/>
        <v/>
      </c>
      <c r="K117" t="str">
        <f t="shared" si="6"/>
        <v/>
      </c>
      <c r="L117" t="str">
        <f t="shared" si="6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258</v>
      </c>
      <c r="B118" t="s">
        <v>1</v>
      </c>
      <c r="C118" t="s">
        <v>1573</v>
      </c>
      <c r="D118">
        <v>138</v>
      </c>
      <c r="E118">
        <v>1</v>
      </c>
      <c r="F118">
        <v>0</v>
      </c>
      <c r="G118">
        <v>45.694499999999998</v>
      </c>
      <c r="H118">
        <v>-93.900199999999998</v>
      </c>
      <c r="J118">
        <f t="shared" si="6"/>
        <v>138</v>
      </c>
      <c r="K118">
        <f t="shared" si="6"/>
        <v>1</v>
      </c>
      <c r="L118">
        <f t="shared" si="6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37</v>
      </c>
      <c r="B119" t="s">
        <v>2</v>
      </c>
      <c r="C119" t="s">
        <v>1458</v>
      </c>
      <c r="D119">
        <v>137</v>
      </c>
      <c r="E119">
        <v>3</v>
      </c>
      <c r="F119">
        <v>133</v>
      </c>
      <c r="G119">
        <v>39.305399999999999</v>
      </c>
      <c r="H119">
        <v>117.32299999999999</v>
      </c>
      <c r="J119" t="str">
        <f t="shared" si="6"/>
        <v/>
      </c>
      <c r="K119" t="str">
        <f t="shared" si="6"/>
        <v/>
      </c>
      <c r="L119" t="str">
        <f t="shared" si="6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274</v>
      </c>
      <c r="B120" t="s">
        <v>1</v>
      </c>
      <c r="C120" t="s">
        <v>1582</v>
      </c>
      <c r="D120">
        <v>136</v>
      </c>
      <c r="E120">
        <v>0</v>
      </c>
      <c r="F120">
        <v>0</v>
      </c>
      <c r="G120">
        <v>40.15</v>
      </c>
      <c r="H120">
        <v>-111.86239999999999</v>
      </c>
      <c r="J120">
        <f t="shared" si="6"/>
        <v>136</v>
      </c>
      <c r="K120">
        <f t="shared" si="6"/>
        <v>0</v>
      </c>
      <c r="L120">
        <f t="shared" si="6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39</v>
      </c>
      <c r="B121" t="s">
        <v>2</v>
      </c>
      <c r="C121" t="s">
        <v>1597</v>
      </c>
      <c r="D121">
        <v>134</v>
      </c>
      <c r="E121">
        <v>2</v>
      </c>
      <c r="F121">
        <v>113</v>
      </c>
      <c r="G121">
        <v>36.061100000000003</v>
      </c>
      <c r="H121">
        <v>103.8343</v>
      </c>
      <c r="J121" t="str">
        <f t="shared" si="6"/>
        <v/>
      </c>
      <c r="K121" t="str">
        <f t="shared" si="6"/>
        <v/>
      </c>
      <c r="L121" t="str">
        <f t="shared" si="6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36</v>
      </c>
      <c r="B122" t="s">
        <v>2</v>
      </c>
      <c r="C122" t="s">
        <v>201</v>
      </c>
      <c r="D122">
        <v>133</v>
      </c>
      <c r="E122">
        <v>0</v>
      </c>
      <c r="F122">
        <v>133</v>
      </c>
      <c r="G122">
        <v>37.5777</v>
      </c>
      <c r="H122">
        <v>112.29219999999999</v>
      </c>
      <c r="J122" t="str">
        <f t="shared" si="6"/>
        <v/>
      </c>
      <c r="K122" t="str">
        <f t="shared" si="6"/>
        <v/>
      </c>
      <c r="L122" t="str">
        <f t="shared" si="6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288</v>
      </c>
      <c r="B123" t="s">
        <v>1</v>
      </c>
      <c r="C123" t="s">
        <v>1577</v>
      </c>
      <c r="D123">
        <v>131</v>
      </c>
      <c r="E123">
        <v>0</v>
      </c>
      <c r="F123">
        <v>0</v>
      </c>
      <c r="G123">
        <v>32.318199999999997</v>
      </c>
      <c r="H123">
        <v>-86.902299999999997</v>
      </c>
      <c r="J123">
        <f t="shared" si="6"/>
        <v>131</v>
      </c>
      <c r="K123">
        <f t="shared" si="6"/>
        <v>0</v>
      </c>
      <c r="L123">
        <f t="shared" si="6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291</v>
      </c>
      <c r="B124" t="s">
        <v>1</v>
      </c>
      <c r="C124" t="s">
        <v>1577</v>
      </c>
      <c r="D124">
        <v>128</v>
      </c>
      <c r="E124">
        <v>4</v>
      </c>
      <c r="F124">
        <v>0</v>
      </c>
      <c r="G124">
        <v>39.849400000000003</v>
      </c>
      <c r="H124">
        <v>-86.258300000000006</v>
      </c>
      <c r="J124">
        <f t="shared" si="6"/>
        <v>128</v>
      </c>
      <c r="K124">
        <f t="shared" si="6"/>
        <v>4</v>
      </c>
      <c r="L124">
        <f t="shared" si="6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38</v>
      </c>
      <c r="B125" t="s">
        <v>2</v>
      </c>
      <c r="C125" t="s">
        <v>1519</v>
      </c>
      <c r="D125">
        <v>126</v>
      </c>
      <c r="E125">
        <v>2</v>
      </c>
      <c r="F125">
        <v>122</v>
      </c>
      <c r="G125">
        <v>41.2956</v>
      </c>
      <c r="H125">
        <v>122.60850000000001</v>
      </c>
      <c r="J125" t="str">
        <f t="shared" si="6"/>
        <v/>
      </c>
      <c r="K125" t="str">
        <f t="shared" si="6"/>
        <v/>
      </c>
      <c r="L125" t="str">
        <f t="shared" si="6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280</v>
      </c>
      <c r="C126" t="s">
        <v>1588</v>
      </c>
      <c r="D126">
        <v>124</v>
      </c>
      <c r="E126">
        <v>0</v>
      </c>
      <c r="F126">
        <v>1</v>
      </c>
      <c r="G126">
        <v>56.879600000000003</v>
      </c>
      <c r="H126">
        <v>24.603200000000001</v>
      </c>
      <c r="J126" t="str">
        <f t="shared" si="6"/>
        <v/>
      </c>
      <c r="K126" t="str">
        <f t="shared" si="6"/>
        <v/>
      </c>
      <c r="L126" t="str">
        <f t="shared" si="6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297</v>
      </c>
      <c r="B127" t="s">
        <v>1</v>
      </c>
      <c r="C127" t="s">
        <v>1582</v>
      </c>
      <c r="D127">
        <v>122</v>
      </c>
      <c r="E127">
        <v>0</v>
      </c>
      <c r="F127">
        <v>0</v>
      </c>
      <c r="G127">
        <v>34.969700000000003</v>
      </c>
      <c r="H127">
        <v>-92.373099999999994</v>
      </c>
      <c r="J127">
        <f t="shared" si="6"/>
        <v>122</v>
      </c>
      <c r="K127">
        <f t="shared" si="6"/>
        <v>0</v>
      </c>
      <c r="L127">
        <f t="shared" si="6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309</v>
      </c>
      <c r="B128" t="s">
        <v>1</v>
      </c>
      <c r="C128" t="s">
        <v>1577</v>
      </c>
      <c r="D128">
        <v>118</v>
      </c>
      <c r="E128">
        <v>1</v>
      </c>
      <c r="F128">
        <v>0</v>
      </c>
      <c r="G128">
        <v>33.729799999999997</v>
      </c>
      <c r="H128">
        <v>-111.4312</v>
      </c>
      <c r="J128">
        <f t="shared" si="6"/>
        <v>118</v>
      </c>
      <c r="K128">
        <f t="shared" si="6"/>
        <v>1</v>
      </c>
      <c r="L128">
        <f t="shared" si="6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279</v>
      </c>
      <c r="C129" t="s">
        <v>1565</v>
      </c>
      <c r="D129">
        <v>117</v>
      </c>
      <c r="E129">
        <v>2</v>
      </c>
      <c r="F129">
        <v>2</v>
      </c>
      <c r="G129">
        <v>9.7489000000000008</v>
      </c>
      <c r="H129">
        <v>-83.753399999999999</v>
      </c>
      <c r="J129" t="str">
        <f t="shared" si="6"/>
        <v/>
      </c>
      <c r="K129" t="str">
        <f t="shared" si="6"/>
        <v/>
      </c>
      <c r="L129" t="str">
        <f t="shared" si="6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273</v>
      </c>
      <c r="B130" t="s">
        <v>1</v>
      </c>
      <c r="C130" t="s">
        <v>1577</v>
      </c>
      <c r="D130">
        <v>114</v>
      </c>
      <c r="E130">
        <v>5</v>
      </c>
      <c r="F130">
        <v>0</v>
      </c>
      <c r="G130">
        <v>44.572000000000003</v>
      </c>
      <c r="H130">
        <v>-122.07089999999999</v>
      </c>
      <c r="J130">
        <f t="shared" si="6"/>
        <v>114</v>
      </c>
      <c r="K130">
        <f t="shared" si="6"/>
        <v>5</v>
      </c>
      <c r="L130">
        <f t="shared" si="6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327</v>
      </c>
      <c r="C131" t="s">
        <v>1598</v>
      </c>
      <c r="D131">
        <v>112</v>
      </c>
      <c r="E131">
        <v>2</v>
      </c>
      <c r="F131">
        <v>0</v>
      </c>
      <c r="G131">
        <v>18.735700000000001</v>
      </c>
      <c r="H131">
        <v>-70.162700000000001</v>
      </c>
      <c r="J131" t="str">
        <f t="shared" si="6"/>
        <v/>
      </c>
      <c r="K131" t="str">
        <f t="shared" si="6"/>
        <v/>
      </c>
      <c r="L131" t="str">
        <f t="shared" si="6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340</v>
      </c>
      <c r="C132" t="s">
        <v>1588</v>
      </c>
      <c r="D132">
        <v>110</v>
      </c>
      <c r="E132">
        <v>0</v>
      </c>
      <c r="F132">
        <v>0</v>
      </c>
      <c r="G132">
        <v>-32.522799999999997</v>
      </c>
      <c r="H132">
        <v>-55.765799999999999</v>
      </c>
      <c r="J132" t="str">
        <f t="shared" si="6"/>
        <v/>
      </c>
      <c r="K132" t="str">
        <f t="shared" si="6"/>
        <v/>
      </c>
      <c r="L132" t="str">
        <f t="shared" si="6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272</v>
      </c>
      <c r="C133" t="s">
        <v>1588</v>
      </c>
      <c r="D133">
        <v>103</v>
      </c>
      <c r="E133">
        <v>4</v>
      </c>
      <c r="F133">
        <v>7</v>
      </c>
      <c r="G133">
        <v>47.162500000000001</v>
      </c>
      <c r="H133">
        <v>19.503299999999999</v>
      </c>
      <c r="J133" t="str">
        <f t="shared" si="6"/>
        <v/>
      </c>
      <c r="K133" t="str">
        <f t="shared" si="6"/>
        <v/>
      </c>
      <c r="L133" t="str">
        <f t="shared" si="6"/>
        <v/>
      </c>
      <c r="N133" t="str">
        <f t="shared" ref="N133:P196" si="7">IF($A133="New York",D133,"")</f>
        <v/>
      </c>
      <c r="O133" t="str">
        <f t="shared" si="7"/>
        <v/>
      </c>
      <c r="P133" t="str">
        <f t="shared" si="7"/>
        <v/>
      </c>
    </row>
    <row r="134" spans="1:16" ht="17" x14ac:dyDescent="0.25">
      <c r="A134" s="4"/>
      <c r="B134" t="s">
        <v>287</v>
      </c>
      <c r="C134" t="s">
        <v>1565</v>
      </c>
      <c r="D134">
        <v>96</v>
      </c>
      <c r="E134">
        <v>3</v>
      </c>
      <c r="F134">
        <v>3</v>
      </c>
      <c r="G134">
        <v>31.791699999999999</v>
      </c>
      <c r="H134">
        <v>-7.0926</v>
      </c>
      <c r="J134" t="str">
        <f t="shared" si="6"/>
        <v/>
      </c>
      <c r="K134" t="str">
        <f t="shared" si="6"/>
        <v/>
      </c>
      <c r="L134" t="str">
        <f t="shared" si="6"/>
        <v/>
      </c>
      <c r="N134" t="str">
        <f t="shared" si="7"/>
        <v/>
      </c>
      <c r="O134" t="str">
        <f t="shared" si="7"/>
        <v/>
      </c>
      <c r="P134" t="str">
        <f t="shared" si="7"/>
        <v/>
      </c>
    </row>
    <row r="135" spans="1:16" ht="17" x14ac:dyDescent="0.25">
      <c r="A135" s="4"/>
      <c r="B135" t="s">
        <v>53</v>
      </c>
      <c r="C135" t="s">
        <v>1563</v>
      </c>
      <c r="D135">
        <v>94</v>
      </c>
      <c r="E135">
        <v>0</v>
      </c>
      <c r="F135">
        <v>17</v>
      </c>
      <c r="G135">
        <v>14.058299999999999</v>
      </c>
      <c r="H135">
        <v>108.27719999999999</v>
      </c>
      <c r="J135" t="str">
        <f t="shared" si="6"/>
        <v/>
      </c>
      <c r="K135" t="str">
        <f t="shared" si="6"/>
        <v/>
      </c>
      <c r="L135" t="str">
        <f t="shared" si="6"/>
        <v/>
      </c>
      <c r="N135" t="str">
        <f t="shared" si="7"/>
        <v/>
      </c>
      <c r="O135" t="str">
        <f t="shared" si="7"/>
        <v/>
      </c>
      <c r="P135" t="str">
        <f t="shared" si="7"/>
        <v/>
      </c>
    </row>
    <row r="136" spans="1:16" ht="17" x14ac:dyDescent="0.25">
      <c r="A136" s="4"/>
      <c r="B136" t="s">
        <v>290</v>
      </c>
      <c r="C136" t="s">
        <v>1563</v>
      </c>
      <c r="D136">
        <v>93</v>
      </c>
      <c r="E136">
        <v>1</v>
      </c>
      <c r="F136">
        <v>2</v>
      </c>
      <c r="G136">
        <v>43.915900000000001</v>
      </c>
      <c r="H136">
        <v>17.679099999999998</v>
      </c>
      <c r="J136" t="str">
        <f t="shared" si="6"/>
        <v/>
      </c>
      <c r="K136" t="str">
        <f t="shared" si="6"/>
        <v/>
      </c>
      <c r="L136" t="str">
        <f t="shared" si="6"/>
        <v/>
      </c>
      <c r="N136" t="str">
        <f t="shared" si="7"/>
        <v/>
      </c>
      <c r="O136" t="str">
        <f t="shared" si="7"/>
        <v/>
      </c>
      <c r="P136" t="str">
        <f t="shared" si="7"/>
        <v/>
      </c>
    </row>
    <row r="137" spans="1:16" ht="17" x14ac:dyDescent="0.25">
      <c r="A137" s="4" t="s">
        <v>40</v>
      </c>
      <c r="B137" t="s">
        <v>2</v>
      </c>
      <c r="C137" t="s">
        <v>199</v>
      </c>
      <c r="D137">
        <v>93</v>
      </c>
      <c r="E137">
        <v>1</v>
      </c>
      <c r="F137">
        <v>92</v>
      </c>
      <c r="G137">
        <v>43.6661</v>
      </c>
      <c r="H137">
        <v>126.1923</v>
      </c>
      <c r="J137" t="str">
        <f t="shared" si="6"/>
        <v/>
      </c>
      <c r="K137" t="str">
        <f t="shared" si="6"/>
        <v/>
      </c>
      <c r="L137" t="str">
        <f t="shared" si="6"/>
        <v/>
      </c>
      <c r="N137" t="str">
        <f t="shared" si="7"/>
        <v/>
      </c>
      <c r="O137" t="str">
        <f t="shared" si="7"/>
        <v/>
      </c>
      <c r="P137" t="str">
        <f t="shared" si="7"/>
        <v/>
      </c>
    </row>
    <row r="138" spans="1:16" ht="17" x14ac:dyDescent="0.25">
      <c r="A138" s="4" t="s">
        <v>306</v>
      </c>
      <c r="B138" t="s">
        <v>187</v>
      </c>
      <c r="C138" t="s">
        <v>1572</v>
      </c>
      <c r="D138">
        <v>92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6"/>
        <v/>
      </c>
      <c r="K138" t="str">
        <f t="shared" si="6"/>
        <v/>
      </c>
      <c r="L138" t="str">
        <f t="shared" si="6"/>
        <v/>
      </c>
      <c r="N138" t="str">
        <f t="shared" si="7"/>
        <v/>
      </c>
      <c r="O138" t="str">
        <f t="shared" si="7"/>
        <v/>
      </c>
      <c r="P138" t="str">
        <f t="shared" si="7"/>
        <v/>
      </c>
    </row>
    <row r="139" spans="1:16" ht="17" x14ac:dyDescent="0.25">
      <c r="A139" s="4" t="s">
        <v>289</v>
      </c>
      <c r="B139" t="s">
        <v>59</v>
      </c>
      <c r="C139" t="s">
        <v>1586</v>
      </c>
      <c r="D139">
        <v>90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6"/>
        <v/>
      </c>
      <c r="K139" t="str">
        <f t="shared" si="6"/>
        <v/>
      </c>
      <c r="L139" t="str">
        <f t="shared" si="6"/>
        <v/>
      </c>
      <c r="N139" t="str">
        <f t="shared" si="7"/>
        <v/>
      </c>
      <c r="O139" t="str">
        <f t="shared" si="7"/>
        <v/>
      </c>
      <c r="P139" t="str">
        <f t="shared" si="7"/>
        <v/>
      </c>
    </row>
    <row r="140" spans="1:16" ht="17" x14ac:dyDescent="0.25">
      <c r="A140" s="4"/>
      <c r="B140" t="s">
        <v>376</v>
      </c>
      <c r="C140" t="s">
        <v>1598</v>
      </c>
      <c r="D140">
        <v>88</v>
      </c>
      <c r="E140">
        <v>0</v>
      </c>
      <c r="F140">
        <v>1</v>
      </c>
      <c r="G140">
        <v>42.506300000000003</v>
      </c>
      <c r="H140">
        <v>1.5218</v>
      </c>
      <c r="J140" t="str">
        <f t="shared" si="6"/>
        <v/>
      </c>
      <c r="K140" t="str">
        <f t="shared" si="6"/>
        <v/>
      </c>
      <c r="L140" t="str">
        <f t="shared" si="6"/>
        <v/>
      </c>
      <c r="N140" t="str">
        <f t="shared" si="7"/>
        <v/>
      </c>
      <c r="O140" t="str">
        <f t="shared" si="7"/>
        <v/>
      </c>
      <c r="P140" t="str">
        <f t="shared" si="7"/>
        <v/>
      </c>
    </row>
    <row r="141" spans="1:16" ht="17" x14ac:dyDescent="0.25">
      <c r="A141" s="4" t="s">
        <v>301</v>
      </c>
      <c r="B141" t="s">
        <v>1</v>
      </c>
      <c r="C141" t="s">
        <v>1582</v>
      </c>
      <c r="D141">
        <v>87</v>
      </c>
      <c r="E141">
        <v>3</v>
      </c>
      <c r="F141">
        <v>0</v>
      </c>
      <c r="G141">
        <v>37.668100000000003</v>
      </c>
      <c r="H141">
        <v>-84.670100000000005</v>
      </c>
      <c r="J141">
        <f t="shared" si="6"/>
        <v>87</v>
      </c>
      <c r="K141">
        <f t="shared" si="6"/>
        <v>3</v>
      </c>
      <c r="L141">
        <f t="shared" si="6"/>
        <v>0</v>
      </c>
      <c r="N141" t="str">
        <f t="shared" si="7"/>
        <v/>
      </c>
      <c r="O141" t="str">
        <f t="shared" si="7"/>
        <v/>
      </c>
      <c r="P141" t="str">
        <f t="shared" si="7"/>
        <v/>
      </c>
    </row>
    <row r="142" spans="1:16" ht="17" x14ac:dyDescent="0.25">
      <c r="A142" s="4"/>
      <c r="B142" t="s">
        <v>311</v>
      </c>
      <c r="C142" t="s">
        <v>1525</v>
      </c>
      <c r="D142">
        <v>85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6"/>
        <v/>
      </c>
      <c r="K142" t="str">
        <f t="shared" si="6"/>
        <v/>
      </c>
      <c r="L142" t="str">
        <f t="shared" si="6"/>
        <v/>
      </c>
      <c r="N142" t="str">
        <f t="shared" si="7"/>
        <v/>
      </c>
      <c r="O142" t="str">
        <f t="shared" si="7"/>
        <v/>
      </c>
      <c r="P142" t="str">
        <f t="shared" si="7"/>
        <v/>
      </c>
    </row>
    <row r="143" spans="1:16" ht="17" x14ac:dyDescent="0.25">
      <c r="A143" s="4"/>
      <c r="B143" t="s">
        <v>307</v>
      </c>
      <c r="C143" t="s">
        <v>1563</v>
      </c>
      <c r="D143">
        <v>85</v>
      </c>
      <c r="E143">
        <v>0</v>
      </c>
      <c r="F143">
        <v>1</v>
      </c>
      <c r="G143">
        <v>41.608600000000003</v>
      </c>
      <c r="H143">
        <v>21.7453</v>
      </c>
      <c r="J143" t="str">
        <f t="shared" si="6"/>
        <v/>
      </c>
      <c r="K143" t="str">
        <f t="shared" si="6"/>
        <v/>
      </c>
      <c r="L143" t="str">
        <f t="shared" si="6"/>
        <v/>
      </c>
      <c r="N143" t="str">
        <f t="shared" si="7"/>
        <v/>
      </c>
      <c r="O143" t="str">
        <f t="shared" si="7"/>
        <v/>
      </c>
      <c r="P143" t="str">
        <f t="shared" si="7"/>
        <v/>
      </c>
    </row>
    <row r="144" spans="1:16" ht="17" x14ac:dyDescent="0.25">
      <c r="A144" s="4"/>
      <c r="B144" t="s">
        <v>281</v>
      </c>
      <c r="C144" t="s">
        <v>1563</v>
      </c>
      <c r="D144">
        <v>84</v>
      </c>
      <c r="E144">
        <v>0</v>
      </c>
      <c r="F144">
        <v>0</v>
      </c>
      <c r="G144">
        <v>35.126399999999997</v>
      </c>
      <c r="H144">
        <v>33.429900000000004</v>
      </c>
      <c r="J144" t="str">
        <f t="shared" si="6"/>
        <v/>
      </c>
      <c r="K144" t="str">
        <f t="shared" si="6"/>
        <v/>
      </c>
      <c r="L144" t="str">
        <f t="shared" si="6"/>
        <v/>
      </c>
      <c r="N144" t="str">
        <f t="shared" si="7"/>
        <v/>
      </c>
      <c r="O144" t="str">
        <f t="shared" si="7"/>
        <v/>
      </c>
      <c r="P144" t="str">
        <f t="shared" si="7"/>
        <v/>
      </c>
    </row>
    <row r="145" spans="1:16" ht="17" x14ac:dyDescent="0.25">
      <c r="A145" s="4"/>
      <c r="B145" t="s">
        <v>256</v>
      </c>
      <c r="C145" t="s">
        <v>1572</v>
      </c>
      <c r="D145">
        <v>83</v>
      </c>
      <c r="E145">
        <v>0</v>
      </c>
      <c r="F145">
        <v>2</v>
      </c>
      <c r="G145">
        <v>4.5353000000000003</v>
      </c>
      <c r="H145">
        <v>114.7277</v>
      </c>
      <c r="J145" t="str">
        <f t="shared" si="6"/>
        <v/>
      </c>
      <c r="K145" t="str">
        <f t="shared" si="6"/>
        <v/>
      </c>
      <c r="L145" t="str">
        <f t="shared" si="6"/>
        <v/>
      </c>
      <c r="N145" t="str">
        <f t="shared" si="7"/>
        <v/>
      </c>
      <c r="O145" t="str">
        <f t="shared" si="7"/>
        <v/>
      </c>
      <c r="P145" t="str">
        <f t="shared" si="7"/>
        <v/>
      </c>
    </row>
    <row r="146" spans="1:16" ht="17" x14ac:dyDescent="0.25">
      <c r="A146" s="4"/>
      <c r="B146" t="s">
        <v>313</v>
      </c>
      <c r="C146" t="s">
        <v>1563</v>
      </c>
      <c r="D146">
        <v>83</v>
      </c>
      <c r="E146">
        <v>1</v>
      </c>
      <c r="F146">
        <v>1</v>
      </c>
      <c r="G146">
        <v>55.169400000000003</v>
      </c>
      <c r="H146">
        <v>23.8813</v>
      </c>
      <c r="J146" t="str">
        <f t="shared" si="6"/>
        <v/>
      </c>
      <c r="K146" t="str">
        <f t="shared" si="6"/>
        <v/>
      </c>
      <c r="L146" t="str">
        <f t="shared" si="6"/>
        <v/>
      </c>
      <c r="N146" t="str">
        <f t="shared" si="7"/>
        <v/>
      </c>
      <c r="O146" t="str">
        <f t="shared" si="7"/>
        <v/>
      </c>
      <c r="P146" t="str">
        <f t="shared" si="7"/>
        <v/>
      </c>
    </row>
    <row r="147" spans="1:16" ht="17" x14ac:dyDescent="0.25">
      <c r="A147" s="4"/>
      <c r="B147" t="s">
        <v>294</v>
      </c>
      <c r="C147" t="s">
        <v>1563</v>
      </c>
      <c r="D147">
        <v>80</v>
      </c>
      <c r="E147">
        <v>1</v>
      </c>
      <c r="F147">
        <v>1</v>
      </c>
      <c r="G147">
        <v>47.4116</v>
      </c>
      <c r="H147">
        <v>28.369900000000001</v>
      </c>
      <c r="J147" t="str">
        <f t="shared" si="6"/>
        <v/>
      </c>
      <c r="K147" t="str">
        <f t="shared" si="6"/>
        <v/>
      </c>
      <c r="L147" t="str">
        <f t="shared" si="6"/>
        <v/>
      </c>
      <c r="N147" t="str">
        <f t="shared" si="7"/>
        <v/>
      </c>
      <c r="O147" t="str">
        <f t="shared" si="7"/>
        <v/>
      </c>
      <c r="P147" t="str">
        <f t="shared" si="7"/>
        <v/>
      </c>
    </row>
    <row r="148" spans="1:16" ht="17" x14ac:dyDescent="0.25">
      <c r="A148" s="4"/>
      <c r="B148" t="s">
        <v>81</v>
      </c>
      <c r="C148" t="s">
        <v>1563</v>
      </c>
      <c r="D148">
        <v>77</v>
      </c>
      <c r="E148">
        <v>0</v>
      </c>
      <c r="F148">
        <v>1</v>
      </c>
      <c r="G148">
        <v>7.8731</v>
      </c>
      <c r="H148">
        <v>80.771799999999999</v>
      </c>
      <c r="J148" t="str">
        <f t="shared" si="6"/>
        <v/>
      </c>
      <c r="K148" t="str">
        <f t="shared" si="6"/>
        <v/>
      </c>
      <c r="L148" t="str">
        <f t="shared" si="6"/>
        <v/>
      </c>
      <c r="N148" t="str">
        <f t="shared" si="7"/>
        <v/>
      </c>
      <c r="O148" t="str">
        <f t="shared" si="7"/>
        <v/>
      </c>
      <c r="P148" t="str">
        <f t="shared" si="7"/>
        <v/>
      </c>
    </row>
    <row r="149" spans="1:16" ht="17" x14ac:dyDescent="0.25">
      <c r="A149" s="4" t="s">
        <v>299</v>
      </c>
      <c r="B149" t="s">
        <v>1</v>
      </c>
      <c r="C149" t="s">
        <v>1593</v>
      </c>
      <c r="D149">
        <v>77</v>
      </c>
      <c r="E149">
        <v>1</v>
      </c>
      <c r="F149">
        <v>0</v>
      </c>
      <c r="G149">
        <v>38.897399999999998</v>
      </c>
      <c r="H149">
        <v>-77.026799999999994</v>
      </c>
      <c r="J149">
        <f t="shared" si="6"/>
        <v>77</v>
      </c>
      <c r="K149">
        <f t="shared" si="6"/>
        <v>1</v>
      </c>
      <c r="L149">
        <f t="shared" si="6"/>
        <v>0</v>
      </c>
      <c r="N149" t="str">
        <f t="shared" si="7"/>
        <v/>
      </c>
      <c r="O149" t="str">
        <f t="shared" si="7"/>
        <v/>
      </c>
      <c r="P149" t="str">
        <f t="shared" si="7"/>
        <v/>
      </c>
    </row>
    <row r="150" spans="1:16" ht="17" x14ac:dyDescent="0.25">
      <c r="A150" s="4"/>
      <c r="B150" t="s">
        <v>264</v>
      </c>
      <c r="C150" t="s">
        <v>1572</v>
      </c>
      <c r="D150">
        <v>76</v>
      </c>
      <c r="E150">
        <v>2</v>
      </c>
      <c r="F150">
        <v>2</v>
      </c>
      <c r="G150">
        <v>41.153300000000002</v>
      </c>
      <c r="H150">
        <v>20.168299999999999</v>
      </c>
      <c r="J150" t="str">
        <f t="shared" si="6"/>
        <v/>
      </c>
      <c r="K150" t="str">
        <f t="shared" si="6"/>
        <v/>
      </c>
      <c r="L150" t="str">
        <f t="shared" si="6"/>
        <v/>
      </c>
      <c r="N150" t="str">
        <f t="shared" si="7"/>
        <v/>
      </c>
      <c r="O150" t="str">
        <f t="shared" si="7"/>
        <v/>
      </c>
      <c r="P150" t="str">
        <f t="shared" si="7"/>
        <v/>
      </c>
    </row>
    <row r="151" spans="1:16" ht="17" x14ac:dyDescent="0.25">
      <c r="A151" s="4"/>
      <c r="B151" t="s">
        <v>278</v>
      </c>
      <c r="C151" t="s">
        <v>1568</v>
      </c>
      <c r="D151">
        <v>76</v>
      </c>
      <c r="E151">
        <v>0</v>
      </c>
      <c r="F151">
        <v>15</v>
      </c>
      <c r="G151">
        <v>53.709800000000001</v>
      </c>
      <c r="H151">
        <v>27.953399999999998</v>
      </c>
      <c r="J151" t="str">
        <f t="shared" si="6"/>
        <v/>
      </c>
      <c r="K151" t="str">
        <f t="shared" si="6"/>
        <v/>
      </c>
      <c r="L151" t="str">
        <f t="shared" si="6"/>
        <v/>
      </c>
      <c r="N151" t="str">
        <f t="shared" si="7"/>
        <v/>
      </c>
      <c r="O151" t="str">
        <f t="shared" si="7"/>
        <v/>
      </c>
      <c r="P151" t="str">
        <f t="shared" si="7"/>
        <v/>
      </c>
    </row>
    <row r="152" spans="1:16" ht="17" x14ac:dyDescent="0.25">
      <c r="A152" s="4" t="s">
        <v>44</v>
      </c>
      <c r="B152" t="s">
        <v>2</v>
      </c>
      <c r="C152" t="s">
        <v>183</v>
      </c>
      <c r="D152">
        <v>76</v>
      </c>
      <c r="E152">
        <v>3</v>
      </c>
      <c r="F152">
        <v>73</v>
      </c>
      <c r="G152">
        <v>41.112900000000003</v>
      </c>
      <c r="H152">
        <v>85.240099999999998</v>
      </c>
      <c r="J152" t="str">
        <f t="shared" ref="J152:L215" si="8">IF($B152="US",D152,"")</f>
        <v/>
      </c>
      <c r="K152" t="str">
        <f t="shared" si="8"/>
        <v/>
      </c>
      <c r="L152" t="str">
        <f t="shared" si="8"/>
        <v/>
      </c>
      <c r="N152" t="str">
        <f t="shared" si="7"/>
        <v/>
      </c>
      <c r="O152" t="str">
        <f t="shared" si="7"/>
        <v/>
      </c>
      <c r="P152" t="str">
        <f t="shared" si="7"/>
        <v/>
      </c>
    </row>
    <row r="153" spans="1:16" ht="17" x14ac:dyDescent="0.25">
      <c r="A153" s="4" t="s">
        <v>43</v>
      </c>
      <c r="B153" t="s">
        <v>2</v>
      </c>
      <c r="C153" t="s">
        <v>1466</v>
      </c>
      <c r="D153">
        <v>75</v>
      </c>
      <c r="E153">
        <v>1</v>
      </c>
      <c r="F153">
        <v>74</v>
      </c>
      <c r="G153">
        <v>44.093499999999999</v>
      </c>
      <c r="H153">
        <v>113.9448</v>
      </c>
      <c r="J153" t="str">
        <f t="shared" si="8"/>
        <v/>
      </c>
      <c r="K153" t="str">
        <f t="shared" si="8"/>
        <v/>
      </c>
      <c r="L153" t="str">
        <f t="shared" si="8"/>
        <v/>
      </c>
      <c r="N153" t="str">
        <f t="shared" si="7"/>
        <v/>
      </c>
      <c r="O153" t="str">
        <f t="shared" si="7"/>
        <v/>
      </c>
      <c r="P153" t="str">
        <f t="shared" si="7"/>
        <v/>
      </c>
    </row>
    <row r="154" spans="1:16" ht="17" x14ac:dyDescent="0.25">
      <c r="A154" s="4" t="s">
        <v>41</v>
      </c>
      <c r="B154" t="s">
        <v>2</v>
      </c>
      <c r="C154" t="s">
        <v>165</v>
      </c>
      <c r="D154">
        <v>75</v>
      </c>
      <c r="E154">
        <v>0</v>
      </c>
      <c r="F154">
        <v>75</v>
      </c>
      <c r="G154">
        <v>37.269199999999998</v>
      </c>
      <c r="H154">
        <v>106.16549999999999</v>
      </c>
      <c r="J154" t="str">
        <f t="shared" si="8"/>
        <v/>
      </c>
      <c r="K154" t="str">
        <f t="shared" si="8"/>
        <v/>
      </c>
      <c r="L154" t="str">
        <f t="shared" si="8"/>
        <v/>
      </c>
      <c r="N154" t="str">
        <f t="shared" si="7"/>
        <v/>
      </c>
      <c r="O154" t="str">
        <f t="shared" si="7"/>
        <v/>
      </c>
      <c r="P154" t="str">
        <f t="shared" si="7"/>
        <v/>
      </c>
    </row>
    <row r="155" spans="1:16" ht="17" x14ac:dyDescent="0.25">
      <c r="A155" s="4" t="s">
        <v>354</v>
      </c>
      <c r="B155" t="s">
        <v>1</v>
      </c>
      <c r="C155" t="s">
        <v>1563</v>
      </c>
      <c r="D155">
        <v>74</v>
      </c>
      <c r="E155">
        <v>3</v>
      </c>
      <c r="F155">
        <v>0</v>
      </c>
      <c r="G155">
        <v>38.456099999999999</v>
      </c>
      <c r="H155">
        <v>-92.288399999999996</v>
      </c>
      <c r="J155">
        <f t="shared" si="8"/>
        <v>74</v>
      </c>
      <c r="K155">
        <f t="shared" si="8"/>
        <v>3</v>
      </c>
      <c r="L155">
        <f t="shared" si="8"/>
        <v>0</v>
      </c>
      <c r="N155" t="str">
        <f t="shared" si="7"/>
        <v/>
      </c>
      <c r="O155" t="str">
        <f t="shared" si="7"/>
        <v/>
      </c>
      <c r="P155" t="str">
        <f t="shared" si="7"/>
        <v/>
      </c>
    </row>
    <row r="156" spans="1:16" ht="17" x14ac:dyDescent="0.25">
      <c r="A156" s="4"/>
      <c r="B156" t="s">
        <v>284</v>
      </c>
      <c r="C156" t="s">
        <v>1598</v>
      </c>
      <c r="D156">
        <v>73</v>
      </c>
      <c r="E156">
        <v>0</v>
      </c>
      <c r="F156">
        <v>2</v>
      </c>
      <c r="G156">
        <v>35.9375</v>
      </c>
      <c r="H156">
        <v>14.375400000000001</v>
      </c>
      <c r="J156" t="str">
        <f t="shared" si="8"/>
        <v/>
      </c>
      <c r="K156" t="str">
        <f t="shared" si="8"/>
        <v/>
      </c>
      <c r="L156" t="str">
        <f t="shared" si="8"/>
        <v/>
      </c>
      <c r="N156" t="str">
        <f t="shared" si="7"/>
        <v/>
      </c>
      <c r="O156" t="str">
        <f t="shared" si="7"/>
        <v/>
      </c>
      <c r="P156" t="str">
        <f t="shared" si="7"/>
        <v/>
      </c>
    </row>
    <row r="157" spans="1:16" ht="17" x14ac:dyDescent="0.25">
      <c r="A157" s="4" t="s">
        <v>314</v>
      </c>
      <c r="B157" t="s">
        <v>1</v>
      </c>
      <c r="C157" t="s">
        <v>1577</v>
      </c>
      <c r="D157">
        <v>70</v>
      </c>
      <c r="E157">
        <v>0</v>
      </c>
      <c r="F157">
        <v>0</v>
      </c>
      <c r="G157">
        <v>44.693899999999999</v>
      </c>
      <c r="H157">
        <v>-69.381900000000002</v>
      </c>
      <c r="J157">
        <f t="shared" si="8"/>
        <v>70</v>
      </c>
      <c r="K157">
        <f t="shared" si="8"/>
        <v>0</v>
      </c>
      <c r="L157">
        <f t="shared" si="8"/>
        <v>0</v>
      </c>
      <c r="N157" t="str">
        <f t="shared" si="7"/>
        <v/>
      </c>
      <c r="O157" t="str">
        <f t="shared" si="7"/>
        <v/>
      </c>
      <c r="P157" t="str">
        <f t="shared" si="7"/>
        <v/>
      </c>
    </row>
    <row r="158" spans="1:16" ht="17" x14ac:dyDescent="0.25">
      <c r="A158" s="4"/>
      <c r="B158" t="s">
        <v>318</v>
      </c>
      <c r="C158" t="s">
        <v>1568</v>
      </c>
      <c r="D158">
        <v>70</v>
      </c>
      <c r="E158">
        <v>0</v>
      </c>
      <c r="F158">
        <v>0</v>
      </c>
      <c r="G158">
        <v>6.4238</v>
      </c>
      <c r="H158">
        <v>-66.589699999999993</v>
      </c>
      <c r="J158" t="str">
        <f t="shared" si="8"/>
        <v/>
      </c>
      <c r="K158" t="str">
        <f t="shared" si="8"/>
        <v/>
      </c>
      <c r="L158" t="str">
        <f t="shared" si="8"/>
        <v/>
      </c>
      <c r="N158" t="str">
        <f t="shared" si="7"/>
        <v/>
      </c>
      <c r="O158" t="str">
        <f t="shared" si="7"/>
        <v/>
      </c>
      <c r="P158" t="str">
        <f t="shared" si="7"/>
        <v/>
      </c>
    </row>
    <row r="159" spans="1:16" ht="17" x14ac:dyDescent="0.25">
      <c r="A159" s="4" t="s">
        <v>295</v>
      </c>
      <c r="B159" t="s">
        <v>1</v>
      </c>
      <c r="C159" t="s">
        <v>1573</v>
      </c>
      <c r="D159">
        <v>68</v>
      </c>
      <c r="E159">
        <v>0</v>
      </c>
      <c r="F159">
        <v>0</v>
      </c>
      <c r="G159">
        <v>42.011499999999998</v>
      </c>
      <c r="H159">
        <v>-93.210499999999996</v>
      </c>
      <c r="J159">
        <f t="shared" si="8"/>
        <v>68</v>
      </c>
      <c r="K159">
        <f t="shared" si="8"/>
        <v>0</v>
      </c>
      <c r="L159">
        <f t="shared" si="8"/>
        <v>0</v>
      </c>
      <c r="N159" t="str">
        <f t="shared" si="7"/>
        <v/>
      </c>
      <c r="O159" t="str">
        <f t="shared" si="7"/>
        <v/>
      </c>
      <c r="P159" t="str">
        <f t="shared" si="7"/>
        <v/>
      </c>
    </row>
    <row r="160" spans="1:16" ht="17" x14ac:dyDescent="0.25">
      <c r="A160" s="4" t="s">
        <v>67</v>
      </c>
      <c r="B160" t="s">
        <v>59</v>
      </c>
      <c r="C160" t="s">
        <v>1586</v>
      </c>
      <c r="D160">
        <v>67</v>
      </c>
      <c r="E160">
        <v>0</v>
      </c>
      <c r="F160">
        <v>3</v>
      </c>
      <c r="G160">
        <v>-34.9285</v>
      </c>
      <c r="H160">
        <v>138.60069999999999</v>
      </c>
      <c r="J160" t="str">
        <f t="shared" si="8"/>
        <v/>
      </c>
      <c r="K160" t="str">
        <f t="shared" si="8"/>
        <v/>
      </c>
      <c r="L160" t="str">
        <f t="shared" si="8"/>
        <v/>
      </c>
      <c r="N160" t="str">
        <f t="shared" si="7"/>
        <v/>
      </c>
      <c r="O160" t="str">
        <f t="shared" si="7"/>
        <v/>
      </c>
      <c r="P160" t="str">
        <f t="shared" si="7"/>
        <v/>
      </c>
    </row>
    <row r="161" spans="1:16" ht="17" x14ac:dyDescent="0.25">
      <c r="A161" s="4" t="s">
        <v>302</v>
      </c>
      <c r="B161" t="s">
        <v>1</v>
      </c>
      <c r="C161" t="s">
        <v>1573</v>
      </c>
      <c r="D161">
        <v>66</v>
      </c>
      <c r="E161">
        <v>0</v>
      </c>
      <c r="F161">
        <v>0</v>
      </c>
      <c r="G161">
        <v>41.680900000000001</v>
      </c>
      <c r="H161">
        <v>-71.511799999999994</v>
      </c>
      <c r="J161">
        <f t="shared" si="8"/>
        <v>66</v>
      </c>
      <c r="K161">
        <f t="shared" si="8"/>
        <v>0</v>
      </c>
      <c r="L161">
        <f t="shared" si="8"/>
        <v>0</v>
      </c>
      <c r="N161" t="str">
        <f t="shared" si="7"/>
        <v/>
      </c>
      <c r="O161" t="str">
        <f t="shared" si="7"/>
        <v/>
      </c>
      <c r="P161" t="str">
        <f t="shared" si="7"/>
        <v/>
      </c>
    </row>
    <row r="162" spans="1:16" ht="17" x14ac:dyDescent="0.25">
      <c r="A162" s="4"/>
      <c r="B162" t="s">
        <v>321</v>
      </c>
      <c r="C162" t="s">
        <v>1590</v>
      </c>
      <c r="D162">
        <v>64</v>
      </c>
      <c r="E162">
        <v>2</v>
      </c>
      <c r="F162">
        <v>5</v>
      </c>
      <c r="G162">
        <v>12.238300000000001</v>
      </c>
      <c r="H162">
        <v>-1.5616000000000001</v>
      </c>
      <c r="J162" t="str">
        <f t="shared" si="8"/>
        <v/>
      </c>
      <c r="K162" t="str">
        <f t="shared" si="8"/>
        <v/>
      </c>
      <c r="L162" t="str">
        <f t="shared" si="8"/>
        <v/>
      </c>
      <c r="N162" t="str">
        <f t="shared" si="7"/>
        <v/>
      </c>
      <c r="O162" t="str">
        <f t="shared" si="7"/>
        <v/>
      </c>
      <c r="P162" t="str">
        <f t="shared" si="7"/>
        <v/>
      </c>
    </row>
    <row r="163" spans="1:16" ht="17" x14ac:dyDescent="0.25">
      <c r="A163" s="4"/>
      <c r="B163" t="s">
        <v>304</v>
      </c>
      <c r="C163" t="s">
        <v>1598</v>
      </c>
      <c r="D163">
        <v>60</v>
      </c>
      <c r="E163">
        <v>1</v>
      </c>
      <c r="F163">
        <v>0</v>
      </c>
      <c r="G163">
        <v>33.886899999999997</v>
      </c>
      <c r="H163">
        <v>9.5374999999999996</v>
      </c>
      <c r="J163" t="str">
        <f t="shared" si="8"/>
        <v/>
      </c>
      <c r="K163" t="str">
        <f t="shared" si="8"/>
        <v/>
      </c>
      <c r="L163" t="str">
        <f t="shared" si="8"/>
        <v/>
      </c>
      <c r="N163" t="str">
        <f t="shared" si="7"/>
        <v/>
      </c>
      <c r="O163" t="str">
        <f t="shared" si="7"/>
        <v/>
      </c>
      <c r="P163" t="str">
        <f t="shared" si="7"/>
        <v/>
      </c>
    </row>
    <row r="164" spans="1:16" ht="17" x14ac:dyDescent="0.25">
      <c r="A164" s="4" t="s">
        <v>330</v>
      </c>
      <c r="B164" t="s">
        <v>1</v>
      </c>
      <c r="C164" t="s">
        <v>1577</v>
      </c>
      <c r="D164">
        <v>57</v>
      </c>
      <c r="E164">
        <v>2</v>
      </c>
      <c r="F164">
        <v>0</v>
      </c>
      <c r="G164">
        <v>38.526600000000002</v>
      </c>
      <c r="H164">
        <v>-96.726500000000001</v>
      </c>
      <c r="J164">
        <f t="shared" si="8"/>
        <v>57</v>
      </c>
      <c r="K164">
        <f t="shared" si="8"/>
        <v>2</v>
      </c>
      <c r="L164">
        <f t="shared" si="8"/>
        <v>0</v>
      </c>
      <c r="N164" t="str">
        <f t="shared" si="7"/>
        <v/>
      </c>
      <c r="O164" t="str">
        <f t="shared" si="7"/>
        <v/>
      </c>
      <c r="P164" t="str">
        <f t="shared" si="7"/>
        <v/>
      </c>
    </row>
    <row r="165" spans="1:16" ht="17" x14ac:dyDescent="0.25">
      <c r="A165" s="4" t="s">
        <v>315</v>
      </c>
      <c r="B165" t="s">
        <v>1</v>
      </c>
      <c r="C165" t="s">
        <v>1599</v>
      </c>
      <c r="D165">
        <v>55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8"/>
        <v>55</v>
      </c>
      <c r="K165">
        <f t="shared" si="8"/>
        <v>0</v>
      </c>
      <c r="L165">
        <f t="shared" si="8"/>
        <v>0</v>
      </c>
      <c r="N165" t="str">
        <f t="shared" si="7"/>
        <v/>
      </c>
      <c r="O165" t="str">
        <f t="shared" si="7"/>
        <v/>
      </c>
      <c r="P165" t="str">
        <f t="shared" si="7"/>
        <v/>
      </c>
    </row>
    <row r="166" spans="1:16" ht="17" x14ac:dyDescent="0.25">
      <c r="A166" s="4"/>
      <c r="B166" t="s">
        <v>320</v>
      </c>
      <c r="C166" t="s">
        <v>1568</v>
      </c>
      <c r="D166">
        <v>53</v>
      </c>
      <c r="E166">
        <v>1</v>
      </c>
      <c r="F166">
        <v>11</v>
      </c>
      <c r="G166">
        <v>40.143099999999997</v>
      </c>
      <c r="H166">
        <v>47.576900000000002</v>
      </c>
      <c r="J166" t="str">
        <f t="shared" si="8"/>
        <v/>
      </c>
      <c r="K166" t="str">
        <f t="shared" si="8"/>
        <v/>
      </c>
      <c r="L166" t="str">
        <f t="shared" si="8"/>
        <v/>
      </c>
      <c r="N166" t="str">
        <f t="shared" si="7"/>
        <v/>
      </c>
      <c r="O166" t="str">
        <f t="shared" si="7"/>
        <v/>
      </c>
      <c r="P166" t="str">
        <f t="shared" si="7"/>
        <v/>
      </c>
    </row>
    <row r="167" spans="1:16" ht="17" x14ac:dyDescent="0.25">
      <c r="A167" s="4"/>
      <c r="B167" t="s">
        <v>76</v>
      </c>
      <c r="C167" t="s">
        <v>1563</v>
      </c>
      <c r="D167">
        <v>53</v>
      </c>
      <c r="E167">
        <v>0</v>
      </c>
      <c r="F167">
        <v>1</v>
      </c>
      <c r="G167">
        <v>12.5657</v>
      </c>
      <c r="H167">
        <v>104.991</v>
      </c>
      <c r="J167" t="str">
        <f t="shared" si="8"/>
        <v/>
      </c>
      <c r="K167" t="str">
        <f t="shared" si="8"/>
        <v/>
      </c>
      <c r="L167" t="str">
        <f t="shared" si="8"/>
        <v/>
      </c>
      <c r="N167" t="str">
        <f t="shared" si="7"/>
        <v/>
      </c>
      <c r="O167" t="str">
        <f t="shared" si="7"/>
        <v/>
      </c>
      <c r="P167" t="str">
        <f t="shared" si="7"/>
        <v/>
      </c>
    </row>
    <row r="168" spans="1:16" ht="17" x14ac:dyDescent="0.25">
      <c r="A168" s="4"/>
      <c r="B168" t="s">
        <v>352</v>
      </c>
      <c r="C168" t="s">
        <v>1586</v>
      </c>
      <c r="D168">
        <v>53</v>
      </c>
      <c r="E168">
        <v>0</v>
      </c>
      <c r="F168">
        <v>0</v>
      </c>
      <c r="G168">
        <v>16.265000000000001</v>
      </c>
      <c r="H168">
        <v>-61.551000000000002</v>
      </c>
      <c r="J168" t="str">
        <f t="shared" si="8"/>
        <v/>
      </c>
      <c r="K168" t="str">
        <f t="shared" si="8"/>
        <v/>
      </c>
      <c r="L168" t="str">
        <f t="shared" si="8"/>
        <v/>
      </c>
      <c r="N168" t="str">
        <f t="shared" si="7"/>
        <v/>
      </c>
      <c r="O168" t="str">
        <f t="shared" si="7"/>
        <v/>
      </c>
      <c r="P168" t="str">
        <f t="shared" si="7"/>
        <v/>
      </c>
    </row>
    <row r="169" spans="1:16" ht="17" x14ac:dyDescent="0.25">
      <c r="A169" s="4"/>
      <c r="B169" t="s">
        <v>332</v>
      </c>
      <c r="C169" t="s">
        <v>1572</v>
      </c>
      <c r="D169">
        <v>53</v>
      </c>
      <c r="E169">
        <v>0</v>
      </c>
      <c r="F169">
        <v>0</v>
      </c>
      <c r="G169">
        <v>48.019599999999997</v>
      </c>
      <c r="H169">
        <v>66.923699999999997</v>
      </c>
      <c r="J169" t="str">
        <f t="shared" si="8"/>
        <v/>
      </c>
      <c r="K169" t="str">
        <f t="shared" si="8"/>
        <v/>
      </c>
      <c r="L169" t="str">
        <f t="shared" si="8"/>
        <v/>
      </c>
      <c r="N169" t="str">
        <f t="shared" si="7"/>
        <v/>
      </c>
      <c r="O169" t="str">
        <f t="shared" si="7"/>
        <v/>
      </c>
      <c r="P169" t="str">
        <f t="shared" si="7"/>
        <v/>
      </c>
    </row>
    <row r="170" spans="1:16" ht="17" x14ac:dyDescent="0.25">
      <c r="A170" s="4" t="s">
        <v>333</v>
      </c>
      <c r="B170" t="s">
        <v>1</v>
      </c>
      <c r="C170" t="s">
        <v>1563</v>
      </c>
      <c r="D170">
        <v>53</v>
      </c>
      <c r="E170">
        <v>1</v>
      </c>
      <c r="F170">
        <v>0</v>
      </c>
      <c r="G170">
        <v>35.565300000000001</v>
      </c>
      <c r="H170">
        <v>-96.928899999999999</v>
      </c>
      <c r="J170">
        <f t="shared" si="8"/>
        <v>53</v>
      </c>
      <c r="K170">
        <f t="shared" si="8"/>
        <v>1</v>
      </c>
      <c r="L170">
        <f t="shared" si="8"/>
        <v>0</v>
      </c>
      <c r="N170" t="str">
        <f t="shared" si="7"/>
        <v/>
      </c>
      <c r="O170" t="str">
        <f t="shared" si="7"/>
        <v/>
      </c>
      <c r="P170" t="str">
        <f t="shared" si="7"/>
        <v/>
      </c>
    </row>
    <row r="171" spans="1:16" ht="17" x14ac:dyDescent="0.25">
      <c r="A171" s="4"/>
      <c r="B171" t="s">
        <v>337</v>
      </c>
      <c r="C171" t="s">
        <v>1579</v>
      </c>
      <c r="D171">
        <v>52</v>
      </c>
      <c r="E171">
        <v>0</v>
      </c>
      <c r="F171">
        <v>0</v>
      </c>
      <c r="G171">
        <v>-40.900599999999997</v>
      </c>
      <c r="H171">
        <v>174.886</v>
      </c>
      <c r="J171" t="str">
        <f t="shared" si="8"/>
        <v/>
      </c>
      <c r="K171" t="str">
        <f t="shared" si="8"/>
        <v/>
      </c>
      <c r="L171" t="str">
        <f t="shared" si="8"/>
        <v/>
      </c>
      <c r="N171" t="str">
        <f t="shared" si="7"/>
        <v/>
      </c>
      <c r="O171" t="str">
        <f t="shared" si="7"/>
        <v/>
      </c>
      <c r="P171" t="str">
        <f t="shared" si="7"/>
        <v/>
      </c>
    </row>
    <row r="172" spans="1:16" ht="17" x14ac:dyDescent="0.25">
      <c r="A172" s="4"/>
      <c r="B172" t="s">
        <v>296</v>
      </c>
      <c r="C172" t="s">
        <v>1572</v>
      </c>
      <c r="D172">
        <v>52</v>
      </c>
      <c r="E172">
        <v>0</v>
      </c>
      <c r="F172">
        <v>12</v>
      </c>
      <c r="G172">
        <v>21.473500000000001</v>
      </c>
      <c r="H172">
        <v>55.9754</v>
      </c>
      <c r="J172" t="str">
        <f t="shared" si="8"/>
        <v/>
      </c>
      <c r="K172" t="str">
        <f t="shared" si="8"/>
        <v/>
      </c>
      <c r="L172" t="str">
        <f t="shared" si="8"/>
        <v/>
      </c>
      <c r="N172" t="str">
        <f t="shared" si="7"/>
        <v/>
      </c>
      <c r="O172" t="str">
        <f t="shared" si="7"/>
        <v/>
      </c>
      <c r="P172" t="str">
        <f t="shared" si="7"/>
        <v/>
      </c>
    </row>
    <row r="173" spans="1:16" ht="17" x14ac:dyDescent="0.25">
      <c r="A173" s="4"/>
      <c r="B173" t="s">
        <v>231</v>
      </c>
      <c r="C173" t="s">
        <v>1563</v>
      </c>
      <c r="D173">
        <v>49</v>
      </c>
      <c r="E173">
        <v>0</v>
      </c>
      <c r="F173">
        <v>1</v>
      </c>
      <c r="G173">
        <v>42.315399999999997</v>
      </c>
      <c r="H173">
        <v>43.356900000000003</v>
      </c>
      <c r="J173" t="str">
        <f t="shared" si="8"/>
        <v/>
      </c>
      <c r="K173" t="str">
        <f t="shared" si="8"/>
        <v/>
      </c>
      <c r="L173" t="str">
        <f t="shared" si="8"/>
        <v/>
      </c>
      <c r="N173" t="str">
        <f t="shared" si="7"/>
        <v/>
      </c>
      <c r="O173" t="str">
        <f t="shared" si="7"/>
        <v/>
      </c>
      <c r="P173" t="str">
        <f t="shared" si="7"/>
        <v/>
      </c>
    </row>
    <row r="174" spans="1:16" ht="17" x14ac:dyDescent="0.25">
      <c r="A174" s="4"/>
      <c r="B174" t="s">
        <v>368</v>
      </c>
      <c r="C174" t="s">
        <v>1563</v>
      </c>
      <c r="D174">
        <v>49</v>
      </c>
      <c r="E174">
        <v>0</v>
      </c>
      <c r="F174">
        <v>1</v>
      </c>
      <c r="G174">
        <v>10.691800000000001</v>
      </c>
      <c r="H174">
        <v>-61.222499999999997</v>
      </c>
      <c r="J174" t="str">
        <f t="shared" si="8"/>
        <v/>
      </c>
      <c r="K174" t="str">
        <f t="shared" si="8"/>
        <v/>
      </c>
      <c r="L174" t="str">
        <f t="shared" si="8"/>
        <v/>
      </c>
      <c r="N174" t="str">
        <f t="shared" si="7"/>
        <v/>
      </c>
      <c r="O174" t="str">
        <f t="shared" si="7"/>
        <v/>
      </c>
      <c r="P174" t="str">
        <f t="shared" si="7"/>
        <v/>
      </c>
    </row>
    <row r="175" spans="1:16" ht="17" x14ac:dyDescent="0.25">
      <c r="A175" s="4" t="s">
        <v>191</v>
      </c>
      <c r="B175" t="s">
        <v>1</v>
      </c>
      <c r="C175" t="s">
        <v>1540</v>
      </c>
      <c r="D175">
        <v>49</v>
      </c>
      <c r="E175">
        <v>0</v>
      </c>
      <c r="F175">
        <v>0</v>
      </c>
      <c r="G175">
        <v>35.4437</v>
      </c>
      <c r="H175">
        <v>139.63800000000001</v>
      </c>
      <c r="J175">
        <f t="shared" si="8"/>
        <v>49</v>
      </c>
      <c r="K175">
        <f t="shared" si="8"/>
        <v>0</v>
      </c>
      <c r="L175">
        <f t="shared" si="8"/>
        <v>0</v>
      </c>
      <c r="N175" t="str">
        <f t="shared" si="7"/>
        <v/>
      </c>
      <c r="O175" t="str">
        <f t="shared" si="7"/>
        <v/>
      </c>
      <c r="P175" t="str">
        <f t="shared" si="7"/>
        <v/>
      </c>
    </row>
    <row r="176" spans="1:16" ht="17" x14ac:dyDescent="0.25">
      <c r="A176" s="4"/>
      <c r="B176" t="s">
        <v>292</v>
      </c>
      <c r="C176" t="s">
        <v>1580</v>
      </c>
      <c r="D176">
        <v>47</v>
      </c>
      <c r="E176">
        <v>0</v>
      </c>
      <c r="F176">
        <v>5</v>
      </c>
      <c r="G176">
        <v>14.497400000000001</v>
      </c>
      <c r="H176">
        <v>-14.452400000000001</v>
      </c>
      <c r="J176" t="str">
        <f t="shared" si="8"/>
        <v/>
      </c>
      <c r="K176" t="str">
        <f t="shared" si="8"/>
        <v/>
      </c>
      <c r="L176" t="str">
        <f t="shared" si="8"/>
        <v/>
      </c>
      <c r="N176" t="str">
        <f t="shared" si="7"/>
        <v/>
      </c>
      <c r="O176" t="str">
        <f t="shared" si="7"/>
        <v/>
      </c>
      <c r="P176" t="str">
        <f t="shared" si="7"/>
        <v/>
      </c>
    </row>
    <row r="177" spans="1:16" ht="17" x14ac:dyDescent="0.25">
      <c r="A177" s="4"/>
      <c r="B177" t="s">
        <v>349</v>
      </c>
      <c r="C177" t="s">
        <v>1600</v>
      </c>
      <c r="D177">
        <v>47</v>
      </c>
      <c r="E177">
        <v>3</v>
      </c>
      <c r="F177">
        <v>1</v>
      </c>
      <c r="G177">
        <v>48.379399999999997</v>
      </c>
      <c r="H177">
        <v>31.165600000000001</v>
      </c>
      <c r="J177" t="str">
        <f t="shared" si="8"/>
        <v/>
      </c>
      <c r="K177" t="str">
        <f t="shared" si="8"/>
        <v/>
      </c>
      <c r="L177" t="str">
        <f t="shared" si="8"/>
        <v/>
      </c>
      <c r="N177" t="str">
        <f t="shared" si="7"/>
        <v/>
      </c>
      <c r="O177" t="str">
        <f t="shared" si="7"/>
        <v/>
      </c>
      <c r="P177" t="str">
        <f t="shared" si="7"/>
        <v/>
      </c>
    </row>
    <row r="178" spans="1:16" ht="17" x14ac:dyDescent="0.25">
      <c r="A178" s="4"/>
      <c r="B178" t="s">
        <v>335</v>
      </c>
      <c r="C178" t="s">
        <v>1586</v>
      </c>
      <c r="D178">
        <v>45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8"/>
        <v/>
      </c>
      <c r="K178" t="str">
        <f t="shared" si="8"/>
        <v/>
      </c>
      <c r="L178" t="str">
        <f t="shared" si="8"/>
        <v/>
      </c>
      <c r="N178" t="str">
        <f t="shared" si="7"/>
        <v/>
      </c>
      <c r="O178" t="str">
        <f t="shared" si="7"/>
        <v/>
      </c>
      <c r="P178" t="str">
        <f t="shared" si="7"/>
        <v/>
      </c>
    </row>
    <row r="179" spans="1:16" ht="17" x14ac:dyDescent="0.25">
      <c r="A179" s="4" t="s">
        <v>339</v>
      </c>
      <c r="B179" t="s">
        <v>1</v>
      </c>
      <c r="C179" t="s">
        <v>1577</v>
      </c>
      <c r="D179">
        <v>45</v>
      </c>
      <c r="E179">
        <v>0</v>
      </c>
      <c r="F179">
        <v>0</v>
      </c>
      <c r="G179">
        <v>39.3185</v>
      </c>
      <c r="H179">
        <v>-75.507099999999994</v>
      </c>
      <c r="J179">
        <f t="shared" si="8"/>
        <v>45</v>
      </c>
      <c r="K179">
        <f t="shared" si="8"/>
        <v>0</v>
      </c>
      <c r="L179">
        <f t="shared" si="8"/>
        <v>0</v>
      </c>
      <c r="N179" t="str">
        <f t="shared" si="7"/>
        <v/>
      </c>
      <c r="O179" t="str">
        <f t="shared" si="7"/>
        <v/>
      </c>
      <c r="P179" t="str">
        <f t="shared" si="7"/>
        <v/>
      </c>
    </row>
    <row r="180" spans="1:16" ht="17" x14ac:dyDescent="0.25">
      <c r="A180" s="4" t="s">
        <v>316</v>
      </c>
      <c r="B180" t="s">
        <v>1</v>
      </c>
      <c r="C180" t="s">
        <v>1537</v>
      </c>
      <c r="D180">
        <v>43</v>
      </c>
      <c r="E180">
        <v>0</v>
      </c>
      <c r="F180">
        <v>0</v>
      </c>
      <c r="G180">
        <v>34.840499999999999</v>
      </c>
      <c r="H180">
        <v>-106.24850000000001</v>
      </c>
      <c r="J180">
        <f t="shared" si="8"/>
        <v>43</v>
      </c>
      <c r="K180">
        <f t="shared" si="8"/>
        <v>0</v>
      </c>
      <c r="L180">
        <f t="shared" si="8"/>
        <v>0</v>
      </c>
      <c r="N180" t="str">
        <f t="shared" si="7"/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356</v>
      </c>
      <c r="C181" t="s">
        <v>1600</v>
      </c>
      <c r="D181">
        <v>43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8"/>
        <v/>
      </c>
      <c r="K181" t="str">
        <f t="shared" si="8"/>
        <v/>
      </c>
      <c r="L181" t="str">
        <f t="shared" si="8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310</v>
      </c>
      <c r="B182" t="s">
        <v>1</v>
      </c>
      <c r="C182" t="s">
        <v>1563</v>
      </c>
      <c r="D182">
        <v>38</v>
      </c>
      <c r="E182">
        <v>0</v>
      </c>
      <c r="F182">
        <v>0</v>
      </c>
      <c r="G182">
        <v>41.125399999999999</v>
      </c>
      <c r="H182">
        <v>-98.268100000000004</v>
      </c>
      <c r="J182">
        <f t="shared" si="8"/>
        <v>38</v>
      </c>
      <c r="K182">
        <f t="shared" si="8"/>
        <v>0</v>
      </c>
      <c r="L182">
        <f t="shared" si="8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367</v>
      </c>
      <c r="C183" t="s">
        <v>1572</v>
      </c>
      <c r="D183">
        <v>37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8"/>
        <v/>
      </c>
      <c r="K183" t="str">
        <f t="shared" si="8"/>
        <v/>
      </c>
      <c r="L183" t="str">
        <f t="shared" si="8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346</v>
      </c>
      <c r="B184" t="s">
        <v>1</v>
      </c>
      <c r="C184" t="s">
        <v>1593</v>
      </c>
      <c r="D184">
        <v>37</v>
      </c>
      <c r="E184">
        <v>0</v>
      </c>
      <c r="F184">
        <v>0</v>
      </c>
      <c r="G184">
        <v>21.0943</v>
      </c>
      <c r="H184">
        <v>-157.4983</v>
      </c>
      <c r="J184">
        <f t="shared" si="8"/>
        <v>37</v>
      </c>
      <c r="K184">
        <f t="shared" si="8"/>
        <v>0</v>
      </c>
      <c r="L184">
        <f t="shared" si="8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361</v>
      </c>
      <c r="B185" t="s">
        <v>1</v>
      </c>
      <c r="C185" t="s">
        <v>1593</v>
      </c>
      <c r="D185">
        <v>36</v>
      </c>
      <c r="E185">
        <v>0</v>
      </c>
      <c r="F185">
        <v>0</v>
      </c>
      <c r="G185">
        <v>44.240499999999997</v>
      </c>
      <c r="H185">
        <v>-114.47880000000001</v>
      </c>
      <c r="J185">
        <f t="shared" si="8"/>
        <v>36</v>
      </c>
      <c r="K185">
        <f t="shared" si="8"/>
        <v>0</v>
      </c>
      <c r="L185">
        <f t="shared" si="8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/>
      <c r="B186" t="s">
        <v>322</v>
      </c>
      <c r="C186" t="s">
        <v>1543</v>
      </c>
      <c r="D186">
        <v>32</v>
      </c>
      <c r="E186">
        <v>1</v>
      </c>
      <c r="F186">
        <v>0</v>
      </c>
      <c r="G186">
        <v>14.641500000000001</v>
      </c>
      <c r="H186">
        <v>-61.0242</v>
      </c>
      <c r="J186" t="str">
        <f t="shared" si="8"/>
        <v/>
      </c>
      <c r="K186" t="str">
        <f t="shared" si="8"/>
        <v/>
      </c>
      <c r="L186" t="str">
        <f t="shared" si="8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355</v>
      </c>
      <c r="B187" t="s">
        <v>172</v>
      </c>
      <c r="C187" t="s">
        <v>1601</v>
      </c>
      <c r="D187">
        <v>32</v>
      </c>
      <c r="E187">
        <v>0</v>
      </c>
      <c r="F187">
        <v>0</v>
      </c>
      <c r="G187">
        <v>49.372300000000003</v>
      </c>
      <c r="H187">
        <v>-2.3643999999999998</v>
      </c>
      <c r="J187" t="str">
        <f t="shared" si="8"/>
        <v/>
      </c>
      <c r="K187" t="str">
        <f t="shared" si="8"/>
        <v/>
      </c>
      <c r="L187" t="str">
        <f t="shared" si="8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325</v>
      </c>
      <c r="B188" t="s">
        <v>1</v>
      </c>
      <c r="C188" t="s">
        <v>1537</v>
      </c>
      <c r="D188">
        <v>29</v>
      </c>
      <c r="E188">
        <v>2</v>
      </c>
      <c r="F188">
        <v>0</v>
      </c>
      <c r="G188">
        <v>44.045900000000003</v>
      </c>
      <c r="H188">
        <v>-72.710700000000003</v>
      </c>
      <c r="J188">
        <f t="shared" si="8"/>
        <v>29</v>
      </c>
      <c r="K188">
        <f t="shared" si="8"/>
        <v>2</v>
      </c>
      <c r="L188">
        <f t="shared" si="8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428</v>
      </c>
      <c r="B189" t="s">
        <v>1</v>
      </c>
      <c r="C189" t="s">
        <v>1577</v>
      </c>
      <c r="D189">
        <v>28</v>
      </c>
      <c r="E189">
        <v>0</v>
      </c>
      <c r="F189">
        <v>0</v>
      </c>
      <c r="G189">
        <v>47.5289</v>
      </c>
      <c r="H189">
        <v>-99.784000000000006</v>
      </c>
      <c r="J189">
        <f t="shared" si="8"/>
        <v>28</v>
      </c>
      <c r="K189">
        <f t="shared" si="8"/>
        <v>0</v>
      </c>
      <c r="L189">
        <f t="shared" si="8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363</v>
      </c>
      <c r="C190" t="s">
        <v>1572</v>
      </c>
      <c r="D190">
        <v>27</v>
      </c>
      <c r="E190">
        <v>0</v>
      </c>
      <c r="F190">
        <v>0</v>
      </c>
      <c r="G190">
        <v>3.8479999999999999</v>
      </c>
      <c r="H190">
        <v>11.5021</v>
      </c>
      <c r="J190" t="str">
        <f t="shared" si="8"/>
        <v/>
      </c>
      <c r="K190" t="str">
        <f t="shared" si="8"/>
        <v/>
      </c>
      <c r="L190" t="str">
        <f t="shared" si="8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344</v>
      </c>
      <c r="B191" t="s">
        <v>63</v>
      </c>
      <c r="C191" t="s">
        <v>1593</v>
      </c>
      <c r="D191">
        <v>26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8"/>
        <v/>
      </c>
      <c r="K191" t="str">
        <f t="shared" si="8"/>
        <v/>
      </c>
      <c r="L191" t="str">
        <f t="shared" si="8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336</v>
      </c>
      <c r="C192" t="s">
        <v>1572</v>
      </c>
      <c r="D192">
        <v>25</v>
      </c>
      <c r="E192">
        <v>2</v>
      </c>
      <c r="F192">
        <v>3</v>
      </c>
      <c r="G192">
        <v>23.684999999999999</v>
      </c>
      <c r="H192">
        <v>90.356300000000005</v>
      </c>
      <c r="J192" t="str">
        <f t="shared" si="8"/>
        <v/>
      </c>
      <c r="K192" t="str">
        <f t="shared" si="8"/>
        <v/>
      </c>
      <c r="L192" t="str">
        <f t="shared" si="8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300</v>
      </c>
      <c r="C193" t="s">
        <v>1511</v>
      </c>
      <c r="D193">
        <v>24</v>
      </c>
      <c r="E193">
        <v>0</v>
      </c>
      <c r="F193">
        <v>1</v>
      </c>
      <c r="G193">
        <v>33.939100000000003</v>
      </c>
      <c r="H193">
        <v>67.709999999999994</v>
      </c>
      <c r="J193" t="str">
        <f t="shared" si="8"/>
        <v/>
      </c>
      <c r="K193" t="str">
        <f t="shared" si="8"/>
        <v/>
      </c>
      <c r="L193" t="str">
        <f t="shared" si="8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353</v>
      </c>
      <c r="C194" t="s">
        <v>1515</v>
      </c>
      <c r="D194">
        <v>24</v>
      </c>
      <c r="E194">
        <v>0</v>
      </c>
      <c r="F194">
        <v>0</v>
      </c>
      <c r="G194">
        <v>15.2</v>
      </c>
      <c r="H194">
        <v>-86.241900000000001</v>
      </c>
      <c r="J194" t="str">
        <f t="shared" si="8"/>
        <v/>
      </c>
      <c r="K194" t="str">
        <f t="shared" si="8"/>
        <v/>
      </c>
      <c r="L194" t="str">
        <f t="shared" si="8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380</v>
      </c>
      <c r="C195" t="s">
        <v>1572</v>
      </c>
      <c r="D195">
        <v>23</v>
      </c>
      <c r="E195">
        <v>1</v>
      </c>
      <c r="F195">
        <v>0</v>
      </c>
      <c r="G195">
        <v>-4.0382999999999996</v>
      </c>
      <c r="H195">
        <v>21.758700000000001</v>
      </c>
      <c r="J195" t="str">
        <f t="shared" si="8"/>
        <v/>
      </c>
      <c r="K195" t="str">
        <f t="shared" si="8"/>
        <v/>
      </c>
      <c r="L195" t="str">
        <f t="shared" si="8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305</v>
      </c>
      <c r="B196" t="s">
        <v>1</v>
      </c>
      <c r="C196" t="s">
        <v>1540</v>
      </c>
      <c r="D196">
        <v>23</v>
      </c>
      <c r="E196">
        <v>0</v>
      </c>
      <c r="F196">
        <v>0</v>
      </c>
      <c r="G196">
        <v>37.648899999999998</v>
      </c>
      <c r="H196">
        <v>-122.66549999999999</v>
      </c>
      <c r="J196">
        <f t="shared" si="8"/>
        <v>23</v>
      </c>
      <c r="K196">
        <f t="shared" si="8"/>
        <v>0</v>
      </c>
      <c r="L196">
        <f t="shared" si="8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374</v>
      </c>
      <c r="B197" t="s">
        <v>1</v>
      </c>
      <c r="C197" t="s">
        <v>1573</v>
      </c>
      <c r="D197">
        <v>23</v>
      </c>
      <c r="E197">
        <v>0</v>
      </c>
      <c r="F197">
        <v>0</v>
      </c>
      <c r="G197">
        <v>42.756</v>
      </c>
      <c r="H197">
        <v>-107.30249999999999</v>
      </c>
      <c r="J197">
        <f t="shared" si="8"/>
        <v>23</v>
      </c>
      <c r="K197">
        <f t="shared" si="8"/>
        <v>0</v>
      </c>
      <c r="L197">
        <f t="shared" si="8"/>
        <v>0</v>
      </c>
      <c r="N197" t="str">
        <f t="shared" ref="N197:P260" si="9">IF($A197="New York",D197,"")</f>
        <v/>
      </c>
      <c r="O197" t="str">
        <f t="shared" si="9"/>
        <v/>
      </c>
      <c r="P197" t="str">
        <f t="shared" si="9"/>
        <v/>
      </c>
    </row>
    <row r="198" spans="1:16" ht="17" x14ac:dyDescent="0.25">
      <c r="A198" s="4"/>
      <c r="B198" t="s">
        <v>388</v>
      </c>
      <c r="C198" t="s">
        <v>1602</v>
      </c>
      <c r="D198">
        <v>22</v>
      </c>
      <c r="E198">
        <v>0</v>
      </c>
      <c r="F198">
        <v>1</v>
      </c>
      <c r="G198">
        <v>9.0820000000000007</v>
      </c>
      <c r="H198">
        <v>8.6753</v>
      </c>
      <c r="J198" t="str">
        <f t="shared" si="8"/>
        <v/>
      </c>
      <c r="K198" t="str">
        <f t="shared" si="8"/>
        <v/>
      </c>
      <c r="L198" t="str">
        <f t="shared" si="8"/>
        <v/>
      </c>
      <c r="N198" t="str">
        <f t="shared" si="9"/>
        <v/>
      </c>
      <c r="O198" t="str">
        <f t="shared" si="9"/>
        <v/>
      </c>
      <c r="P198" t="str">
        <f t="shared" si="9"/>
        <v/>
      </c>
    </row>
    <row r="199" spans="1:16" ht="17" x14ac:dyDescent="0.25">
      <c r="A199" s="4" t="s">
        <v>357</v>
      </c>
      <c r="B199" t="s">
        <v>63</v>
      </c>
      <c r="C199" t="s">
        <v>1587</v>
      </c>
      <c r="D199">
        <v>21</v>
      </c>
      <c r="E199">
        <v>0</v>
      </c>
      <c r="F199">
        <v>0</v>
      </c>
      <c r="G199">
        <v>44.682000000000002</v>
      </c>
      <c r="H199">
        <v>-63.744300000000003</v>
      </c>
      <c r="J199" t="str">
        <f t="shared" si="8"/>
        <v/>
      </c>
      <c r="K199" t="str">
        <f t="shared" si="8"/>
        <v/>
      </c>
      <c r="L199" t="str">
        <f t="shared" si="8"/>
        <v/>
      </c>
      <c r="N199" t="str">
        <f t="shared" si="9"/>
        <v/>
      </c>
      <c r="O199" t="str">
        <f t="shared" si="9"/>
        <v/>
      </c>
      <c r="P199" t="str">
        <f t="shared" si="9"/>
        <v/>
      </c>
    </row>
    <row r="200" spans="1:16" ht="17" x14ac:dyDescent="0.25">
      <c r="A200" s="4"/>
      <c r="B200" t="s">
        <v>364</v>
      </c>
      <c r="C200" t="s">
        <v>1579</v>
      </c>
      <c r="D200">
        <v>21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8"/>
        <v/>
      </c>
      <c r="K200" t="str">
        <f t="shared" si="8"/>
        <v/>
      </c>
      <c r="L200" t="str">
        <f t="shared" si="8"/>
        <v/>
      </c>
      <c r="N200" t="str">
        <f t="shared" si="9"/>
        <v/>
      </c>
      <c r="O200" t="str">
        <f t="shared" si="9"/>
        <v/>
      </c>
      <c r="P200" t="str">
        <f t="shared" si="9"/>
        <v/>
      </c>
    </row>
    <row r="201" spans="1:16" ht="17" x14ac:dyDescent="0.25">
      <c r="A201" s="4" t="s">
        <v>347</v>
      </c>
      <c r="B201" t="s">
        <v>1</v>
      </c>
      <c r="C201" t="s">
        <v>1563</v>
      </c>
      <c r="D201">
        <v>21</v>
      </c>
      <c r="E201">
        <v>0</v>
      </c>
      <c r="F201">
        <v>0</v>
      </c>
      <c r="G201">
        <v>46.921900000000001</v>
      </c>
      <c r="H201">
        <v>-110.45440000000001</v>
      </c>
      <c r="J201">
        <f t="shared" si="8"/>
        <v>21</v>
      </c>
      <c r="K201">
        <f t="shared" si="8"/>
        <v>0</v>
      </c>
      <c r="L201">
        <f t="shared" si="8"/>
        <v>0</v>
      </c>
      <c r="N201" t="str">
        <f t="shared" si="9"/>
        <v/>
      </c>
      <c r="O201" t="str">
        <f t="shared" si="9"/>
        <v/>
      </c>
      <c r="P201" t="str">
        <f t="shared" si="9"/>
        <v/>
      </c>
    </row>
    <row r="202" spans="1:16" ht="17" x14ac:dyDescent="0.25">
      <c r="A202" s="4" t="s">
        <v>362</v>
      </c>
      <c r="B202" t="s">
        <v>1</v>
      </c>
      <c r="C202" t="s">
        <v>1573</v>
      </c>
      <c r="D202">
        <v>21</v>
      </c>
      <c r="E202">
        <v>1</v>
      </c>
      <c r="F202">
        <v>0</v>
      </c>
      <c r="G202">
        <v>18.220800000000001</v>
      </c>
      <c r="H202">
        <v>-66.590100000000007</v>
      </c>
      <c r="J202">
        <f t="shared" si="8"/>
        <v>21</v>
      </c>
      <c r="K202">
        <f t="shared" si="8"/>
        <v>1</v>
      </c>
      <c r="L202">
        <f t="shared" si="8"/>
        <v>0</v>
      </c>
      <c r="N202" t="str">
        <f t="shared" si="9"/>
        <v/>
      </c>
      <c r="O202" t="str">
        <f t="shared" si="9"/>
        <v/>
      </c>
      <c r="P202" t="str">
        <f t="shared" si="9"/>
        <v/>
      </c>
    </row>
    <row r="203" spans="1:16" ht="17" x14ac:dyDescent="0.25">
      <c r="A203" s="4"/>
      <c r="B203" t="s">
        <v>326</v>
      </c>
      <c r="C203" t="s">
        <v>1572</v>
      </c>
      <c r="D203">
        <v>19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8"/>
        <v/>
      </c>
      <c r="K203" t="str">
        <f t="shared" si="8"/>
        <v/>
      </c>
      <c r="L203" t="str">
        <f t="shared" si="8"/>
        <v/>
      </c>
      <c r="N203" t="str">
        <f t="shared" si="9"/>
        <v/>
      </c>
      <c r="O203" t="str">
        <f t="shared" si="9"/>
        <v/>
      </c>
      <c r="P203" t="str">
        <f t="shared" si="9"/>
        <v/>
      </c>
    </row>
    <row r="204" spans="1:16" ht="17" x14ac:dyDescent="0.25">
      <c r="A204" s="4"/>
      <c r="B204" t="s">
        <v>351</v>
      </c>
      <c r="C204" t="s">
        <v>1582</v>
      </c>
      <c r="D204">
        <v>19</v>
      </c>
      <c r="E204">
        <v>1</v>
      </c>
      <c r="F204">
        <v>0</v>
      </c>
      <c r="G204">
        <v>7.9465000000000003</v>
      </c>
      <c r="H204">
        <v>-1.0232000000000001</v>
      </c>
      <c r="J204" t="str">
        <f t="shared" si="8"/>
        <v/>
      </c>
      <c r="K204" t="str">
        <f t="shared" si="8"/>
        <v/>
      </c>
      <c r="L204" t="str">
        <f t="shared" si="8"/>
        <v/>
      </c>
      <c r="N204" t="str">
        <f t="shared" si="9"/>
        <v/>
      </c>
      <c r="O204" t="str">
        <f t="shared" si="9"/>
        <v/>
      </c>
      <c r="P204" t="str">
        <f t="shared" si="9"/>
        <v/>
      </c>
    </row>
    <row r="205" spans="1:16" ht="17" x14ac:dyDescent="0.25">
      <c r="A205" s="4" t="s">
        <v>343</v>
      </c>
      <c r="B205" t="s">
        <v>63</v>
      </c>
      <c r="C205" t="s">
        <v>1563</v>
      </c>
      <c r="D205">
        <v>18</v>
      </c>
      <c r="E205">
        <v>0</v>
      </c>
      <c r="F205">
        <v>0</v>
      </c>
      <c r="G205">
        <v>53.760899999999999</v>
      </c>
      <c r="H205">
        <v>-98.813900000000004</v>
      </c>
      <c r="J205" t="str">
        <f t="shared" si="8"/>
        <v/>
      </c>
      <c r="K205" t="str">
        <f t="shared" si="8"/>
        <v/>
      </c>
      <c r="L205" t="str">
        <f t="shared" si="8"/>
        <v/>
      </c>
      <c r="N205" t="str">
        <f t="shared" si="9"/>
        <v/>
      </c>
      <c r="O205" t="str">
        <f t="shared" si="9"/>
        <v/>
      </c>
      <c r="P205" t="str">
        <f t="shared" si="9"/>
        <v/>
      </c>
    </row>
    <row r="206" spans="1:16" ht="17" x14ac:dyDescent="0.25">
      <c r="A206" s="4" t="s">
        <v>55</v>
      </c>
      <c r="B206" t="s">
        <v>2</v>
      </c>
      <c r="C206" t="s">
        <v>1603</v>
      </c>
      <c r="D206">
        <v>18</v>
      </c>
      <c r="E206">
        <v>0</v>
      </c>
      <c r="F206">
        <v>10</v>
      </c>
      <c r="G206">
        <v>22.166699999999999</v>
      </c>
      <c r="H206">
        <v>113.55</v>
      </c>
      <c r="J206" t="str">
        <f t="shared" si="8"/>
        <v/>
      </c>
      <c r="K206" t="str">
        <f t="shared" si="8"/>
        <v/>
      </c>
      <c r="L206" t="str">
        <f t="shared" si="8"/>
        <v/>
      </c>
      <c r="N206" t="str">
        <f t="shared" si="9"/>
        <v/>
      </c>
      <c r="O206" t="str">
        <f t="shared" si="9"/>
        <v/>
      </c>
      <c r="P206" t="str">
        <f t="shared" si="9"/>
        <v/>
      </c>
    </row>
    <row r="207" spans="1:16" ht="17" x14ac:dyDescent="0.25">
      <c r="A207" s="4" t="s">
        <v>50</v>
      </c>
      <c r="B207" t="s">
        <v>2</v>
      </c>
      <c r="C207" t="s">
        <v>183</v>
      </c>
      <c r="D207">
        <v>18</v>
      </c>
      <c r="E207">
        <v>0</v>
      </c>
      <c r="F207">
        <v>18</v>
      </c>
      <c r="G207">
        <v>35.745199999999997</v>
      </c>
      <c r="H207">
        <v>95.995599999999996</v>
      </c>
      <c r="J207" t="str">
        <f t="shared" si="8"/>
        <v/>
      </c>
      <c r="K207" t="str">
        <f t="shared" si="8"/>
        <v/>
      </c>
      <c r="L207" t="str">
        <f t="shared" si="8"/>
        <v/>
      </c>
      <c r="N207" t="str">
        <f t="shared" si="9"/>
        <v/>
      </c>
      <c r="O207" t="str">
        <f t="shared" si="9"/>
        <v/>
      </c>
      <c r="P207" t="str">
        <f t="shared" si="9"/>
        <v/>
      </c>
    </row>
    <row r="208" spans="1:16" ht="17" x14ac:dyDescent="0.25">
      <c r="A208" s="4"/>
      <c r="B208" t="s">
        <v>329</v>
      </c>
      <c r="C208" t="s">
        <v>1587</v>
      </c>
      <c r="D208">
        <v>18</v>
      </c>
      <c r="E208">
        <v>0</v>
      </c>
      <c r="F208">
        <v>6</v>
      </c>
      <c r="G208">
        <v>3.9339</v>
      </c>
      <c r="H208">
        <v>-53.125799999999998</v>
      </c>
      <c r="J208" t="str">
        <f t="shared" si="8"/>
        <v/>
      </c>
      <c r="K208" t="str">
        <f t="shared" si="8"/>
        <v/>
      </c>
      <c r="L208" t="str">
        <f t="shared" si="8"/>
        <v/>
      </c>
      <c r="N208" t="str">
        <f t="shared" si="9"/>
        <v/>
      </c>
      <c r="O208" t="str">
        <f t="shared" si="9"/>
        <v/>
      </c>
      <c r="P208" t="str">
        <f t="shared" si="9"/>
        <v/>
      </c>
    </row>
    <row r="209" spans="1:16" ht="17" x14ac:dyDescent="0.25">
      <c r="A209" s="4"/>
      <c r="B209" t="s">
        <v>338</v>
      </c>
      <c r="C209" t="s">
        <v>1572</v>
      </c>
      <c r="D209">
        <v>18</v>
      </c>
      <c r="E209">
        <v>1</v>
      </c>
      <c r="F209">
        <v>0</v>
      </c>
      <c r="G209">
        <v>-23.442499999999999</v>
      </c>
      <c r="H209">
        <v>-58.443800000000003</v>
      </c>
      <c r="J209" t="str">
        <f t="shared" si="8"/>
        <v/>
      </c>
      <c r="K209" t="str">
        <f t="shared" si="8"/>
        <v/>
      </c>
      <c r="L209" t="str">
        <f t="shared" si="8"/>
        <v/>
      </c>
      <c r="N209" t="str">
        <f t="shared" si="9"/>
        <v/>
      </c>
      <c r="O209" t="str">
        <f t="shared" si="9"/>
        <v/>
      </c>
      <c r="P209" t="str">
        <f t="shared" si="9"/>
        <v/>
      </c>
    </row>
    <row r="210" spans="1:16" ht="17" x14ac:dyDescent="0.25">
      <c r="A210" s="4" t="s">
        <v>350</v>
      </c>
      <c r="B210" t="s">
        <v>63</v>
      </c>
      <c r="C210" t="s">
        <v>1587</v>
      </c>
      <c r="D210">
        <v>17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8"/>
        <v/>
      </c>
      <c r="K210" t="str">
        <f t="shared" si="8"/>
        <v/>
      </c>
      <c r="L210" t="str">
        <f t="shared" si="8"/>
        <v/>
      </c>
      <c r="N210" t="str">
        <f t="shared" si="9"/>
        <v/>
      </c>
      <c r="O210" t="str">
        <f t="shared" si="9"/>
        <v/>
      </c>
      <c r="P210" t="str">
        <f t="shared" si="9"/>
        <v/>
      </c>
    </row>
    <row r="211" spans="1:16" ht="17" x14ac:dyDescent="0.25">
      <c r="A211" s="4"/>
      <c r="B211" t="s">
        <v>384</v>
      </c>
      <c r="C211" t="s">
        <v>1604</v>
      </c>
      <c r="D211">
        <v>17</v>
      </c>
      <c r="E211">
        <v>1</v>
      </c>
      <c r="F211">
        <v>0</v>
      </c>
      <c r="G211">
        <v>15.7835</v>
      </c>
      <c r="H211">
        <v>-90.230800000000002</v>
      </c>
      <c r="J211" t="str">
        <f t="shared" si="8"/>
        <v/>
      </c>
      <c r="K211" t="str">
        <f t="shared" si="8"/>
        <v/>
      </c>
      <c r="L211" t="str">
        <f t="shared" si="8"/>
        <v/>
      </c>
      <c r="N211" t="str">
        <f t="shared" si="9"/>
        <v/>
      </c>
      <c r="O211" t="str">
        <f t="shared" si="9"/>
        <v/>
      </c>
      <c r="P211" t="str">
        <f t="shared" si="9"/>
        <v/>
      </c>
    </row>
    <row r="212" spans="1:16" ht="17" x14ac:dyDescent="0.25">
      <c r="A212" s="4"/>
      <c r="B212" t="s">
        <v>360</v>
      </c>
      <c r="C212" t="s">
        <v>1539</v>
      </c>
      <c r="D212">
        <v>17</v>
      </c>
      <c r="E212">
        <v>0</v>
      </c>
      <c r="F212">
        <v>0</v>
      </c>
      <c r="G212">
        <v>-1.9402999999999999</v>
      </c>
      <c r="H212">
        <v>29.873899999999999</v>
      </c>
      <c r="J212" t="str">
        <f t="shared" si="8"/>
        <v/>
      </c>
      <c r="K212" t="str">
        <f t="shared" si="8"/>
        <v/>
      </c>
      <c r="L212" t="str">
        <f t="shared" si="8"/>
        <v/>
      </c>
      <c r="N212" t="str">
        <f t="shared" si="9"/>
        <v/>
      </c>
      <c r="O212" t="str">
        <f t="shared" si="9"/>
        <v/>
      </c>
      <c r="P212" t="str">
        <f t="shared" si="9"/>
        <v/>
      </c>
    </row>
    <row r="213" spans="1:16" ht="17" x14ac:dyDescent="0.25">
      <c r="A213" s="4" t="s">
        <v>341</v>
      </c>
      <c r="B213" t="s">
        <v>59</v>
      </c>
      <c r="C213" t="s">
        <v>1586</v>
      </c>
      <c r="D213">
        <v>16</v>
      </c>
      <c r="E213">
        <v>0</v>
      </c>
      <c r="F213">
        <v>3</v>
      </c>
      <c r="G213">
        <v>-41.454500000000003</v>
      </c>
      <c r="H213">
        <v>145.97069999999999</v>
      </c>
      <c r="J213" t="str">
        <f t="shared" si="8"/>
        <v/>
      </c>
      <c r="K213" t="str">
        <f t="shared" si="8"/>
        <v/>
      </c>
      <c r="L213" t="str">
        <f t="shared" si="8"/>
        <v/>
      </c>
      <c r="N213" t="str">
        <f t="shared" si="9"/>
        <v/>
      </c>
      <c r="O213" t="str">
        <f t="shared" si="9"/>
        <v/>
      </c>
      <c r="P213" t="str">
        <f t="shared" si="9"/>
        <v/>
      </c>
    </row>
    <row r="214" spans="1:16" ht="17" x14ac:dyDescent="0.25">
      <c r="A214" s="4"/>
      <c r="B214" t="s">
        <v>331</v>
      </c>
      <c r="C214" t="s">
        <v>1545</v>
      </c>
      <c r="D214">
        <v>16</v>
      </c>
      <c r="E214">
        <v>1</v>
      </c>
      <c r="F214">
        <v>2</v>
      </c>
      <c r="G214">
        <v>18.1096</v>
      </c>
      <c r="H214">
        <v>-77.297499999999999</v>
      </c>
      <c r="J214" t="str">
        <f t="shared" si="8"/>
        <v/>
      </c>
      <c r="K214" t="str">
        <f t="shared" si="8"/>
        <v/>
      </c>
      <c r="L214" t="str">
        <f t="shared" si="8"/>
        <v/>
      </c>
      <c r="N214" t="str">
        <f t="shared" si="9"/>
        <v/>
      </c>
      <c r="O214" t="str">
        <f t="shared" si="9"/>
        <v/>
      </c>
      <c r="P214" t="str">
        <f t="shared" si="9"/>
        <v/>
      </c>
    </row>
    <row r="215" spans="1:16" ht="17" x14ac:dyDescent="0.25">
      <c r="A215" s="4"/>
      <c r="B215" t="s">
        <v>425</v>
      </c>
      <c r="C215" t="s">
        <v>1563</v>
      </c>
      <c r="D215">
        <v>16</v>
      </c>
      <c r="E215">
        <v>0</v>
      </c>
      <c r="F215">
        <v>1</v>
      </c>
      <c r="G215">
        <v>8.6195000000000004</v>
      </c>
      <c r="H215">
        <v>0.82479999999999998</v>
      </c>
      <c r="J215" t="str">
        <f t="shared" si="8"/>
        <v/>
      </c>
      <c r="K215" t="str">
        <f t="shared" si="8"/>
        <v/>
      </c>
      <c r="L215" t="str">
        <f t="shared" si="8"/>
        <v/>
      </c>
      <c r="N215" t="str">
        <f t="shared" si="9"/>
        <v/>
      </c>
      <c r="O215" t="str">
        <f t="shared" si="9"/>
        <v/>
      </c>
      <c r="P215" t="str">
        <f t="shared" si="9"/>
        <v/>
      </c>
    </row>
    <row r="216" spans="1:16" ht="17" x14ac:dyDescent="0.25">
      <c r="A216" s="4" t="s">
        <v>369</v>
      </c>
      <c r="B216" t="s">
        <v>54</v>
      </c>
      <c r="C216" t="s">
        <v>1572</v>
      </c>
      <c r="D216">
        <v>15</v>
      </c>
      <c r="E216">
        <v>0</v>
      </c>
      <c r="F216">
        <v>0</v>
      </c>
      <c r="G216">
        <v>-17.6797</v>
      </c>
      <c r="H216">
        <v>-149.4068</v>
      </c>
      <c r="J216" t="str">
        <f t="shared" ref="J216:L275" si="10">IF($B216="US",D216,"")</f>
        <v/>
      </c>
      <c r="K216" t="str">
        <f t="shared" si="10"/>
        <v/>
      </c>
      <c r="L216" t="str">
        <f t="shared" si="10"/>
        <v/>
      </c>
      <c r="N216" t="str">
        <f t="shared" si="9"/>
        <v/>
      </c>
      <c r="O216" t="str">
        <f t="shared" si="9"/>
        <v/>
      </c>
      <c r="P216" t="str">
        <f t="shared" si="9"/>
        <v/>
      </c>
    </row>
    <row r="217" spans="1:16" ht="17" x14ac:dyDescent="0.25">
      <c r="A217" s="4" t="s">
        <v>426</v>
      </c>
      <c r="B217" t="s">
        <v>1</v>
      </c>
      <c r="C217" t="s">
        <v>1577</v>
      </c>
      <c r="D217">
        <v>15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0"/>
        <v>15</v>
      </c>
      <c r="K217">
        <f t="shared" si="10"/>
        <v>0</v>
      </c>
      <c r="L217">
        <f t="shared" si="10"/>
        <v>0</v>
      </c>
      <c r="N217" t="str">
        <f t="shared" si="9"/>
        <v/>
      </c>
      <c r="O217" t="str">
        <f t="shared" si="9"/>
        <v/>
      </c>
      <c r="P217" t="str">
        <f t="shared" si="9"/>
        <v/>
      </c>
    </row>
    <row r="218" spans="1:16" ht="17" x14ac:dyDescent="0.25">
      <c r="A218" s="4" t="s">
        <v>371</v>
      </c>
      <c r="B218" t="s">
        <v>1</v>
      </c>
      <c r="C218" t="s">
        <v>1563</v>
      </c>
      <c r="D218">
        <v>15</v>
      </c>
      <c r="E218">
        <v>0</v>
      </c>
      <c r="F218">
        <v>0</v>
      </c>
      <c r="G218">
        <v>13.4443</v>
      </c>
      <c r="H218">
        <v>144.7937</v>
      </c>
      <c r="J218">
        <f t="shared" si="10"/>
        <v>15</v>
      </c>
      <c r="K218">
        <f t="shared" si="10"/>
        <v>0</v>
      </c>
      <c r="L218">
        <f t="shared" si="10"/>
        <v>0</v>
      </c>
      <c r="N218" t="str">
        <f t="shared" si="9"/>
        <v/>
      </c>
      <c r="O218" t="str">
        <f t="shared" si="9"/>
        <v/>
      </c>
      <c r="P218" t="str">
        <f t="shared" si="9"/>
        <v/>
      </c>
    </row>
    <row r="219" spans="1:16" ht="17" x14ac:dyDescent="0.25">
      <c r="A219" s="4"/>
      <c r="B219" t="s">
        <v>401</v>
      </c>
      <c r="C219" t="s">
        <v>1572</v>
      </c>
      <c r="D219">
        <v>14</v>
      </c>
      <c r="E219">
        <v>0</v>
      </c>
      <c r="F219">
        <v>1</v>
      </c>
      <c r="G219">
        <v>7.54</v>
      </c>
      <c r="H219">
        <v>-5.5471000000000004</v>
      </c>
      <c r="J219" t="str">
        <f t="shared" si="10"/>
        <v/>
      </c>
      <c r="K219" t="str">
        <f t="shared" si="10"/>
        <v/>
      </c>
      <c r="L219" t="str">
        <f t="shared" si="10"/>
        <v/>
      </c>
      <c r="N219" t="str">
        <f t="shared" si="9"/>
        <v/>
      </c>
      <c r="O219" t="str">
        <f t="shared" si="9"/>
        <v/>
      </c>
      <c r="P219" t="str">
        <f t="shared" si="9"/>
        <v/>
      </c>
    </row>
    <row r="220" spans="1:16" ht="17" x14ac:dyDescent="0.25">
      <c r="A220" s="4"/>
      <c r="B220" t="s">
        <v>1400</v>
      </c>
      <c r="C220" t="s">
        <v>1563</v>
      </c>
      <c r="D220">
        <v>14</v>
      </c>
      <c r="E220">
        <v>0</v>
      </c>
      <c r="F220">
        <v>0</v>
      </c>
      <c r="G220">
        <v>41.2044</v>
      </c>
      <c r="H220">
        <v>74.766099999999994</v>
      </c>
      <c r="J220" t="str">
        <f t="shared" si="10"/>
        <v/>
      </c>
      <c r="K220" t="str">
        <f t="shared" si="10"/>
        <v/>
      </c>
      <c r="L220" t="str">
        <f t="shared" si="10"/>
        <v/>
      </c>
      <c r="N220" t="str">
        <f t="shared" si="9"/>
        <v/>
      </c>
      <c r="O220" t="str">
        <f t="shared" si="9"/>
        <v/>
      </c>
      <c r="P220" t="str">
        <f t="shared" si="9"/>
        <v/>
      </c>
    </row>
    <row r="221" spans="1:16" ht="17" x14ac:dyDescent="0.25">
      <c r="A221" s="4"/>
      <c r="B221" t="s">
        <v>1401</v>
      </c>
      <c r="C221" t="s">
        <v>1572</v>
      </c>
      <c r="D221">
        <v>14</v>
      </c>
      <c r="E221">
        <v>1</v>
      </c>
      <c r="F221">
        <v>0</v>
      </c>
      <c r="G221">
        <v>-20.348400000000002</v>
      </c>
      <c r="H221">
        <v>57.552199999999999</v>
      </c>
      <c r="J221" t="str">
        <f t="shared" si="10"/>
        <v/>
      </c>
      <c r="K221" t="str">
        <f t="shared" si="10"/>
        <v/>
      </c>
      <c r="L221" t="str">
        <f t="shared" si="10"/>
        <v/>
      </c>
      <c r="N221" t="str">
        <f t="shared" si="9"/>
        <v/>
      </c>
      <c r="O221" t="str">
        <f t="shared" si="9"/>
        <v/>
      </c>
      <c r="P221" t="str">
        <f t="shared" si="9"/>
        <v/>
      </c>
    </row>
    <row r="222" spans="1:16" ht="17" x14ac:dyDescent="0.25">
      <c r="A222" s="4"/>
      <c r="B222" t="s">
        <v>1306</v>
      </c>
      <c r="C222" t="s">
        <v>1539</v>
      </c>
      <c r="D222">
        <v>14</v>
      </c>
      <c r="E222">
        <v>0</v>
      </c>
      <c r="F222">
        <v>0</v>
      </c>
      <c r="G222">
        <v>42.7087</v>
      </c>
      <c r="H222">
        <v>19.374400000000001</v>
      </c>
      <c r="J222" t="str">
        <f t="shared" si="10"/>
        <v/>
      </c>
      <c r="K222" t="str">
        <f t="shared" si="10"/>
        <v/>
      </c>
      <c r="L222" t="str">
        <f t="shared" si="10"/>
        <v/>
      </c>
      <c r="N222" t="str">
        <f t="shared" si="9"/>
        <v/>
      </c>
      <c r="O222" t="str">
        <f t="shared" si="9"/>
        <v/>
      </c>
      <c r="P222" t="str">
        <f t="shared" si="9"/>
        <v/>
      </c>
    </row>
    <row r="223" spans="1:16" ht="17" x14ac:dyDescent="0.25">
      <c r="A223" s="4" t="s">
        <v>334</v>
      </c>
      <c r="B223" t="s">
        <v>1</v>
      </c>
      <c r="C223" t="s">
        <v>1536</v>
      </c>
      <c r="D223">
        <v>14</v>
      </c>
      <c r="E223">
        <v>1</v>
      </c>
      <c r="F223">
        <v>0</v>
      </c>
      <c r="G223">
        <v>44.299799999999998</v>
      </c>
      <c r="H223">
        <v>-99.438800000000001</v>
      </c>
      <c r="J223">
        <f t="shared" si="10"/>
        <v>14</v>
      </c>
      <c r="K223">
        <f t="shared" si="10"/>
        <v>1</v>
      </c>
      <c r="L223">
        <f t="shared" si="10"/>
        <v>0</v>
      </c>
      <c r="N223" t="str">
        <f t="shared" si="9"/>
        <v/>
      </c>
      <c r="O223" t="str">
        <f t="shared" si="9"/>
        <v/>
      </c>
      <c r="P223" t="str">
        <f t="shared" si="9"/>
        <v/>
      </c>
    </row>
    <row r="224" spans="1:16" ht="17" x14ac:dyDescent="0.25">
      <c r="A224" s="4"/>
      <c r="B224" t="s">
        <v>323</v>
      </c>
      <c r="C224" t="s">
        <v>171</v>
      </c>
      <c r="D224">
        <v>13</v>
      </c>
      <c r="E224">
        <v>0</v>
      </c>
      <c r="F224">
        <v>0</v>
      </c>
      <c r="G224">
        <v>3.2027999999999999</v>
      </c>
      <c r="H224">
        <v>73.220699999999994</v>
      </c>
      <c r="J224" t="str">
        <f t="shared" si="10"/>
        <v/>
      </c>
      <c r="K224" t="str">
        <f t="shared" si="10"/>
        <v/>
      </c>
      <c r="L224" t="str">
        <f t="shared" si="10"/>
        <v/>
      </c>
      <c r="N224" t="str">
        <f t="shared" si="9"/>
        <v/>
      </c>
      <c r="O224" t="str">
        <f t="shared" si="9"/>
        <v/>
      </c>
      <c r="P224" t="str">
        <f t="shared" si="9"/>
        <v/>
      </c>
    </row>
    <row r="225" spans="1:16" ht="17" x14ac:dyDescent="0.25">
      <c r="A225" s="4"/>
      <c r="B225" t="s">
        <v>345</v>
      </c>
      <c r="C225" t="s">
        <v>1590</v>
      </c>
      <c r="D225">
        <v>11</v>
      </c>
      <c r="E225">
        <v>0</v>
      </c>
      <c r="F225">
        <v>0</v>
      </c>
      <c r="G225">
        <v>43.738399999999999</v>
      </c>
      <c r="H225">
        <v>7.4245999999999999</v>
      </c>
      <c r="J225" t="str">
        <f t="shared" si="10"/>
        <v/>
      </c>
      <c r="K225" t="str">
        <f t="shared" si="10"/>
        <v/>
      </c>
      <c r="L225" t="str">
        <f t="shared" si="10"/>
        <v/>
      </c>
      <c r="N225" t="str">
        <f t="shared" si="9"/>
        <v/>
      </c>
      <c r="O225" t="str">
        <f t="shared" si="9"/>
        <v/>
      </c>
      <c r="P225" t="str">
        <f t="shared" si="9"/>
        <v/>
      </c>
    </row>
    <row r="226" spans="1:16" ht="17" x14ac:dyDescent="0.25">
      <c r="A226" s="4" t="s">
        <v>305</v>
      </c>
      <c r="B226" t="s">
        <v>63</v>
      </c>
      <c r="C226" t="s">
        <v>1528</v>
      </c>
      <c r="D226">
        <v>10</v>
      </c>
      <c r="E226">
        <v>0</v>
      </c>
      <c r="F226">
        <v>0</v>
      </c>
      <c r="G226">
        <v>37.648899999999998</v>
      </c>
      <c r="H226">
        <v>-122.66549999999999</v>
      </c>
      <c r="J226" t="str">
        <f t="shared" si="10"/>
        <v/>
      </c>
      <c r="K226" t="str">
        <f t="shared" si="10"/>
        <v/>
      </c>
      <c r="L226" t="str">
        <f t="shared" si="10"/>
        <v/>
      </c>
      <c r="N226" t="str">
        <f t="shared" si="9"/>
        <v/>
      </c>
      <c r="O226" t="str">
        <f t="shared" si="9"/>
        <v/>
      </c>
      <c r="P226" t="str">
        <f t="shared" si="9"/>
        <v/>
      </c>
    </row>
    <row r="227" spans="1:16" ht="17" x14ac:dyDescent="0.25">
      <c r="A227" s="4"/>
      <c r="B227" t="s">
        <v>415</v>
      </c>
      <c r="C227" t="s">
        <v>1572</v>
      </c>
      <c r="D227">
        <v>10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0"/>
        <v/>
      </c>
      <c r="K227" t="str">
        <f t="shared" si="10"/>
        <v/>
      </c>
      <c r="L227" t="str">
        <f t="shared" si="10"/>
        <v/>
      </c>
      <c r="N227" t="str">
        <f t="shared" si="9"/>
        <v/>
      </c>
      <c r="O227" t="str">
        <f t="shared" si="9"/>
        <v/>
      </c>
      <c r="P227" t="str">
        <f t="shared" si="9"/>
        <v/>
      </c>
    </row>
    <row r="228" spans="1:16" ht="17" x14ac:dyDescent="0.25">
      <c r="A228" s="4" t="s">
        <v>432</v>
      </c>
      <c r="B228" t="s">
        <v>172</v>
      </c>
      <c r="C228" t="s">
        <v>1480</v>
      </c>
      <c r="D228">
        <v>10</v>
      </c>
      <c r="E228">
        <v>0</v>
      </c>
      <c r="F228">
        <v>2</v>
      </c>
      <c r="G228">
        <v>36.140799999999999</v>
      </c>
      <c r="H228">
        <v>-5.3536000000000001</v>
      </c>
      <c r="J228" t="str">
        <f t="shared" si="10"/>
        <v/>
      </c>
      <c r="K228" t="str">
        <f t="shared" si="10"/>
        <v/>
      </c>
      <c r="L228" t="str">
        <f t="shared" si="10"/>
        <v/>
      </c>
      <c r="N228" t="str">
        <f t="shared" si="9"/>
        <v/>
      </c>
      <c r="O228" t="str">
        <f t="shared" si="9"/>
        <v/>
      </c>
      <c r="P228" t="str">
        <f t="shared" si="9"/>
        <v/>
      </c>
    </row>
    <row r="229" spans="1:16" ht="17" x14ac:dyDescent="0.25">
      <c r="A229" s="4" t="s">
        <v>379</v>
      </c>
      <c r="B229" t="s">
        <v>59</v>
      </c>
      <c r="C229" t="s">
        <v>1586</v>
      </c>
      <c r="D229">
        <v>9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10"/>
        <v/>
      </c>
      <c r="K229" t="str">
        <f t="shared" si="10"/>
        <v/>
      </c>
      <c r="L229" t="str">
        <f t="shared" si="10"/>
        <v/>
      </c>
      <c r="N229" t="str">
        <f t="shared" si="9"/>
        <v/>
      </c>
      <c r="O229" t="str">
        <f t="shared" si="9"/>
        <v/>
      </c>
      <c r="P229" t="str">
        <f t="shared" si="9"/>
        <v/>
      </c>
    </row>
    <row r="230" spans="1:16" ht="17" x14ac:dyDescent="0.25">
      <c r="A230" s="4"/>
      <c r="B230" t="s">
        <v>359</v>
      </c>
      <c r="C230" t="s">
        <v>1545</v>
      </c>
      <c r="D230">
        <v>9</v>
      </c>
      <c r="E230">
        <v>0</v>
      </c>
      <c r="F230">
        <v>0</v>
      </c>
      <c r="G230">
        <v>9.1449999999999996</v>
      </c>
      <c r="H230">
        <v>40.489699999999999</v>
      </c>
      <c r="J230" t="str">
        <f t="shared" si="10"/>
        <v/>
      </c>
      <c r="K230" t="str">
        <f t="shared" si="10"/>
        <v/>
      </c>
      <c r="L230" t="str">
        <f t="shared" si="10"/>
        <v/>
      </c>
      <c r="N230" t="str">
        <f t="shared" si="9"/>
        <v/>
      </c>
      <c r="O230" t="str">
        <f t="shared" si="9"/>
        <v/>
      </c>
      <c r="P230" t="str">
        <f t="shared" si="9"/>
        <v/>
      </c>
    </row>
    <row r="231" spans="1:16" ht="17" x14ac:dyDescent="0.25">
      <c r="A231" s="4" t="s">
        <v>435</v>
      </c>
      <c r="B231" t="s">
        <v>1</v>
      </c>
      <c r="C231" t="s">
        <v>1593</v>
      </c>
      <c r="D231">
        <v>8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0"/>
        <v>8</v>
      </c>
      <c r="K231">
        <f t="shared" si="10"/>
        <v>0</v>
      </c>
      <c r="L231">
        <f t="shared" si="10"/>
        <v>0</v>
      </c>
      <c r="N231" t="str">
        <f t="shared" si="9"/>
        <v/>
      </c>
      <c r="O231" t="str">
        <f t="shared" si="9"/>
        <v/>
      </c>
      <c r="P231" t="str">
        <f t="shared" si="9"/>
        <v/>
      </c>
    </row>
    <row r="232" spans="1:16" ht="17" x14ac:dyDescent="0.25">
      <c r="A232" s="4"/>
      <c r="B232" t="s">
        <v>366</v>
      </c>
      <c r="C232" t="s">
        <v>1267</v>
      </c>
      <c r="D232">
        <v>7</v>
      </c>
      <c r="E232">
        <v>1</v>
      </c>
      <c r="F232">
        <v>0</v>
      </c>
      <c r="G232">
        <v>4.8604000000000003</v>
      </c>
      <c r="H232">
        <v>-58.930199999999999</v>
      </c>
      <c r="J232" t="str">
        <f t="shared" si="10"/>
        <v/>
      </c>
      <c r="K232" t="str">
        <f t="shared" si="10"/>
        <v/>
      </c>
      <c r="L232" t="str">
        <f t="shared" si="10"/>
        <v/>
      </c>
      <c r="N232" t="str">
        <f t="shared" si="9"/>
        <v/>
      </c>
      <c r="O232" t="str">
        <f t="shared" si="9"/>
        <v/>
      </c>
      <c r="P232" t="str">
        <f t="shared" si="9"/>
        <v/>
      </c>
    </row>
    <row r="233" spans="1:16" ht="17" x14ac:dyDescent="0.25">
      <c r="A233" s="4"/>
      <c r="B233" t="s">
        <v>372</v>
      </c>
      <c r="C233" t="s">
        <v>1463</v>
      </c>
      <c r="D233">
        <v>7</v>
      </c>
      <c r="E233">
        <v>0</v>
      </c>
      <c r="F233">
        <v>0</v>
      </c>
      <c r="G233">
        <v>-2.3599999999999999E-2</v>
      </c>
      <c r="H233">
        <v>37.906199999999998</v>
      </c>
      <c r="J233" t="str">
        <f t="shared" si="10"/>
        <v/>
      </c>
      <c r="K233" t="str">
        <f t="shared" si="10"/>
        <v/>
      </c>
      <c r="L233" t="str">
        <f t="shared" si="10"/>
        <v/>
      </c>
      <c r="N233" t="str">
        <f t="shared" si="9"/>
        <v/>
      </c>
      <c r="O233" t="str">
        <f t="shared" si="9"/>
        <v/>
      </c>
      <c r="P233" t="str">
        <f t="shared" si="9"/>
        <v/>
      </c>
    </row>
    <row r="234" spans="1:16" ht="17" x14ac:dyDescent="0.25">
      <c r="A234" s="4"/>
      <c r="B234" t="s">
        <v>405</v>
      </c>
      <c r="C234" t="s">
        <v>1586</v>
      </c>
      <c r="D234">
        <v>7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10"/>
        <v/>
      </c>
      <c r="K234" t="str">
        <f t="shared" si="10"/>
        <v/>
      </c>
      <c r="L234" t="str">
        <f t="shared" si="10"/>
        <v/>
      </c>
      <c r="N234" t="str">
        <f t="shared" si="9"/>
        <v/>
      </c>
      <c r="O234" t="str">
        <f t="shared" si="9"/>
        <v/>
      </c>
      <c r="P234" t="str">
        <f t="shared" si="9"/>
        <v/>
      </c>
    </row>
    <row r="235" spans="1:16" ht="17" x14ac:dyDescent="0.25">
      <c r="A235" s="4"/>
      <c r="B235" t="s">
        <v>373</v>
      </c>
      <c r="C235" t="s">
        <v>1510</v>
      </c>
      <c r="D235">
        <v>7</v>
      </c>
      <c r="E235">
        <v>0</v>
      </c>
      <c r="F235">
        <v>0</v>
      </c>
      <c r="G235">
        <v>-4.6795999999999998</v>
      </c>
      <c r="H235">
        <v>55.491999999999997</v>
      </c>
      <c r="J235" t="str">
        <f t="shared" si="10"/>
        <v/>
      </c>
      <c r="K235" t="str">
        <f t="shared" si="10"/>
        <v/>
      </c>
      <c r="L235" t="str">
        <f t="shared" si="10"/>
        <v/>
      </c>
      <c r="N235" t="str">
        <f t="shared" si="9"/>
        <v/>
      </c>
      <c r="O235" t="str">
        <f t="shared" si="9"/>
        <v/>
      </c>
      <c r="P235" t="str">
        <f t="shared" si="9"/>
        <v/>
      </c>
    </row>
    <row r="236" spans="1:16" ht="17" x14ac:dyDescent="0.25">
      <c r="A236" s="4"/>
      <c r="B236" t="s">
        <v>1305</v>
      </c>
      <c r="C236" t="s">
        <v>1593</v>
      </c>
      <c r="D236">
        <v>6</v>
      </c>
      <c r="E236">
        <v>0</v>
      </c>
      <c r="F236">
        <v>0</v>
      </c>
      <c r="G236">
        <v>13.193899999999999</v>
      </c>
      <c r="H236">
        <v>-59.543199999999999</v>
      </c>
      <c r="J236" t="str">
        <f t="shared" si="10"/>
        <v/>
      </c>
      <c r="K236" t="str">
        <f t="shared" si="10"/>
        <v/>
      </c>
      <c r="L236" t="str">
        <f t="shared" si="10"/>
        <v/>
      </c>
      <c r="N236" t="str">
        <f t="shared" si="9"/>
        <v/>
      </c>
      <c r="O236" t="str">
        <f t="shared" si="9"/>
        <v/>
      </c>
      <c r="P236" t="str">
        <f t="shared" si="9"/>
        <v/>
      </c>
    </row>
    <row r="237" spans="1:16" ht="17" x14ac:dyDescent="0.25">
      <c r="A237" s="4" t="s">
        <v>395</v>
      </c>
      <c r="B237" t="s">
        <v>63</v>
      </c>
      <c r="C237" t="s">
        <v>1601</v>
      </c>
      <c r="D237">
        <v>6</v>
      </c>
      <c r="E237">
        <v>0</v>
      </c>
      <c r="F237">
        <v>0</v>
      </c>
      <c r="G237">
        <v>53.1355</v>
      </c>
      <c r="H237">
        <v>-57.660400000000003</v>
      </c>
      <c r="J237" t="str">
        <f t="shared" si="10"/>
        <v/>
      </c>
      <c r="K237" t="str">
        <f t="shared" si="10"/>
        <v/>
      </c>
      <c r="L237" t="str">
        <f t="shared" si="10"/>
        <v/>
      </c>
      <c r="N237" t="str">
        <f t="shared" si="9"/>
        <v/>
      </c>
      <c r="O237" t="str">
        <f t="shared" si="9"/>
        <v/>
      </c>
      <c r="P237" t="str">
        <f t="shared" si="9"/>
        <v/>
      </c>
    </row>
    <row r="238" spans="1:16" ht="17" x14ac:dyDescent="0.25">
      <c r="A238" s="4"/>
      <c r="B238" t="s">
        <v>402</v>
      </c>
      <c r="C238" t="s">
        <v>1477</v>
      </c>
      <c r="D238">
        <v>6</v>
      </c>
      <c r="E238">
        <v>0</v>
      </c>
      <c r="F238">
        <v>0</v>
      </c>
      <c r="G238">
        <v>1.6508</v>
      </c>
      <c r="H238">
        <v>10.267899999999999</v>
      </c>
      <c r="J238" t="str">
        <f t="shared" si="10"/>
        <v/>
      </c>
      <c r="K238" t="str">
        <f t="shared" si="10"/>
        <v/>
      </c>
      <c r="L238" t="str">
        <f t="shared" si="10"/>
        <v/>
      </c>
      <c r="N238" t="str">
        <f t="shared" si="9"/>
        <v/>
      </c>
      <c r="O238" t="str">
        <f t="shared" si="9"/>
        <v/>
      </c>
      <c r="P238" t="str">
        <f t="shared" si="9"/>
        <v/>
      </c>
    </row>
    <row r="239" spans="1:16" ht="17" x14ac:dyDescent="0.25">
      <c r="A239" s="4"/>
      <c r="B239" t="s">
        <v>423</v>
      </c>
      <c r="C239" t="s">
        <v>1482</v>
      </c>
      <c r="D239">
        <v>6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10"/>
        <v/>
      </c>
      <c r="K239" t="str">
        <f t="shared" si="10"/>
        <v/>
      </c>
      <c r="L239" t="str">
        <f t="shared" si="10"/>
        <v/>
      </c>
      <c r="N239" t="str">
        <f t="shared" si="9"/>
        <v/>
      </c>
      <c r="O239" t="str">
        <f t="shared" si="9"/>
        <v/>
      </c>
      <c r="P239" t="str">
        <f t="shared" si="9"/>
        <v/>
      </c>
    </row>
    <row r="240" spans="1:16" ht="17" x14ac:dyDescent="0.25">
      <c r="A240" s="4" t="s">
        <v>1405</v>
      </c>
      <c r="B240" t="s">
        <v>1</v>
      </c>
      <c r="C240" t="s">
        <v>1563</v>
      </c>
      <c r="D240">
        <v>6</v>
      </c>
      <c r="E240">
        <v>0</v>
      </c>
      <c r="F240">
        <v>0</v>
      </c>
      <c r="G240">
        <v>18.335799999999999</v>
      </c>
      <c r="H240">
        <v>-64.896299999999997</v>
      </c>
      <c r="J240">
        <f t="shared" si="10"/>
        <v>6</v>
      </c>
      <c r="K240">
        <f t="shared" si="10"/>
        <v>0</v>
      </c>
      <c r="L240">
        <f t="shared" si="10"/>
        <v>0</v>
      </c>
      <c r="N240" t="str">
        <f t="shared" si="9"/>
        <v/>
      </c>
      <c r="O240" t="str">
        <f t="shared" si="9"/>
        <v/>
      </c>
      <c r="P240" t="str">
        <f t="shared" si="9"/>
        <v/>
      </c>
    </row>
    <row r="241" spans="1:16" ht="17" x14ac:dyDescent="0.25">
      <c r="A241" s="4" t="s">
        <v>377</v>
      </c>
      <c r="B241" t="s">
        <v>174</v>
      </c>
      <c r="C241" t="s">
        <v>1536</v>
      </c>
      <c r="D241">
        <v>5</v>
      </c>
      <c r="E241">
        <v>0</v>
      </c>
      <c r="F241">
        <v>0</v>
      </c>
      <c r="G241">
        <v>12.521100000000001</v>
      </c>
      <c r="H241">
        <v>-69.968299999999999</v>
      </c>
      <c r="J241" t="str">
        <f t="shared" si="10"/>
        <v/>
      </c>
      <c r="K241" t="str">
        <f t="shared" si="10"/>
        <v/>
      </c>
      <c r="L241" t="str">
        <f t="shared" si="10"/>
        <v/>
      </c>
      <c r="N241" t="str">
        <f t="shared" si="9"/>
        <v/>
      </c>
      <c r="O241" t="str">
        <f t="shared" si="9"/>
        <v/>
      </c>
      <c r="P241" t="str">
        <f t="shared" si="9"/>
        <v/>
      </c>
    </row>
    <row r="242" spans="1:16" ht="17" x14ac:dyDescent="0.25">
      <c r="A242" s="4"/>
      <c r="B242" t="s">
        <v>1483</v>
      </c>
      <c r="C242" t="s">
        <v>1593</v>
      </c>
      <c r="D242">
        <v>4</v>
      </c>
      <c r="E242">
        <v>0</v>
      </c>
      <c r="F242">
        <v>0</v>
      </c>
      <c r="G242">
        <v>25.034300000000002</v>
      </c>
      <c r="H242">
        <v>-77.396299999999997</v>
      </c>
      <c r="J242" t="str">
        <f t="shared" si="10"/>
        <v/>
      </c>
      <c r="K242" t="str">
        <f t="shared" si="10"/>
        <v/>
      </c>
      <c r="L242" t="str">
        <f t="shared" si="10"/>
        <v/>
      </c>
      <c r="N242" t="str">
        <f t="shared" si="9"/>
        <v/>
      </c>
      <c r="O242" t="str">
        <f t="shared" si="9"/>
        <v/>
      </c>
      <c r="P242" t="str">
        <f t="shared" si="9"/>
        <v/>
      </c>
    </row>
    <row r="243" spans="1:16" ht="17" x14ac:dyDescent="0.25">
      <c r="A243" s="4" t="s">
        <v>1487</v>
      </c>
      <c r="B243" t="s">
        <v>54</v>
      </c>
      <c r="C243" t="s">
        <v>1563</v>
      </c>
      <c r="D243">
        <v>4</v>
      </c>
      <c r="E243">
        <v>0</v>
      </c>
      <c r="F243">
        <v>0</v>
      </c>
      <c r="G243">
        <v>-20.904299999999999</v>
      </c>
      <c r="H243">
        <v>165.61799999999999</v>
      </c>
      <c r="J243" t="str">
        <f t="shared" si="10"/>
        <v/>
      </c>
      <c r="K243" t="str">
        <f t="shared" si="10"/>
        <v/>
      </c>
      <c r="L243" t="str">
        <f t="shared" si="10"/>
        <v/>
      </c>
      <c r="N243" t="str">
        <f t="shared" si="9"/>
        <v/>
      </c>
      <c r="O243" t="str">
        <f t="shared" si="9"/>
        <v/>
      </c>
      <c r="P243" t="str">
        <f t="shared" si="9"/>
        <v/>
      </c>
    </row>
    <row r="244" spans="1:16" ht="17" x14ac:dyDescent="0.25">
      <c r="A244" s="4" t="s">
        <v>382</v>
      </c>
      <c r="B244" t="s">
        <v>54</v>
      </c>
      <c r="C244" t="s">
        <v>1472</v>
      </c>
      <c r="D244">
        <v>4</v>
      </c>
      <c r="E244">
        <v>0</v>
      </c>
      <c r="F244">
        <v>0</v>
      </c>
      <c r="G244">
        <v>18.070799999999998</v>
      </c>
      <c r="H244">
        <v>-63.0501</v>
      </c>
      <c r="J244" t="str">
        <f t="shared" si="10"/>
        <v/>
      </c>
      <c r="K244" t="str">
        <f t="shared" si="10"/>
        <v/>
      </c>
      <c r="L244" t="str">
        <f t="shared" si="10"/>
        <v/>
      </c>
      <c r="N244" t="str">
        <f t="shared" si="9"/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/>
      <c r="B245" t="s">
        <v>406</v>
      </c>
      <c r="C245" t="s">
        <v>1579</v>
      </c>
      <c r="D245">
        <v>4</v>
      </c>
      <c r="E245">
        <v>1</v>
      </c>
      <c r="F245">
        <v>0</v>
      </c>
      <c r="G245">
        <v>-0.80369999999999997</v>
      </c>
      <c r="H245">
        <v>11.609400000000001</v>
      </c>
      <c r="J245" t="str">
        <f t="shared" si="10"/>
        <v/>
      </c>
      <c r="K245" t="str">
        <f t="shared" si="10"/>
        <v/>
      </c>
      <c r="L245" t="str">
        <f t="shared" si="10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/>
      <c r="B246" t="s">
        <v>422</v>
      </c>
      <c r="C246" t="s">
        <v>1511</v>
      </c>
      <c r="D246">
        <v>4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10"/>
        <v/>
      </c>
      <c r="K246" t="str">
        <f t="shared" si="10"/>
        <v/>
      </c>
      <c r="L246" t="str">
        <f t="shared" si="10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391</v>
      </c>
      <c r="B247" t="s">
        <v>59</v>
      </c>
      <c r="C247" t="s">
        <v>1530</v>
      </c>
      <c r="D247">
        <v>3</v>
      </c>
      <c r="E247">
        <v>0</v>
      </c>
      <c r="F247">
        <v>0</v>
      </c>
      <c r="G247">
        <v>-12.4634</v>
      </c>
      <c r="H247">
        <v>130.84559999999999</v>
      </c>
      <c r="J247" t="str">
        <f t="shared" si="10"/>
        <v/>
      </c>
      <c r="K247" t="str">
        <f t="shared" si="10"/>
        <v/>
      </c>
      <c r="L247" t="str">
        <f t="shared" si="10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/>
      <c r="B248" t="s">
        <v>1555</v>
      </c>
      <c r="C248" t="s">
        <v>1602</v>
      </c>
      <c r="D248">
        <v>3</v>
      </c>
      <c r="E248">
        <v>0</v>
      </c>
      <c r="F248">
        <v>0</v>
      </c>
      <c r="G248">
        <v>16.538799999999998</v>
      </c>
      <c r="H248">
        <v>-23.041799999999999</v>
      </c>
      <c r="J248" t="str">
        <f t="shared" si="10"/>
        <v/>
      </c>
      <c r="K248" t="str">
        <f t="shared" si="10"/>
        <v/>
      </c>
      <c r="L248" t="str">
        <f t="shared" si="10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/>
      <c r="B249" t="s">
        <v>398</v>
      </c>
      <c r="C249" t="s">
        <v>1539</v>
      </c>
      <c r="D249">
        <v>3</v>
      </c>
      <c r="E249">
        <v>0</v>
      </c>
      <c r="F249">
        <v>0</v>
      </c>
      <c r="G249">
        <v>6.6111000000000004</v>
      </c>
      <c r="H249">
        <v>20.939399999999999</v>
      </c>
      <c r="J249" t="str">
        <f t="shared" si="10"/>
        <v/>
      </c>
      <c r="K249" t="str">
        <f t="shared" si="10"/>
        <v/>
      </c>
      <c r="L249" t="str">
        <f t="shared" si="10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/>
      <c r="B250" t="s">
        <v>400</v>
      </c>
      <c r="C250" t="s">
        <v>1479</v>
      </c>
      <c r="D250">
        <v>3</v>
      </c>
      <c r="E250">
        <v>0</v>
      </c>
      <c r="F250">
        <v>0</v>
      </c>
      <c r="G250">
        <v>-0.22800000000000001</v>
      </c>
      <c r="H250">
        <v>15.8277</v>
      </c>
      <c r="J250" t="str">
        <f t="shared" si="10"/>
        <v/>
      </c>
      <c r="K250" t="str">
        <f t="shared" si="10"/>
        <v/>
      </c>
      <c r="L250" t="str">
        <f t="shared" si="10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/>
      <c r="B251" t="s">
        <v>1492</v>
      </c>
      <c r="C251" t="s">
        <v>1572</v>
      </c>
      <c r="D251">
        <v>3</v>
      </c>
      <c r="E251">
        <v>0</v>
      </c>
      <c r="F251">
        <v>0</v>
      </c>
      <c r="G251">
        <v>13.7942</v>
      </c>
      <c r="H251">
        <v>-88.896500000000003</v>
      </c>
      <c r="J251" t="str">
        <f t="shared" si="10"/>
        <v/>
      </c>
      <c r="K251" t="str">
        <f t="shared" si="10"/>
        <v/>
      </c>
      <c r="L251" t="str">
        <f t="shared" si="10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370</v>
      </c>
      <c r="B252" t="s">
        <v>54</v>
      </c>
      <c r="C252" t="s">
        <v>165</v>
      </c>
      <c r="D252">
        <v>3</v>
      </c>
      <c r="E252">
        <v>0</v>
      </c>
      <c r="F252">
        <v>0</v>
      </c>
      <c r="G252">
        <v>17.899999999999999</v>
      </c>
      <c r="H252">
        <v>-62.833300000000001</v>
      </c>
      <c r="J252" t="str">
        <f t="shared" si="10"/>
        <v/>
      </c>
      <c r="K252" t="str">
        <f t="shared" si="10"/>
        <v/>
      </c>
      <c r="L252" t="str">
        <f t="shared" si="10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/>
      <c r="B253" t="s">
        <v>413</v>
      </c>
      <c r="C253" t="s">
        <v>1572</v>
      </c>
      <c r="D253">
        <v>3</v>
      </c>
      <c r="E253">
        <v>0</v>
      </c>
      <c r="F253">
        <v>0</v>
      </c>
      <c r="G253">
        <v>6.4280999999999997</v>
      </c>
      <c r="H253">
        <v>-9.4295000000000009</v>
      </c>
      <c r="J253" t="str">
        <f t="shared" si="10"/>
        <v/>
      </c>
      <c r="K253" t="str">
        <f t="shared" si="10"/>
        <v/>
      </c>
      <c r="L253" t="str">
        <f t="shared" si="10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:16" ht="17" x14ac:dyDescent="0.25">
      <c r="A254" s="4"/>
      <c r="B254" t="s">
        <v>1550</v>
      </c>
      <c r="C254" t="s">
        <v>1551</v>
      </c>
      <c r="D254">
        <v>3</v>
      </c>
      <c r="E254">
        <v>0</v>
      </c>
      <c r="F254">
        <v>0</v>
      </c>
      <c r="G254">
        <v>-18.7669</v>
      </c>
      <c r="H254">
        <v>46.869100000000003</v>
      </c>
      <c r="J254" t="str">
        <f t="shared" si="10"/>
        <v/>
      </c>
      <c r="K254" t="str">
        <f t="shared" si="10"/>
        <v/>
      </c>
      <c r="L254" t="str">
        <f t="shared" si="10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/>
      <c r="B255" t="s">
        <v>387</v>
      </c>
      <c r="C255" t="s">
        <v>1480</v>
      </c>
      <c r="D255">
        <v>3</v>
      </c>
      <c r="E255">
        <v>0</v>
      </c>
      <c r="F255">
        <v>0</v>
      </c>
      <c r="G255">
        <v>-22.957599999999999</v>
      </c>
      <c r="H255">
        <v>18.490400000000001</v>
      </c>
      <c r="J255" t="str">
        <f t="shared" si="10"/>
        <v/>
      </c>
      <c r="K255" t="str">
        <f t="shared" si="10"/>
        <v/>
      </c>
      <c r="L255" t="str">
        <f t="shared" si="10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:16" ht="17" x14ac:dyDescent="0.25">
      <c r="A256" s="4" t="s">
        <v>416</v>
      </c>
      <c r="B256" t="s">
        <v>174</v>
      </c>
      <c r="C256" t="s">
        <v>1485</v>
      </c>
      <c r="D256">
        <v>3</v>
      </c>
      <c r="E256">
        <v>1</v>
      </c>
      <c r="F256">
        <v>0</v>
      </c>
      <c r="G256">
        <v>12.169600000000001</v>
      </c>
      <c r="H256">
        <v>-68.989999999999995</v>
      </c>
      <c r="J256" t="str">
        <f t="shared" si="10"/>
        <v/>
      </c>
      <c r="K256" t="str">
        <f t="shared" si="10"/>
        <v/>
      </c>
      <c r="L256" t="str">
        <f t="shared" si="10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431</v>
      </c>
      <c r="B257" t="s">
        <v>172</v>
      </c>
      <c r="C257" t="s">
        <v>1479</v>
      </c>
      <c r="D257">
        <v>3</v>
      </c>
      <c r="E257">
        <v>1</v>
      </c>
      <c r="F257">
        <v>0</v>
      </c>
      <c r="G257">
        <v>19.313300000000002</v>
      </c>
      <c r="H257">
        <v>-81.254599999999996</v>
      </c>
      <c r="J257" t="str">
        <f t="shared" si="10"/>
        <v/>
      </c>
      <c r="K257" t="str">
        <f t="shared" si="10"/>
        <v/>
      </c>
      <c r="L257" t="str">
        <f t="shared" si="10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/>
      <c r="B258" t="s">
        <v>1561</v>
      </c>
      <c r="C258" t="s">
        <v>1572</v>
      </c>
      <c r="D258">
        <v>3</v>
      </c>
      <c r="E258">
        <v>0</v>
      </c>
      <c r="F258">
        <v>0</v>
      </c>
      <c r="G258">
        <v>-19.0154</v>
      </c>
      <c r="H258">
        <v>29.154900000000001</v>
      </c>
      <c r="J258" t="str">
        <f t="shared" si="10"/>
        <v/>
      </c>
      <c r="K258" t="str">
        <f t="shared" si="10"/>
        <v/>
      </c>
      <c r="L258" t="str">
        <f t="shared" si="10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/>
      <c r="B259" t="s">
        <v>1554</v>
      </c>
      <c r="C259" t="s">
        <v>1569</v>
      </c>
      <c r="D259">
        <v>2</v>
      </c>
      <c r="E259">
        <v>0</v>
      </c>
      <c r="F259">
        <v>0</v>
      </c>
      <c r="G259">
        <v>-11.2027</v>
      </c>
      <c r="H259">
        <v>17.873899999999999</v>
      </c>
      <c r="J259" t="str">
        <f t="shared" si="10"/>
        <v/>
      </c>
      <c r="K259" t="str">
        <f t="shared" si="10"/>
        <v/>
      </c>
      <c r="L259" t="str">
        <f t="shared" si="10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/>
      <c r="B260" t="s">
        <v>393</v>
      </c>
      <c r="C260" t="s">
        <v>1362</v>
      </c>
      <c r="D260">
        <v>2</v>
      </c>
      <c r="E260">
        <v>0</v>
      </c>
      <c r="F260">
        <v>0</v>
      </c>
      <c r="G260">
        <v>9.3077000000000005</v>
      </c>
      <c r="H260">
        <v>2.3157999999999999</v>
      </c>
      <c r="J260" t="str">
        <f t="shared" si="10"/>
        <v/>
      </c>
      <c r="K260" t="str">
        <f t="shared" si="10"/>
        <v/>
      </c>
      <c r="L260" t="str">
        <f t="shared" si="10"/>
        <v/>
      </c>
      <c r="N260" t="str">
        <f t="shared" si="9"/>
        <v/>
      </c>
      <c r="O260" t="str">
        <f t="shared" si="9"/>
        <v/>
      </c>
      <c r="P260" t="str">
        <f t="shared" si="9"/>
        <v/>
      </c>
    </row>
    <row r="261" spans="1:16" ht="17" x14ac:dyDescent="0.25">
      <c r="A261" s="4"/>
      <c r="B261" t="s">
        <v>394</v>
      </c>
      <c r="C261" t="s">
        <v>1552</v>
      </c>
      <c r="D261">
        <v>2</v>
      </c>
      <c r="E261">
        <v>0</v>
      </c>
      <c r="F261">
        <v>0</v>
      </c>
      <c r="G261">
        <v>27.514199999999999</v>
      </c>
      <c r="H261">
        <v>90.433599999999998</v>
      </c>
      <c r="J261" t="str">
        <f t="shared" si="10"/>
        <v/>
      </c>
      <c r="K261" t="str">
        <f t="shared" si="10"/>
        <v/>
      </c>
      <c r="L261" t="str">
        <f t="shared" si="10"/>
        <v/>
      </c>
      <c r="N261" t="str">
        <f t="shared" ref="N261:P276" si="11">IF($A261="New York",D261,"")</f>
        <v/>
      </c>
      <c r="O261" t="str">
        <f t="shared" si="11"/>
        <v/>
      </c>
      <c r="P261" t="str">
        <f t="shared" si="11"/>
        <v/>
      </c>
    </row>
    <row r="262" spans="1:16" ht="17" x14ac:dyDescent="0.25">
      <c r="A262" s="4" t="s">
        <v>397</v>
      </c>
      <c r="B262" t="s">
        <v>63</v>
      </c>
      <c r="C262" t="s">
        <v>1442</v>
      </c>
      <c r="D262">
        <v>2</v>
      </c>
      <c r="E262">
        <v>0</v>
      </c>
      <c r="F262">
        <v>0</v>
      </c>
      <c r="G262">
        <v>46.5107</v>
      </c>
      <c r="H262">
        <v>-63.416800000000002</v>
      </c>
      <c r="J262" t="str">
        <f t="shared" si="10"/>
        <v/>
      </c>
      <c r="K262" t="str">
        <f t="shared" si="10"/>
        <v/>
      </c>
      <c r="L262" t="str">
        <f t="shared" si="10"/>
        <v/>
      </c>
      <c r="N262" t="str">
        <f t="shared" si="11"/>
        <v/>
      </c>
      <c r="O262" t="str">
        <f t="shared" si="11"/>
        <v/>
      </c>
      <c r="P262" t="str">
        <f t="shared" si="11"/>
        <v/>
      </c>
    </row>
    <row r="263" spans="1:16" ht="17" x14ac:dyDescent="0.25">
      <c r="A263" s="4" t="s">
        <v>408</v>
      </c>
      <c r="B263" t="s">
        <v>187</v>
      </c>
      <c r="C263" t="s">
        <v>1486</v>
      </c>
      <c r="D263">
        <v>2</v>
      </c>
      <c r="E263">
        <v>0</v>
      </c>
      <c r="F263">
        <v>0</v>
      </c>
      <c r="G263">
        <v>71.706900000000005</v>
      </c>
      <c r="H263">
        <v>-42.604300000000002</v>
      </c>
      <c r="J263" t="str">
        <f t="shared" si="10"/>
        <v/>
      </c>
      <c r="K263" t="str">
        <f t="shared" si="10"/>
        <v/>
      </c>
      <c r="L263" t="str">
        <f t="shared" si="10"/>
        <v/>
      </c>
      <c r="N263" t="str">
        <f t="shared" si="11"/>
        <v/>
      </c>
      <c r="O263" t="str">
        <f t="shared" si="11"/>
        <v/>
      </c>
      <c r="P263" t="str">
        <f t="shared" si="11"/>
        <v/>
      </c>
    </row>
    <row r="264" spans="1:16" ht="17" x14ac:dyDescent="0.25">
      <c r="A264" s="4"/>
      <c r="B264" t="s">
        <v>411</v>
      </c>
      <c r="C264" t="s">
        <v>1579</v>
      </c>
      <c r="D264">
        <v>2</v>
      </c>
      <c r="E264">
        <v>0</v>
      </c>
      <c r="F264">
        <v>0</v>
      </c>
      <c r="G264">
        <v>9.9456000000000007</v>
      </c>
      <c r="H264">
        <v>-9.6966000000000001</v>
      </c>
      <c r="J264" t="str">
        <f t="shared" si="10"/>
        <v/>
      </c>
      <c r="K264" t="str">
        <f t="shared" si="10"/>
        <v/>
      </c>
      <c r="L264" t="str">
        <f t="shared" si="10"/>
        <v/>
      </c>
      <c r="N264" t="str">
        <f t="shared" si="11"/>
        <v/>
      </c>
      <c r="O264" t="str">
        <f t="shared" si="11"/>
        <v/>
      </c>
      <c r="P264" t="str">
        <f t="shared" si="11"/>
        <v/>
      </c>
    </row>
    <row r="265" spans="1:16" ht="17" x14ac:dyDescent="0.25">
      <c r="A265" s="4"/>
      <c r="B265" t="s">
        <v>1553</v>
      </c>
      <c r="C265" t="s">
        <v>1569</v>
      </c>
      <c r="D265">
        <v>2</v>
      </c>
      <c r="E265">
        <v>0</v>
      </c>
      <c r="F265">
        <v>0</v>
      </c>
      <c r="G265">
        <v>18.9712</v>
      </c>
      <c r="H265">
        <v>-72.285200000000003</v>
      </c>
      <c r="J265" t="str">
        <f t="shared" si="10"/>
        <v/>
      </c>
      <c r="K265" t="str">
        <f t="shared" si="10"/>
        <v/>
      </c>
      <c r="L265" t="str">
        <f t="shared" si="10"/>
        <v/>
      </c>
      <c r="N265" t="str">
        <f t="shared" si="11"/>
        <v/>
      </c>
      <c r="O265" t="str">
        <f t="shared" si="11"/>
        <v/>
      </c>
      <c r="P265" t="str">
        <f t="shared" si="11"/>
        <v/>
      </c>
    </row>
    <row r="266" spans="1:16" ht="17" x14ac:dyDescent="0.25">
      <c r="A266" s="4"/>
      <c r="B266" t="s">
        <v>386</v>
      </c>
      <c r="C266" t="s">
        <v>348</v>
      </c>
      <c r="D266">
        <v>2</v>
      </c>
      <c r="E266">
        <v>0</v>
      </c>
      <c r="F266">
        <v>0</v>
      </c>
      <c r="G266">
        <v>42.602600000000002</v>
      </c>
      <c r="H266">
        <v>20.902999999999999</v>
      </c>
      <c r="J266" t="str">
        <f t="shared" si="10"/>
        <v/>
      </c>
      <c r="K266" t="str">
        <f t="shared" si="10"/>
        <v/>
      </c>
      <c r="L266" t="str">
        <f t="shared" si="10"/>
        <v/>
      </c>
      <c r="N266" t="str">
        <f t="shared" si="11"/>
        <v/>
      </c>
      <c r="O266" t="str">
        <f t="shared" si="11"/>
        <v/>
      </c>
      <c r="P266" t="str">
        <f t="shared" si="11"/>
        <v/>
      </c>
    </row>
    <row r="267" spans="1:16" ht="17" x14ac:dyDescent="0.25">
      <c r="A267" s="4"/>
      <c r="B267" t="s">
        <v>414</v>
      </c>
      <c r="C267" t="s">
        <v>1463</v>
      </c>
      <c r="D267">
        <v>2</v>
      </c>
      <c r="E267">
        <v>0</v>
      </c>
      <c r="F267">
        <v>0</v>
      </c>
      <c r="G267">
        <v>21.007899999999999</v>
      </c>
      <c r="H267">
        <v>-10.940799999999999</v>
      </c>
      <c r="J267" t="str">
        <f t="shared" si="10"/>
        <v/>
      </c>
      <c r="K267" t="str">
        <f t="shared" si="10"/>
        <v/>
      </c>
      <c r="L267" t="str">
        <f t="shared" si="10"/>
        <v/>
      </c>
      <c r="N267" t="str">
        <f t="shared" si="11"/>
        <v/>
      </c>
      <c r="O267" t="str">
        <f t="shared" si="11"/>
        <v/>
      </c>
      <c r="P267" t="str">
        <f t="shared" si="11"/>
        <v/>
      </c>
    </row>
    <row r="268" spans="1:16" ht="17" x14ac:dyDescent="0.25">
      <c r="A268" s="4"/>
      <c r="B268" t="s">
        <v>1494</v>
      </c>
      <c r="C268" t="s">
        <v>1605</v>
      </c>
      <c r="D268">
        <v>2</v>
      </c>
      <c r="E268">
        <v>0</v>
      </c>
      <c r="F268">
        <v>0</v>
      </c>
      <c r="G268">
        <v>12.865399999999999</v>
      </c>
      <c r="H268">
        <v>-85.2072</v>
      </c>
      <c r="J268" t="str">
        <f t="shared" si="10"/>
        <v/>
      </c>
      <c r="K268" t="str">
        <f t="shared" si="10"/>
        <v/>
      </c>
      <c r="L268" t="str">
        <f t="shared" si="10"/>
        <v/>
      </c>
      <c r="N268" t="str">
        <f t="shared" si="11"/>
        <v/>
      </c>
      <c r="O268" t="str">
        <f t="shared" si="11"/>
        <v/>
      </c>
      <c r="P268" t="str">
        <f t="shared" si="11"/>
        <v/>
      </c>
    </row>
    <row r="269" spans="1:16" ht="17" x14ac:dyDescent="0.25">
      <c r="A269" s="4"/>
      <c r="B269" t="s">
        <v>389</v>
      </c>
      <c r="C269" t="s">
        <v>1308</v>
      </c>
      <c r="D269">
        <v>2</v>
      </c>
      <c r="E269">
        <v>0</v>
      </c>
      <c r="F269">
        <v>0</v>
      </c>
      <c r="G269">
        <v>13.9094</v>
      </c>
      <c r="H269">
        <v>-60.978900000000003</v>
      </c>
      <c r="J269" t="str">
        <f t="shared" si="10"/>
        <v/>
      </c>
      <c r="K269" t="str">
        <f t="shared" si="10"/>
        <v/>
      </c>
      <c r="L269" t="str">
        <f t="shared" si="10"/>
        <v/>
      </c>
      <c r="N269" t="str">
        <f t="shared" si="11"/>
        <v/>
      </c>
      <c r="O269" t="str">
        <f t="shared" si="11"/>
        <v/>
      </c>
      <c r="P269" t="str">
        <f t="shared" si="11"/>
        <v/>
      </c>
    </row>
    <row r="270" spans="1:16" ht="17" x14ac:dyDescent="0.25">
      <c r="A270" s="4"/>
      <c r="B270" t="s">
        <v>420</v>
      </c>
      <c r="C270" t="s">
        <v>1348</v>
      </c>
      <c r="D270">
        <v>2</v>
      </c>
      <c r="E270">
        <v>1</v>
      </c>
      <c r="F270">
        <v>0</v>
      </c>
      <c r="G270">
        <v>12.8628</v>
      </c>
      <c r="H270">
        <v>30.217600000000001</v>
      </c>
      <c r="J270" t="str">
        <f t="shared" si="10"/>
        <v/>
      </c>
      <c r="K270" t="str">
        <f t="shared" si="10"/>
        <v/>
      </c>
      <c r="L270" t="str">
        <f t="shared" si="10"/>
        <v/>
      </c>
      <c r="N270" t="str">
        <f t="shared" si="11"/>
        <v/>
      </c>
      <c r="O270" t="str">
        <f t="shared" si="11"/>
        <v/>
      </c>
      <c r="P270" t="str">
        <f t="shared" si="11"/>
        <v/>
      </c>
    </row>
    <row r="271" spans="1:16" ht="17" x14ac:dyDescent="0.25">
      <c r="A271" s="4" t="s">
        <v>1488</v>
      </c>
      <c r="B271" t="s">
        <v>172</v>
      </c>
      <c r="C271" t="s">
        <v>1606</v>
      </c>
      <c r="D271">
        <v>2</v>
      </c>
      <c r="E271">
        <v>0</v>
      </c>
      <c r="F271">
        <v>0</v>
      </c>
      <c r="G271">
        <v>32.3078</v>
      </c>
      <c r="H271">
        <v>-64.750500000000002</v>
      </c>
      <c r="J271" t="str">
        <f t="shared" si="10"/>
        <v/>
      </c>
      <c r="K271" t="str">
        <f t="shared" si="10"/>
        <v/>
      </c>
      <c r="L271" t="str">
        <f t="shared" si="10"/>
        <v/>
      </c>
      <c r="N271" t="str">
        <f t="shared" si="11"/>
        <v/>
      </c>
      <c r="O271" t="str">
        <f t="shared" si="11"/>
        <v/>
      </c>
      <c r="P271" t="str">
        <f t="shared" si="11"/>
        <v/>
      </c>
    </row>
    <row r="272" spans="1:16" ht="17" x14ac:dyDescent="0.25">
      <c r="A272" s="4"/>
      <c r="B272" t="s">
        <v>1407</v>
      </c>
      <c r="C272" t="s">
        <v>1490</v>
      </c>
      <c r="D272">
        <v>2</v>
      </c>
      <c r="E272">
        <v>0</v>
      </c>
      <c r="F272">
        <v>0</v>
      </c>
      <c r="G272">
        <v>-13.133900000000001</v>
      </c>
      <c r="H272">
        <v>27.849299999999999</v>
      </c>
      <c r="J272" t="str">
        <f t="shared" si="10"/>
        <v/>
      </c>
      <c r="K272" t="str">
        <f t="shared" si="10"/>
        <v/>
      </c>
      <c r="L272" t="str">
        <f t="shared" si="10"/>
        <v/>
      </c>
      <c r="N272" t="str">
        <f t="shared" si="11"/>
        <v/>
      </c>
      <c r="O272" t="str">
        <f t="shared" si="11"/>
        <v/>
      </c>
      <c r="P272" t="str">
        <f t="shared" si="11"/>
        <v/>
      </c>
    </row>
    <row r="273" spans="1:16" ht="17" x14ac:dyDescent="0.25">
      <c r="A273" s="4"/>
      <c r="B273" t="s">
        <v>390</v>
      </c>
      <c r="C273" t="s">
        <v>348</v>
      </c>
      <c r="D273">
        <v>1</v>
      </c>
      <c r="E273">
        <v>0</v>
      </c>
      <c r="F273">
        <v>0</v>
      </c>
      <c r="G273">
        <v>17.0608</v>
      </c>
      <c r="H273">
        <v>-61.796399999999998</v>
      </c>
      <c r="J273" t="str">
        <f t="shared" si="10"/>
        <v/>
      </c>
      <c r="K273" t="str">
        <f t="shared" si="10"/>
        <v/>
      </c>
      <c r="L273" t="str">
        <f t="shared" si="10"/>
        <v/>
      </c>
      <c r="N273" t="str">
        <f t="shared" si="11"/>
        <v/>
      </c>
      <c r="O273" t="str">
        <f t="shared" si="11"/>
        <v/>
      </c>
      <c r="P273" t="str">
        <f t="shared" si="11"/>
        <v/>
      </c>
    </row>
    <row r="274" spans="1:16" ht="17" x14ac:dyDescent="0.25">
      <c r="A274" s="4" t="s">
        <v>1607</v>
      </c>
      <c r="B274" t="s">
        <v>63</v>
      </c>
      <c r="C274" t="s">
        <v>1587</v>
      </c>
      <c r="D274">
        <v>1</v>
      </c>
      <c r="E274">
        <v>0</v>
      </c>
      <c r="F274">
        <v>0</v>
      </c>
      <c r="G274">
        <v>64.825500000000005</v>
      </c>
      <c r="H274">
        <v>-124.84569999999999</v>
      </c>
      <c r="J274" t="str">
        <f t="shared" si="10"/>
        <v/>
      </c>
      <c r="K274" t="str">
        <f t="shared" si="10"/>
        <v/>
      </c>
      <c r="L274" t="str">
        <f t="shared" si="10"/>
        <v/>
      </c>
      <c r="N274" t="str">
        <f t="shared" si="11"/>
        <v/>
      </c>
      <c r="O274" t="str">
        <f t="shared" si="11"/>
        <v/>
      </c>
      <c r="P274" t="str">
        <f t="shared" si="11"/>
        <v/>
      </c>
    </row>
    <row r="275" spans="1:16" ht="17" x14ac:dyDescent="0.25">
      <c r="A275" s="4"/>
      <c r="B275" t="s">
        <v>1608</v>
      </c>
      <c r="C275" t="s">
        <v>1609</v>
      </c>
      <c r="D275">
        <v>1</v>
      </c>
      <c r="E275">
        <v>0</v>
      </c>
      <c r="F275">
        <v>0</v>
      </c>
      <c r="G275">
        <v>15.1111</v>
      </c>
      <c r="H275">
        <v>-23.616700000000002</v>
      </c>
      <c r="J275" t="str">
        <f t="shared" si="10"/>
        <v/>
      </c>
      <c r="K275" t="str">
        <f t="shared" si="10"/>
        <v/>
      </c>
      <c r="L275" t="str">
        <f t="shared" si="10"/>
        <v/>
      </c>
      <c r="N275" t="str">
        <f t="shared" si="11"/>
        <v/>
      </c>
      <c r="O275" t="str">
        <f t="shared" si="11"/>
        <v/>
      </c>
      <c r="P275" t="str">
        <f t="shared" si="11"/>
        <v/>
      </c>
    </row>
    <row r="276" spans="1:16" ht="17" x14ac:dyDescent="0.25">
      <c r="A276" s="4"/>
      <c r="B276" t="s">
        <v>1491</v>
      </c>
      <c r="C276" t="s">
        <v>1606</v>
      </c>
      <c r="D276">
        <v>1</v>
      </c>
      <c r="E276">
        <v>0</v>
      </c>
      <c r="F276">
        <v>0</v>
      </c>
      <c r="G276">
        <v>15.4542</v>
      </c>
      <c r="H276">
        <v>18.732199999999999</v>
      </c>
      <c r="J276" t="str">
        <f t="shared" ref="J276:L291" si="12">IF($B276="US",D276,"")</f>
        <v/>
      </c>
      <c r="K276" t="str">
        <f t="shared" si="12"/>
        <v/>
      </c>
      <c r="L276" t="str">
        <f t="shared" si="12"/>
        <v/>
      </c>
      <c r="N276" t="str">
        <f t="shared" si="11"/>
        <v/>
      </c>
      <c r="O276" t="str">
        <f t="shared" si="11"/>
        <v/>
      </c>
      <c r="P276" t="str">
        <f t="shared" si="11"/>
        <v/>
      </c>
    </row>
    <row r="277" spans="1:16" ht="17" x14ac:dyDescent="0.25">
      <c r="A277" s="4" t="s">
        <v>79</v>
      </c>
      <c r="B277" t="s">
        <v>2</v>
      </c>
      <c r="C277" t="s">
        <v>183</v>
      </c>
      <c r="D277">
        <v>1</v>
      </c>
      <c r="E277">
        <v>0</v>
      </c>
      <c r="F277">
        <v>1</v>
      </c>
      <c r="G277">
        <v>31.692699999999999</v>
      </c>
      <c r="H277">
        <v>88.092399999999998</v>
      </c>
      <c r="J277" t="str">
        <f t="shared" si="12"/>
        <v/>
      </c>
      <c r="K277" t="str">
        <f t="shared" si="12"/>
        <v/>
      </c>
      <c r="L277" t="str">
        <f t="shared" si="12"/>
        <v/>
      </c>
      <c r="N277" t="str">
        <f t="shared" ref="N277:P292" si="13">IF($A277="New York",D277,"")</f>
        <v/>
      </c>
      <c r="O277" t="str">
        <f t="shared" si="13"/>
        <v/>
      </c>
      <c r="P277" t="str">
        <f t="shared" si="13"/>
        <v/>
      </c>
    </row>
    <row r="278" spans="1:16" ht="17" x14ac:dyDescent="0.25">
      <c r="A278" s="4"/>
      <c r="B278" t="s">
        <v>1408</v>
      </c>
      <c r="C278" t="s">
        <v>1431</v>
      </c>
      <c r="D278">
        <v>1</v>
      </c>
      <c r="E278">
        <v>0</v>
      </c>
      <c r="F278">
        <v>0</v>
      </c>
      <c r="G278">
        <v>11.825100000000001</v>
      </c>
      <c r="H278">
        <v>42.590299999999999</v>
      </c>
      <c r="J278" t="str">
        <f t="shared" si="12"/>
        <v/>
      </c>
      <c r="K278" t="str">
        <f t="shared" si="12"/>
        <v/>
      </c>
      <c r="L278" t="str">
        <f t="shared" si="12"/>
        <v/>
      </c>
      <c r="N278" t="str">
        <f t="shared" si="13"/>
        <v/>
      </c>
      <c r="O278" t="str">
        <f t="shared" si="13"/>
        <v/>
      </c>
      <c r="P278" t="str">
        <f t="shared" si="13"/>
        <v/>
      </c>
    </row>
    <row r="279" spans="1:16" ht="17" x14ac:dyDescent="0.25">
      <c r="A279" s="4"/>
      <c r="B279" t="s">
        <v>1610</v>
      </c>
      <c r="C279" t="s">
        <v>1569</v>
      </c>
      <c r="D279">
        <v>1</v>
      </c>
      <c r="E279">
        <v>0</v>
      </c>
      <c r="F279">
        <v>0</v>
      </c>
      <c r="G279">
        <v>-8.5500000000000007</v>
      </c>
      <c r="H279">
        <v>125.56</v>
      </c>
      <c r="J279" t="str">
        <f t="shared" si="12"/>
        <v/>
      </c>
      <c r="K279" t="str">
        <f t="shared" si="12"/>
        <v/>
      </c>
      <c r="L279" t="str">
        <f t="shared" si="12"/>
        <v/>
      </c>
      <c r="N279" t="str">
        <f t="shared" si="13"/>
        <v/>
      </c>
      <c r="O279" t="str">
        <f t="shared" si="13"/>
        <v/>
      </c>
      <c r="P279" t="str">
        <f t="shared" si="13"/>
        <v/>
      </c>
    </row>
    <row r="280" spans="1:16" ht="17" x14ac:dyDescent="0.25">
      <c r="A280" s="4"/>
      <c r="B280" t="s">
        <v>1611</v>
      </c>
      <c r="C280" t="s">
        <v>1587</v>
      </c>
      <c r="D280">
        <v>1</v>
      </c>
      <c r="E280">
        <v>0</v>
      </c>
      <c r="F280">
        <v>0</v>
      </c>
      <c r="G280">
        <v>15.179399999999999</v>
      </c>
      <c r="H280">
        <v>39.782299999999999</v>
      </c>
      <c r="J280" t="str">
        <f t="shared" si="12"/>
        <v/>
      </c>
      <c r="K280" t="str">
        <f t="shared" si="12"/>
        <v/>
      </c>
      <c r="L280" t="str">
        <f t="shared" si="12"/>
        <v/>
      </c>
      <c r="N280" t="str">
        <f t="shared" si="13"/>
        <v/>
      </c>
      <c r="O280" t="str">
        <f t="shared" si="13"/>
        <v/>
      </c>
      <c r="P280" t="str">
        <f t="shared" si="13"/>
        <v/>
      </c>
    </row>
    <row r="281" spans="1:16" ht="17" x14ac:dyDescent="0.25">
      <c r="A281" s="4"/>
      <c r="B281" t="s">
        <v>404</v>
      </c>
      <c r="C281" t="s">
        <v>403</v>
      </c>
      <c r="D281">
        <v>1</v>
      </c>
      <c r="E281">
        <v>0</v>
      </c>
      <c r="F281">
        <v>0</v>
      </c>
      <c r="G281">
        <v>-26.522500000000001</v>
      </c>
      <c r="H281">
        <v>31.465900000000001</v>
      </c>
      <c r="J281" t="str">
        <f t="shared" si="12"/>
        <v/>
      </c>
      <c r="K281" t="str">
        <f t="shared" si="12"/>
        <v/>
      </c>
      <c r="L281" t="str">
        <f t="shared" si="12"/>
        <v/>
      </c>
      <c r="N281" t="str">
        <f t="shared" si="13"/>
        <v/>
      </c>
      <c r="O281" t="str">
        <f t="shared" si="13"/>
        <v/>
      </c>
      <c r="P281" t="str">
        <f t="shared" si="13"/>
        <v/>
      </c>
    </row>
    <row r="282" spans="1:16" ht="17" x14ac:dyDescent="0.25">
      <c r="A282" s="4"/>
      <c r="B282" t="s">
        <v>1493</v>
      </c>
      <c r="C282" t="s">
        <v>1431</v>
      </c>
      <c r="D282">
        <v>1</v>
      </c>
      <c r="E282">
        <v>0</v>
      </c>
      <c r="F282">
        <v>0</v>
      </c>
      <c r="G282">
        <v>-17.7134</v>
      </c>
      <c r="H282">
        <v>178.065</v>
      </c>
      <c r="J282" t="str">
        <f t="shared" si="12"/>
        <v/>
      </c>
      <c r="K282" t="str">
        <f t="shared" si="12"/>
        <v/>
      </c>
      <c r="L282" t="str">
        <f t="shared" si="12"/>
        <v/>
      </c>
      <c r="N282" t="str">
        <f t="shared" si="13"/>
        <v/>
      </c>
      <c r="O282" t="str">
        <f t="shared" si="13"/>
        <v/>
      </c>
      <c r="P282" t="str">
        <f t="shared" si="13"/>
        <v/>
      </c>
    </row>
    <row r="283" spans="1:16" ht="17" x14ac:dyDescent="0.25">
      <c r="A283" s="4"/>
      <c r="B283" t="s">
        <v>1409</v>
      </c>
      <c r="C283" t="s">
        <v>1362</v>
      </c>
      <c r="D283">
        <v>1</v>
      </c>
      <c r="E283">
        <v>0</v>
      </c>
      <c r="F283">
        <v>0</v>
      </c>
      <c r="G283">
        <v>13.443199999999999</v>
      </c>
      <c r="H283">
        <v>-15.3101</v>
      </c>
      <c r="J283" t="str">
        <f t="shared" si="12"/>
        <v/>
      </c>
      <c r="K283" t="str">
        <f t="shared" si="12"/>
        <v/>
      </c>
      <c r="L283" t="str">
        <f t="shared" si="12"/>
        <v/>
      </c>
      <c r="N283" t="str">
        <f t="shared" si="13"/>
        <v/>
      </c>
      <c r="O283" t="str">
        <f t="shared" si="13"/>
        <v/>
      </c>
      <c r="P283" t="str">
        <f t="shared" si="13"/>
        <v/>
      </c>
    </row>
    <row r="284" spans="1:16" ht="17" x14ac:dyDescent="0.25">
      <c r="A284" s="4"/>
      <c r="B284" t="s">
        <v>412</v>
      </c>
      <c r="C284" t="s">
        <v>381</v>
      </c>
      <c r="D284">
        <v>1</v>
      </c>
      <c r="E284">
        <v>0</v>
      </c>
      <c r="F284">
        <v>0</v>
      </c>
      <c r="G284">
        <v>41.902900000000002</v>
      </c>
      <c r="H284">
        <v>12.4534</v>
      </c>
      <c r="J284" t="str">
        <f t="shared" si="12"/>
        <v/>
      </c>
      <c r="K284" t="str">
        <f t="shared" si="12"/>
        <v/>
      </c>
      <c r="L284" t="str">
        <f t="shared" si="12"/>
        <v/>
      </c>
      <c r="N284" t="str">
        <f t="shared" si="13"/>
        <v/>
      </c>
      <c r="O284" t="str">
        <f t="shared" si="13"/>
        <v/>
      </c>
      <c r="P284" t="str">
        <f t="shared" si="13"/>
        <v/>
      </c>
    </row>
    <row r="285" spans="1:16" ht="17" x14ac:dyDescent="0.25">
      <c r="A285" s="4"/>
      <c r="B285" t="s">
        <v>80</v>
      </c>
      <c r="C285" t="s">
        <v>410</v>
      </c>
      <c r="D285">
        <v>1</v>
      </c>
      <c r="E285">
        <v>0</v>
      </c>
      <c r="F285">
        <v>1</v>
      </c>
      <c r="G285">
        <v>28.3949</v>
      </c>
      <c r="H285">
        <v>84.123999999999995</v>
      </c>
      <c r="J285" t="str">
        <f t="shared" si="12"/>
        <v/>
      </c>
      <c r="K285" t="str">
        <f t="shared" si="12"/>
        <v/>
      </c>
      <c r="L285" t="str">
        <f t="shared" si="12"/>
        <v/>
      </c>
      <c r="N285" t="str">
        <f t="shared" si="13"/>
        <v/>
      </c>
      <c r="O285" t="str">
        <f t="shared" si="13"/>
        <v/>
      </c>
      <c r="P285" t="str">
        <f t="shared" si="13"/>
        <v/>
      </c>
    </row>
    <row r="286" spans="1:16" ht="17" x14ac:dyDescent="0.25">
      <c r="A286" s="4" t="s">
        <v>1556</v>
      </c>
      <c r="B286" t="s">
        <v>174</v>
      </c>
      <c r="C286" t="s">
        <v>1526</v>
      </c>
      <c r="D286">
        <v>1</v>
      </c>
      <c r="E286">
        <v>0</v>
      </c>
      <c r="F286">
        <v>0</v>
      </c>
      <c r="G286">
        <v>18.0425</v>
      </c>
      <c r="H286">
        <v>-63.0548</v>
      </c>
      <c r="J286" t="str">
        <f t="shared" si="12"/>
        <v/>
      </c>
      <c r="K286" t="str">
        <f t="shared" si="12"/>
        <v/>
      </c>
      <c r="L286" t="str">
        <f t="shared" si="12"/>
        <v/>
      </c>
      <c r="N286" t="str">
        <f t="shared" si="13"/>
        <v/>
      </c>
      <c r="O286" t="str">
        <f t="shared" si="13"/>
        <v/>
      </c>
      <c r="P286" t="str">
        <f t="shared" si="13"/>
        <v/>
      </c>
    </row>
    <row r="287" spans="1:16" ht="17" x14ac:dyDescent="0.25">
      <c r="A287" s="4"/>
      <c r="B287" t="s">
        <v>1557</v>
      </c>
      <c r="C287" t="s">
        <v>1558</v>
      </c>
      <c r="D287">
        <v>1</v>
      </c>
      <c r="E287">
        <v>0</v>
      </c>
      <c r="F287">
        <v>0</v>
      </c>
      <c r="G287">
        <v>17.607800000000001</v>
      </c>
      <c r="H287">
        <v>8.0816999999999997</v>
      </c>
      <c r="J287" t="str">
        <f t="shared" si="12"/>
        <v/>
      </c>
      <c r="K287" t="str">
        <f t="shared" si="12"/>
        <v/>
      </c>
      <c r="L287" t="str">
        <f t="shared" si="12"/>
        <v/>
      </c>
      <c r="N287" t="str">
        <f t="shared" si="13"/>
        <v/>
      </c>
      <c r="O287" t="str">
        <f t="shared" si="13"/>
        <v/>
      </c>
      <c r="P287" t="str">
        <f t="shared" si="13"/>
        <v/>
      </c>
    </row>
    <row r="288" spans="1:16" ht="17" x14ac:dyDescent="0.25">
      <c r="A288" s="4"/>
      <c r="B288" t="s">
        <v>1559</v>
      </c>
      <c r="C288" t="s">
        <v>1609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  <c r="J288" t="str">
        <f t="shared" si="12"/>
        <v/>
      </c>
      <c r="K288" t="str">
        <f t="shared" si="12"/>
        <v/>
      </c>
      <c r="L288" t="str">
        <f t="shared" si="12"/>
        <v/>
      </c>
      <c r="N288" t="str">
        <f t="shared" si="13"/>
        <v/>
      </c>
      <c r="O288" t="str">
        <f t="shared" si="13"/>
        <v/>
      </c>
      <c r="P288" t="str">
        <f t="shared" si="13"/>
        <v/>
      </c>
    </row>
    <row r="289" spans="1:16" ht="17" x14ac:dyDescent="0.25">
      <c r="A289" s="4"/>
      <c r="B289" t="s">
        <v>418</v>
      </c>
      <c r="C289" t="s">
        <v>383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  <c r="J289" t="str">
        <f t="shared" si="12"/>
        <v/>
      </c>
      <c r="K289" t="str">
        <f t="shared" si="12"/>
        <v/>
      </c>
      <c r="L289" t="str">
        <f t="shared" si="12"/>
        <v/>
      </c>
      <c r="N289" t="str">
        <f t="shared" si="13"/>
        <v/>
      </c>
      <c r="O289" t="str">
        <f t="shared" si="13"/>
        <v/>
      </c>
      <c r="P289" t="str">
        <f t="shared" si="13"/>
        <v/>
      </c>
    </row>
    <row r="290" spans="1:16" ht="17" x14ac:dyDescent="0.25">
      <c r="A290" s="4"/>
      <c r="B290" t="s">
        <v>419</v>
      </c>
      <c r="C290" t="s">
        <v>1410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  <c r="J290" t="str">
        <f t="shared" si="12"/>
        <v/>
      </c>
      <c r="K290" t="str">
        <f t="shared" si="12"/>
        <v/>
      </c>
      <c r="L290" t="str">
        <f t="shared" si="12"/>
        <v/>
      </c>
      <c r="N290" t="str">
        <f t="shared" si="13"/>
        <v/>
      </c>
      <c r="O290" t="str">
        <f t="shared" si="13"/>
        <v/>
      </c>
      <c r="P290" t="str">
        <f t="shared" si="13"/>
        <v/>
      </c>
    </row>
    <row r="291" spans="1:16" ht="17" x14ac:dyDescent="0.25">
      <c r="A291" s="4" t="s">
        <v>1</v>
      </c>
      <c r="B291" t="s">
        <v>1</v>
      </c>
      <c r="C291" t="s">
        <v>1573</v>
      </c>
      <c r="D291">
        <v>1</v>
      </c>
      <c r="E291">
        <v>0</v>
      </c>
      <c r="F291">
        <v>171</v>
      </c>
      <c r="G291">
        <v>37.090200000000003</v>
      </c>
      <c r="H291">
        <v>-95.712900000000005</v>
      </c>
      <c r="J291">
        <f t="shared" si="12"/>
        <v>1</v>
      </c>
      <c r="K291">
        <f t="shared" si="12"/>
        <v>0</v>
      </c>
      <c r="L291">
        <f t="shared" si="12"/>
        <v>171</v>
      </c>
      <c r="N291" t="str">
        <f t="shared" si="13"/>
        <v/>
      </c>
      <c r="O291" t="str">
        <f t="shared" si="13"/>
        <v/>
      </c>
      <c r="P291" t="str">
        <f t="shared" si="13"/>
        <v/>
      </c>
    </row>
    <row r="292" spans="1:16" ht="17" x14ac:dyDescent="0.25">
      <c r="A292" s="4"/>
      <c r="B292" t="s">
        <v>1612</v>
      </c>
      <c r="C292" t="s">
        <v>1609</v>
      </c>
      <c r="D292">
        <v>1</v>
      </c>
      <c r="E292">
        <v>0</v>
      </c>
      <c r="F292">
        <v>0</v>
      </c>
      <c r="G292">
        <v>1</v>
      </c>
      <c r="H292">
        <v>32</v>
      </c>
      <c r="J292" t="str">
        <f t="shared" ref="J292:L355" si="14">IF($B292="US",D292,"")</f>
        <v/>
      </c>
      <c r="K292" t="str">
        <f t="shared" si="14"/>
        <v/>
      </c>
      <c r="L292" t="str">
        <f t="shared" si="14"/>
        <v/>
      </c>
      <c r="N292" t="str">
        <f t="shared" si="13"/>
        <v/>
      </c>
      <c r="O292" t="str">
        <f t="shared" si="13"/>
        <v/>
      </c>
      <c r="P292" t="str">
        <f t="shared" si="13"/>
        <v/>
      </c>
    </row>
    <row r="293" spans="1:16" ht="17" x14ac:dyDescent="0.25">
      <c r="A293" s="4" t="s">
        <v>1560</v>
      </c>
      <c r="B293" t="s">
        <v>172</v>
      </c>
      <c r="C293" t="s">
        <v>1503</v>
      </c>
      <c r="D293">
        <v>1</v>
      </c>
      <c r="E293">
        <v>0</v>
      </c>
      <c r="F293">
        <v>0</v>
      </c>
      <c r="G293">
        <v>54.2361</v>
      </c>
      <c r="H293">
        <v>-4.5480999999999998</v>
      </c>
      <c r="J293" t="str">
        <f t="shared" si="14"/>
        <v/>
      </c>
      <c r="K293" t="str">
        <f t="shared" si="14"/>
        <v/>
      </c>
      <c r="L293" t="str">
        <f t="shared" si="14"/>
        <v/>
      </c>
      <c r="N293" t="str">
        <f t="shared" ref="N293:P356" si="15">IF($A293="New York",D293,"")</f>
        <v/>
      </c>
      <c r="O293" t="str">
        <f t="shared" si="15"/>
        <v/>
      </c>
      <c r="P293" t="str">
        <f t="shared" si="15"/>
        <v/>
      </c>
    </row>
    <row r="294" spans="1:16" ht="17" x14ac:dyDescent="0.25">
      <c r="A294" s="4" t="s">
        <v>1411</v>
      </c>
      <c r="B294" t="s">
        <v>172</v>
      </c>
      <c r="C294" t="s">
        <v>1388</v>
      </c>
      <c r="D294">
        <v>1</v>
      </c>
      <c r="E294">
        <v>0</v>
      </c>
      <c r="F294">
        <v>0</v>
      </c>
      <c r="G294">
        <v>16.7425</v>
      </c>
      <c r="H294">
        <v>-62.187399999999997</v>
      </c>
      <c r="J294" t="str">
        <f t="shared" si="14"/>
        <v/>
      </c>
      <c r="K294" t="str">
        <f t="shared" si="14"/>
        <v/>
      </c>
      <c r="L294" t="str">
        <f t="shared" si="14"/>
        <v/>
      </c>
      <c r="N294" t="str">
        <f t="shared" si="15"/>
        <v/>
      </c>
      <c r="O294" t="str">
        <f t="shared" si="15"/>
        <v/>
      </c>
      <c r="P294" t="str">
        <f t="shared" si="15"/>
        <v/>
      </c>
    </row>
    <row r="295" spans="1:16" ht="17" x14ac:dyDescent="0.25">
      <c r="A295" s="4" t="s">
        <v>433</v>
      </c>
      <c r="B295" t="s">
        <v>59</v>
      </c>
      <c r="C295" t="s">
        <v>434</v>
      </c>
      <c r="D295">
        <v>0</v>
      </c>
      <c r="E295">
        <v>0</v>
      </c>
      <c r="F295">
        <v>0</v>
      </c>
      <c r="G295">
        <v>35.4437</v>
      </c>
      <c r="H295">
        <v>139.63800000000001</v>
      </c>
      <c r="J295" t="str">
        <f t="shared" si="14"/>
        <v/>
      </c>
      <c r="K295" t="str">
        <f t="shared" si="14"/>
        <v/>
      </c>
      <c r="L295" t="str">
        <f t="shared" si="14"/>
        <v/>
      </c>
      <c r="N295" t="str">
        <f t="shared" si="15"/>
        <v/>
      </c>
      <c r="O295" t="str">
        <f t="shared" si="15"/>
        <v/>
      </c>
      <c r="P295" t="str">
        <f t="shared" si="15"/>
        <v/>
      </c>
    </row>
    <row r="296" spans="1:16" ht="17" x14ac:dyDescent="0.25">
      <c r="A296" s="4" t="s">
        <v>329</v>
      </c>
      <c r="B296" t="s">
        <v>54</v>
      </c>
      <c r="C296" t="s">
        <v>1369</v>
      </c>
      <c r="D296">
        <v>0</v>
      </c>
      <c r="E296">
        <v>0</v>
      </c>
      <c r="F296">
        <v>0</v>
      </c>
      <c r="G296">
        <v>4</v>
      </c>
      <c r="H296">
        <v>-53</v>
      </c>
      <c r="J296" t="str">
        <f t="shared" si="14"/>
        <v/>
      </c>
      <c r="K296" t="str">
        <f t="shared" si="14"/>
        <v/>
      </c>
      <c r="L296" t="str">
        <f t="shared" si="14"/>
        <v/>
      </c>
      <c r="N296" t="str">
        <f t="shared" si="15"/>
        <v/>
      </c>
      <c r="O296" t="str">
        <f t="shared" si="15"/>
        <v/>
      </c>
      <c r="P296" t="str">
        <f t="shared" si="15"/>
        <v/>
      </c>
    </row>
    <row r="297" spans="1:16" ht="17" x14ac:dyDescent="0.25">
      <c r="A297" s="4" t="s">
        <v>352</v>
      </c>
      <c r="B297" t="s">
        <v>54</v>
      </c>
      <c r="C297" t="s">
        <v>1369</v>
      </c>
      <c r="D297">
        <v>0</v>
      </c>
      <c r="E297">
        <v>0</v>
      </c>
      <c r="F297">
        <v>0</v>
      </c>
      <c r="G297">
        <v>16.25</v>
      </c>
      <c r="H297">
        <v>-61.583300000000001</v>
      </c>
      <c r="J297" t="str">
        <f t="shared" si="14"/>
        <v/>
      </c>
      <c r="K297" t="str">
        <f t="shared" si="14"/>
        <v/>
      </c>
      <c r="L297" t="str">
        <f t="shared" si="14"/>
        <v/>
      </c>
      <c r="N297" t="str">
        <f t="shared" si="15"/>
        <v/>
      </c>
      <c r="O297" t="str">
        <f t="shared" si="15"/>
        <v/>
      </c>
      <c r="P297" t="str">
        <f t="shared" si="15"/>
        <v/>
      </c>
    </row>
    <row r="298" spans="1:16" ht="17" x14ac:dyDescent="0.25">
      <c r="A298" s="4" t="s">
        <v>405</v>
      </c>
      <c r="B298" t="s">
        <v>54</v>
      </c>
      <c r="C298" t="s">
        <v>1369</v>
      </c>
      <c r="D298">
        <v>0</v>
      </c>
      <c r="E298">
        <v>0</v>
      </c>
      <c r="F298">
        <v>0</v>
      </c>
      <c r="G298">
        <v>-12.8431</v>
      </c>
      <c r="H298">
        <v>45.138300000000001</v>
      </c>
      <c r="J298" t="str">
        <f t="shared" si="14"/>
        <v/>
      </c>
      <c r="K298" t="str">
        <f t="shared" si="14"/>
        <v/>
      </c>
      <c r="L298" t="str">
        <f t="shared" si="14"/>
        <v/>
      </c>
      <c r="N298" t="str">
        <f t="shared" si="15"/>
        <v/>
      </c>
      <c r="O298" t="str">
        <f t="shared" si="15"/>
        <v/>
      </c>
      <c r="P298" t="str">
        <f t="shared" si="15"/>
        <v/>
      </c>
    </row>
    <row r="299" spans="1:16" ht="17" x14ac:dyDescent="0.25">
      <c r="A299" s="4" t="s">
        <v>335</v>
      </c>
      <c r="B299" t="s">
        <v>54</v>
      </c>
      <c r="C299" t="s">
        <v>1369</v>
      </c>
      <c r="D299">
        <v>0</v>
      </c>
      <c r="E299">
        <v>0</v>
      </c>
      <c r="F299">
        <v>0</v>
      </c>
      <c r="G299">
        <v>-21.135100000000001</v>
      </c>
      <c r="H299">
        <v>55.247100000000003</v>
      </c>
      <c r="J299" t="str">
        <f t="shared" si="14"/>
        <v/>
      </c>
      <c r="K299" t="str">
        <f t="shared" si="14"/>
        <v/>
      </c>
      <c r="L299" t="str">
        <f t="shared" si="14"/>
        <v/>
      </c>
      <c r="N299" t="str">
        <f t="shared" si="15"/>
        <v/>
      </c>
      <c r="O299" t="str">
        <f t="shared" si="15"/>
        <v/>
      </c>
      <c r="P299" t="str">
        <f t="shared" si="15"/>
        <v/>
      </c>
    </row>
    <row r="300" spans="1:16" ht="17" x14ac:dyDescent="0.25">
      <c r="A300" s="4"/>
      <c r="B300" t="s">
        <v>408</v>
      </c>
      <c r="C300" t="s">
        <v>1472</v>
      </c>
      <c r="D300">
        <v>0</v>
      </c>
      <c r="E300">
        <v>0</v>
      </c>
      <c r="F300">
        <v>0</v>
      </c>
      <c r="G300">
        <v>72</v>
      </c>
      <c r="H300">
        <v>-40</v>
      </c>
      <c r="J300" t="str">
        <f t="shared" si="14"/>
        <v/>
      </c>
      <c r="K300" t="str">
        <f t="shared" si="14"/>
        <v/>
      </c>
      <c r="L300" t="str">
        <f t="shared" si="14"/>
        <v/>
      </c>
      <c r="N300" t="str">
        <f t="shared" si="15"/>
        <v/>
      </c>
      <c r="O300" t="str">
        <f t="shared" si="15"/>
        <v/>
      </c>
      <c r="P300" t="str">
        <f t="shared" si="15"/>
        <v/>
      </c>
    </row>
    <row r="301" spans="1:16" ht="17" x14ac:dyDescent="0.25">
      <c r="A301" s="4"/>
      <c r="B301" t="s">
        <v>371</v>
      </c>
      <c r="C301" t="s">
        <v>1396</v>
      </c>
      <c r="D301">
        <v>0</v>
      </c>
      <c r="E301">
        <v>0</v>
      </c>
      <c r="F301">
        <v>0</v>
      </c>
      <c r="G301">
        <v>13.4443</v>
      </c>
      <c r="H301">
        <v>144.7937</v>
      </c>
      <c r="J301" t="str">
        <f t="shared" si="14"/>
        <v/>
      </c>
      <c r="K301" t="str">
        <f t="shared" si="14"/>
        <v/>
      </c>
      <c r="L301" t="str">
        <f t="shared" si="14"/>
        <v/>
      </c>
      <c r="N301" t="str">
        <f t="shared" si="15"/>
        <v/>
      </c>
      <c r="O301" t="str">
        <f t="shared" si="15"/>
        <v/>
      </c>
      <c r="P301" t="str">
        <f t="shared" si="15"/>
        <v/>
      </c>
    </row>
    <row r="302" spans="1:16" ht="17" x14ac:dyDescent="0.25">
      <c r="A302" s="4"/>
      <c r="B302" t="s">
        <v>409</v>
      </c>
      <c r="C302" t="s">
        <v>1311</v>
      </c>
      <c r="D302">
        <v>0</v>
      </c>
      <c r="E302">
        <v>0</v>
      </c>
      <c r="F302">
        <v>0</v>
      </c>
      <c r="G302">
        <v>49.45</v>
      </c>
      <c r="H302">
        <v>-2.58</v>
      </c>
      <c r="J302" t="str">
        <f t="shared" si="14"/>
        <v/>
      </c>
      <c r="K302" t="str">
        <f t="shared" si="14"/>
        <v/>
      </c>
      <c r="L302" t="str">
        <f t="shared" si="14"/>
        <v/>
      </c>
      <c r="N302" t="str">
        <f t="shared" si="15"/>
        <v/>
      </c>
      <c r="O302" t="str">
        <f t="shared" si="15"/>
        <v/>
      </c>
      <c r="P302" t="str">
        <f t="shared" si="15"/>
        <v/>
      </c>
    </row>
    <row r="303" spans="1:16" ht="17" x14ac:dyDescent="0.25">
      <c r="A303" s="4"/>
      <c r="B303" t="s">
        <v>385</v>
      </c>
      <c r="C303" t="s">
        <v>1311</v>
      </c>
      <c r="D303">
        <v>0</v>
      </c>
      <c r="E303">
        <v>0</v>
      </c>
      <c r="F303">
        <v>0</v>
      </c>
      <c r="G303">
        <v>49.19</v>
      </c>
      <c r="H303">
        <v>-2.11</v>
      </c>
      <c r="J303" t="str">
        <f t="shared" si="14"/>
        <v/>
      </c>
      <c r="K303" t="str">
        <f t="shared" si="14"/>
        <v/>
      </c>
      <c r="L303" t="str">
        <f t="shared" si="14"/>
        <v/>
      </c>
      <c r="N303" t="str">
        <f t="shared" si="15"/>
        <v/>
      </c>
      <c r="O303" t="str">
        <f t="shared" si="15"/>
        <v/>
      </c>
      <c r="P303" t="str">
        <f t="shared" si="15"/>
        <v/>
      </c>
    </row>
    <row r="304" spans="1:16" ht="17" x14ac:dyDescent="0.25">
      <c r="A304" s="4"/>
      <c r="B304" t="s">
        <v>362</v>
      </c>
      <c r="C304" t="s">
        <v>1290</v>
      </c>
      <c r="D304">
        <v>0</v>
      </c>
      <c r="E304">
        <v>0</v>
      </c>
      <c r="F304">
        <v>0</v>
      </c>
      <c r="G304">
        <v>18.2</v>
      </c>
      <c r="H304">
        <v>-66.5</v>
      </c>
      <c r="J304" t="str">
        <f t="shared" si="14"/>
        <v/>
      </c>
      <c r="K304" t="str">
        <f t="shared" si="14"/>
        <v/>
      </c>
      <c r="L304" t="str">
        <f t="shared" si="14"/>
        <v/>
      </c>
      <c r="N304" t="str">
        <f t="shared" si="15"/>
        <v/>
      </c>
      <c r="O304" t="str">
        <f t="shared" si="15"/>
        <v/>
      </c>
      <c r="P304" t="str">
        <f t="shared" si="15"/>
        <v/>
      </c>
    </row>
    <row r="305" spans="1:16" ht="17" x14ac:dyDescent="0.25">
      <c r="A305" s="4"/>
      <c r="B305" t="s">
        <v>417</v>
      </c>
      <c r="C305" t="s">
        <v>1312</v>
      </c>
      <c r="D305">
        <v>0</v>
      </c>
      <c r="E305">
        <v>0</v>
      </c>
      <c r="F305">
        <v>0</v>
      </c>
      <c r="G305">
        <v>-1.44</v>
      </c>
      <c r="H305">
        <v>15.555999999999999</v>
      </c>
      <c r="J305" t="str">
        <f t="shared" si="14"/>
        <v/>
      </c>
      <c r="K305" t="str">
        <f t="shared" si="14"/>
        <v/>
      </c>
      <c r="L305" t="str">
        <f t="shared" si="14"/>
        <v/>
      </c>
      <c r="N305" t="str">
        <f t="shared" si="15"/>
        <v/>
      </c>
      <c r="O305" t="str">
        <f t="shared" si="15"/>
        <v/>
      </c>
      <c r="P305" t="str">
        <f t="shared" si="15"/>
        <v/>
      </c>
    </row>
    <row r="306" spans="1:16" ht="17" x14ac:dyDescent="0.25">
      <c r="A306" s="4"/>
      <c r="B306" t="s">
        <v>424</v>
      </c>
      <c r="C306" t="s">
        <v>1496</v>
      </c>
      <c r="D306">
        <v>0</v>
      </c>
      <c r="E306">
        <v>0</v>
      </c>
      <c r="F306">
        <v>0</v>
      </c>
      <c r="G306">
        <v>24.25</v>
      </c>
      <c r="H306">
        <v>-76</v>
      </c>
      <c r="J306" t="str">
        <f t="shared" si="14"/>
        <v/>
      </c>
      <c r="K306" t="str">
        <f t="shared" si="14"/>
        <v/>
      </c>
      <c r="L306" t="str">
        <f t="shared" si="14"/>
        <v/>
      </c>
      <c r="N306" t="str">
        <f t="shared" si="15"/>
        <v/>
      </c>
      <c r="O306" t="str">
        <f t="shared" si="15"/>
        <v/>
      </c>
      <c r="P306" t="str">
        <f t="shared" si="15"/>
        <v/>
      </c>
    </row>
    <row r="307" spans="1:16" ht="17" x14ac:dyDescent="0.25">
      <c r="A307" s="4"/>
      <c r="B307" t="s">
        <v>1310</v>
      </c>
      <c r="C307" t="s">
        <v>1362</v>
      </c>
      <c r="D307">
        <v>0</v>
      </c>
      <c r="E307">
        <v>0</v>
      </c>
      <c r="F307">
        <v>0</v>
      </c>
      <c r="G307">
        <v>13.466699999999999</v>
      </c>
      <c r="H307">
        <v>-16.600000000000001</v>
      </c>
      <c r="J307" t="str">
        <f t="shared" si="14"/>
        <v/>
      </c>
      <c r="K307" t="str">
        <f t="shared" si="14"/>
        <v/>
      </c>
      <c r="L307" t="str">
        <f t="shared" si="14"/>
        <v/>
      </c>
      <c r="N307" t="str">
        <f t="shared" si="15"/>
        <v/>
      </c>
      <c r="O307" t="str">
        <f t="shared" si="15"/>
        <v/>
      </c>
      <c r="P307" t="str">
        <f t="shared" si="15"/>
        <v/>
      </c>
    </row>
    <row r="308" spans="1:16" x14ac:dyDescent="0.2">
      <c r="J308" t="str">
        <f t="shared" si="14"/>
        <v/>
      </c>
      <c r="K308" t="str">
        <f t="shared" si="14"/>
        <v/>
      </c>
      <c r="L308" t="str">
        <f t="shared" si="14"/>
        <v/>
      </c>
      <c r="N308" t="str">
        <f t="shared" si="15"/>
        <v/>
      </c>
      <c r="O308" t="str">
        <f t="shared" si="15"/>
        <v/>
      </c>
      <c r="P308" t="str">
        <f t="shared" si="15"/>
        <v/>
      </c>
    </row>
    <row r="309" spans="1:16" x14ac:dyDescent="0.2">
      <c r="J309" t="str">
        <f t="shared" si="14"/>
        <v/>
      </c>
      <c r="K309" t="str">
        <f t="shared" si="14"/>
        <v/>
      </c>
      <c r="L309" t="str">
        <f t="shared" si="14"/>
        <v/>
      </c>
      <c r="N309" t="str">
        <f t="shared" si="15"/>
        <v/>
      </c>
      <c r="O309" t="str">
        <f t="shared" si="15"/>
        <v/>
      </c>
      <c r="P309" t="str">
        <f t="shared" si="15"/>
        <v/>
      </c>
    </row>
    <row r="310" spans="1:16" x14ac:dyDescent="0.2">
      <c r="J310" t="str">
        <f t="shared" si="14"/>
        <v/>
      </c>
      <c r="K310" t="str">
        <f t="shared" si="14"/>
        <v/>
      </c>
      <c r="L310" t="str">
        <f t="shared" si="14"/>
        <v/>
      </c>
      <c r="N310" t="str">
        <f t="shared" si="15"/>
        <v/>
      </c>
      <c r="O310" t="str">
        <f t="shared" si="15"/>
        <v/>
      </c>
      <c r="P310" t="str">
        <f t="shared" si="15"/>
        <v/>
      </c>
    </row>
    <row r="311" spans="1:16" x14ac:dyDescent="0.2">
      <c r="J311" t="str">
        <f t="shared" si="14"/>
        <v/>
      </c>
      <c r="K311" t="str">
        <f t="shared" si="14"/>
        <v/>
      </c>
      <c r="L311" t="str">
        <f t="shared" si="14"/>
        <v/>
      </c>
      <c r="N311" t="str">
        <f t="shared" si="15"/>
        <v/>
      </c>
      <c r="O311" t="str">
        <f t="shared" si="15"/>
        <v/>
      </c>
      <c r="P311" t="str">
        <f t="shared" si="15"/>
        <v/>
      </c>
    </row>
    <row r="312" spans="1:16" x14ac:dyDescent="0.2">
      <c r="J312" t="str">
        <f t="shared" si="14"/>
        <v/>
      </c>
      <c r="K312" t="str">
        <f t="shared" si="14"/>
        <v/>
      </c>
      <c r="L312" t="str">
        <f t="shared" si="14"/>
        <v/>
      </c>
      <c r="N312" t="str">
        <f t="shared" si="15"/>
        <v/>
      </c>
      <c r="O312" t="str">
        <f t="shared" si="15"/>
        <v/>
      </c>
      <c r="P312" t="str">
        <f t="shared" si="15"/>
        <v/>
      </c>
    </row>
    <row r="313" spans="1:16" x14ac:dyDescent="0.2">
      <c r="J313" t="str">
        <f t="shared" si="14"/>
        <v/>
      </c>
      <c r="K313" t="str">
        <f t="shared" si="14"/>
        <v/>
      </c>
      <c r="L313" t="str">
        <f t="shared" si="14"/>
        <v/>
      </c>
      <c r="N313" t="str">
        <f t="shared" si="15"/>
        <v/>
      </c>
      <c r="O313" t="str">
        <f t="shared" si="15"/>
        <v/>
      </c>
      <c r="P313" t="str">
        <f t="shared" si="15"/>
        <v/>
      </c>
    </row>
    <row r="314" spans="1:16" x14ac:dyDescent="0.2">
      <c r="J314" t="str">
        <f t="shared" si="14"/>
        <v/>
      </c>
      <c r="K314" t="str">
        <f t="shared" si="14"/>
        <v/>
      </c>
      <c r="L314" t="str">
        <f t="shared" si="14"/>
        <v/>
      </c>
      <c r="N314" t="str">
        <f t="shared" si="15"/>
        <v/>
      </c>
      <c r="O314" t="str">
        <f t="shared" si="15"/>
        <v/>
      </c>
      <c r="P314" t="str">
        <f t="shared" si="15"/>
        <v/>
      </c>
    </row>
    <row r="315" spans="1:16" x14ac:dyDescent="0.2">
      <c r="J315" t="str">
        <f t="shared" si="14"/>
        <v/>
      </c>
      <c r="K315" t="str">
        <f t="shared" si="14"/>
        <v/>
      </c>
      <c r="L315" t="str">
        <f t="shared" si="14"/>
        <v/>
      </c>
      <c r="N315" t="str">
        <f t="shared" si="15"/>
        <v/>
      </c>
      <c r="O315" t="str">
        <f t="shared" si="15"/>
        <v/>
      </c>
      <c r="P315" t="str">
        <f t="shared" si="15"/>
        <v/>
      </c>
    </row>
    <row r="316" spans="1:16" x14ac:dyDescent="0.2">
      <c r="J316" t="str">
        <f t="shared" si="14"/>
        <v/>
      </c>
      <c r="K316" t="str">
        <f t="shared" si="14"/>
        <v/>
      </c>
      <c r="L316" t="str">
        <f t="shared" si="14"/>
        <v/>
      </c>
      <c r="N316" t="str">
        <f t="shared" si="15"/>
        <v/>
      </c>
      <c r="O316" t="str">
        <f t="shared" si="15"/>
        <v/>
      </c>
      <c r="P316" t="str">
        <f t="shared" si="15"/>
        <v/>
      </c>
    </row>
    <row r="317" spans="1:16" x14ac:dyDescent="0.2">
      <c r="J317" t="str">
        <f t="shared" si="14"/>
        <v/>
      </c>
      <c r="K317" t="str">
        <f t="shared" si="14"/>
        <v/>
      </c>
      <c r="L317" t="str">
        <f t="shared" si="14"/>
        <v/>
      </c>
      <c r="N317" t="str">
        <f t="shared" si="15"/>
        <v/>
      </c>
      <c r="O317" t="str">
        <f t="shared" si="15"/>
        <v/>
      </c>
      <c r="P317" t="str">
        <f t="shared" si="15"/>
        <v/>
      </c>
    </row>
    <row r="318" spans="1:16" x14ac:dyDescent="0.2">
      <c r="J318" t="str">
        <f t="shared" si="14"/>
        <v/>
      </c>
      <c r="K318" t="str">
        <f t="shared" si="14"/>
        <v/>
      </c>
      <c r="L318" t="str">
        <f t="shared" si="14"/>
        <v/>
      </c>
      <c r="N318" t="str">
        <f t="shared" si="15"/>
        <v/>
      </c>
      <c r="O318" t="str">
        <f t="shared" si="15"/>
        <v/>
      </c>
      <c r="P318" t="str">
        <f t="shared" si="15"/>
        <v/>
      </c>
    </row>
    <row r="319" spans="1:16" x14ac:dyDescent="0.2">
      <c r="J319" t="str">
        <f t="shared" si="14"/>
        <v/>
      </c>
      <c r="K319" t="str">
        <f t="shared" si="14"/>
        <v/>
      </c>
      <c r="L319" t="str">
        <f t="shared" si="14"/>
        <v/>
      </c>
      <c r="N319" t="str">
        <f t="shared" si="15"/>
        <v/>
      </c>
      <c r="O319" t="str">
        <f t="shared" si="15"/>
        <v/>
      </c>
      <c r="P319" t="str">
        <f t="shared" si="15"/>
        <v/>
      </c>
    </row>
    <row r="320" spans="1:16" x14ac:dyDescent="0.2">
      <c r="J320" t="str">
        <f t="shared" si="14"/>
        <v/>
      </c>
      <c r="K320" t="str">
        <f t="shared" si="14"/>
        <v/>
      </c>
      <c r="L320" t="str">
        <f t="shared" si="14"/>
        <v/>
      </c>
      <c r="N320" t="str">
        <f t="shared" si="15"/>
        <v/>
      </c>
      <c r="O320" t="str">
        <f t="shared" si="15"/>
        <v/>
      </c>
      <c r="P320" t="str">
        <f t="shared" si="15"/>
        <v/>
      </c>
    </row>
    <row r="321" spans="10:16" x14ac:dyDescent="0.2">
      <c r="J321" t="str">
        <f t="shared" si="14"/>
        <v/>
      </c>
      <c r="K321" t="str">
        <f t="shared" si="14"/>
        <v/>
      </c>
      <c r="L321" t="str">
        <f t="shared" si="14"/>
        <v/>
      </c>
      <c r="N321" t="str">
        <f t="shared" si="15"/>
        <v/>
      </c>
      <c r="O321" t="str">
        <f t="shared" si="15"/>
        <v/>
      </c>
      <c r="P321" t="str">
        <f t="shared" si="15"/>
        <v/>
      </c>
    </row>
    <row r="322" spans="10:16" x14ac:dyDescent="0.2">
      <c r="J322" t="str">
        <f t="shared" si="14"/>
        <v/>
      </c>
      <c r="K322" t="str">
        <f t="shared" si="14"/>
        <v/>
      </c>
      <c r="L322" t="str">
        <f t="shared" si="14"/>
        <v/>
      </c>
      <c r="N322" t="str">
        <f t="shared" si="15"/>
        <v/>
      </c>
      <c r="O322" t="str">
        <f t="shared" si="15"/>
        <v/>
      </c>
      <c r="P322" t="str">
        <f t="shared" si="15"/>
        <v/>
      </c>
    </row>
    <row r="323" spans="10:16" x14ac:dyDescent="0.2">
      <c r="J323" t="str">
        <f t="shared" si="14"/>
        <v/>
      </c>
      <c r="K323" t="str">
        <f t="shared" si="14"/>
        <v/>
      </c>
      <c r="L323" t="str">
        <f t="shared" si="14"/>
        <v/>
      </c>
      <c r="N323" t="str">
        <f t="shared" si="15"/>
        <v/>
      </c>
      <c r="O323" t="str">
        <f t="shared" si="15"/>
        <v/>
      </c>
      <c r="P323" t="str">
        <f t="shared" si="15"/>
        <v/>
      </c>
    </row>
    <row r="324" spans="10:16" x14ac:dyDescent="0.2">
      <c r="J324" t="str">
        <f t="shared" si="14"/>
        <v/>
      </c>
      <c r="K324" t="str">
        <f t="shared" si="14"/>
        <v/>
      </c>
      <c r="L324" t="str">
        <f t="shared" si="14"/>
        <v/>
      </c>
      <c r="N324" t="str">
        <f t="shared" si="15"/>
        <v/>
      </c>
      <c r="O324" t="str">
        <f t="shared" si="15"/>
        <v/>
      </c>
      <c r="P324" t="str">
        <f t="shared" si="15"/>
        <v/>
      </c>
    </row>
    <row r="325" spans="10:16" x14ac:dyDescent="0.2">
      <c r="J325" t="str">
        <f t="shared" si="14"/>
        <v/>
      </c>
      <c r="K325" t="str">
        <f t="shared" si="14"/>
        <v/>
      </c>
      <c r="L325" t="str">
        <f t="shared" si="14"/>
        <v/>
      </c>
      <c r="N325" t="str">
        <f t="shared" si="15"/>
        <v/>
      </c>
      <c r="O325" t="str">
        <f t="shared" si="15"/>
        <v/>
      </c>
      <c r="P325" t="str">
        <f t="shared" si="15"/>
        <v/>
      </c>
    </row>
    <row r="326" spans="10:16" x14ac:dyDescent="0.2">
      <c r="J326" t="str">
        <f t="shared" si="14"/>
        <v/>
      </c>
      <c r="K326" t="str">
        <f t="shared" si="14"/>
        <v/>
      </c>
      <c r="L326" t="str">
        <f t="shared" si="14"/>
        <v/>
      </c>
      <c r="N326" t="str">
        <f t="shared" si="15"/>
        <v/>
      </c>
      <c r="O326" t="str">
        <f t="shared" si="15"/>
        <v/>
      </c>
      <c r="P326" t="str">
        <f t="shared" si="15"/>
        <v/>
      </c>
    </row>
    <row r="327" spans="10:16" x14ac:dyDescent="0.2">
      <c r="J327" t="str">
        <f t="shared" si="14"/>
        <v/>
      </c>
      <c r="K327" t="str">
        <f t="shared" si="14"/>
        <v/>
      </c>
      <c r="L327" t="str">
        <f t="shared" si="14"/>
        <v/>
      </c>
      <c r="N327" t="str">
        <f t="shared" si="15"/>
        <v/>
      </c>
      <c r="O327" t="str">
        <f t="shared" si="15"/>
        <v/>
      </c>
      <c r="P327" t="str">
        <f t="shared" si="15"/>
        <v/>
      </c>
    </row>
    <row r="328" spans="10:16" x14ac:dyDescent="0.2">
      <c r="J328" t="str">
        <f t="shared" si="14"/>
        <v/>
      </c>
      <c r="K328" t="str">
        <f t="shared" si="14"/>
        <v/>
      </c>
      <c r="L328" t="str">
        <f t="shared" si="14"/>
        <v/>
      </c>
      <c r="N328" t="str">
        <f t="shared" si="15"/>
        <v/>
      </c>
      <c r="O328" t="str">
        <f t="shared" si="15"/>
        <v/>
      </c>
      <c r="P328" t="str">
        <f t="shared" si="15"/>
        <v/>
      </c>
    </row>
    <row r="329" spans="10:16" x14ac:dyDescent="0.2">
      <c r="J329" t="str">
        <f t="shared" si="14"/>
        <v/>
      </c>
      <c r="K329" t="str">
        <f t="shared" si="14"/>
        <v/>
      </c>
      <c r="L329" t="str">
        <f t="shared" si="14"/>
        <v/>
      </c>
      <c r="N329" t="str">
        <f t="shared" si="15"/>
        <v/>
      </c>
      <c r="O329" t="str">
        <f t="shared" si="15"/>
        <v/>
      </c>
      <c r="P329" t="str">
        <f t="shared" si="15"/>
        <v/>
      </c>
    </row>
    <row r="330" spans="10:16" x14ac:dyDescent="0.2">
      <c r="J330" t="str">
        <f t="shared" si="14"/>
        <v/>
      </c>
      <c r="K330" t="str">
        <f t="shared" si="14"/>
        <v/>
      </c>
      <c r="L330" t="str">
        <f t="shared" si="14"/>
        <v/>
      </c>
      <c r="N330" t="str">
        <f t="shared" si="15"/>
        <v/>
      </c>
      <c r="O330" t="str">
        <f t="shared" si="15"/>
        <v/>
      </c>
      <c r="P330" t="str">
        <f t="shared" si="15"/>
        <v/>
      </c>
    </row>
    <row r="331" spans="10:16" x14ac:dyDescent="0.2">
      <c r="J331" t="str">
        <f t="shared" si="14"/>
        <v/>
      </c>
      <c r="K331" t="str">
        <f t="shared" si="14"/>
        <v/>
      </c>
      <c r="L331" t="str">
        <f t="shared" si="14"/>
        <v/>
      </c>
      <c r="N331" t="str">
        <f t="shared" si="15"/>
        <v/>
      </c>
      <c r="O331" t="str">
        <f t="shared" si="15"/>
        <v/>
      </c>
      <c r="P331" t="str">
        <f t="shared" si="15"/>
        <v/>
      </c>
    </row>
    <row r="332" spans="10:16" x14ac:dyDescent="0.2">
      <c r="J332" t="str">
        <f t="shared" si="14"/>
        <v/>
      </c>
      <c r="K332" t="str">
        <f t="shared" si="14"/>
        <v/>
      </c>
      <c r="L332" t="str">
        <f t="shared" si="14"/>
        <v/>
      </c>
      <c r="N332" t="str">
        <f t="shared" si="15"/>
        <v/>
      </c>
      <c r="O332" t="str">
        <f t="shared" si="15"/>
        <v/>
      </c>
      <c r="P332" t="str">
        <f t="shared" si="15"/>
        <v/>
      </c>
    </row>
    <row r="333" spans="10:16" x14ac:dyDescent="0.2">
      <c r="J333" t="str">
        <f t="shared" si="14"/>
        <v/>
      </c>
      <c r="K333" t="str">
        <f t="shared" si="14"/>
        <v/>
      </c>
      <c r="L333" t="str">
        <f t="shared" si="14"/>
        <v/>
      </c>
      <c r="N333" t="str">
        <f t="shared" si="15"/>
        <v/>
      </c>
      <c r="O333" t="str">
        <f t="shared" si="15"/>
        <v/>
      </c>
      <c r="P333" t="str">
        <f t="shared" si="15"/>
        <v/>
      </c>
    </row>
    <row r="334" spans="10:16" x14ac:dyDescent="0.2">
      <c r="J334" t="str">
        <f t="shared" si="14"/>
        <v/>
      </c>
      <c r="K334" t="str">
        <f t="shared" si="14"/>
        <v/>
      </c>
      <c r="L334" t="str">
        <f t="shared" si="14"/>
        <v/>
      </c>
      <c r="N334" t="str">
        <f t="shared" si="15"/>
        <v/>
      </c>
      <c r="O334" t="str">
        <f t="shared" si="15"/>
        <v/>
      </c>
      <c r="P334" t="str">
        <f t="shared" si="15"/>
        <v/>
      </c>
    </row>
    <row r="335" spans="10:16" x14ac:dyDescent="0.2">
      <c r="J335" t="str">
        <f t="shared" si="14"/>
        <v/>
      </c>
      <c r="K335" t="str">
        <f t="shared" si="14"/>
        <v/>
      </c>
      <c r="L335" t="str">
        <f t="shared" si="14"/>
        <v/>
      </c>
      <c r="N335" t="str">
        <f t="shared" si="15"/>
        <v/>
      </c>
      <c r="O335" t="str">
        <f t="shared" si="15"/>
        <v/>
      </c>
      <c r="P335" t="str">
        <f t="shared" si="15"/>
        <v/>
      </c>
    </row>
    <row r="336" spans="10:16" x14ac:dyDescent="0.2">
      <c r="J336" t="str">
        <f t="shared" si="14"/>
        <v/>
      </c>
      <c r="K336" t="str">
        <f t="shared" si="14"/>
        <v/>
      </c>
      <c r="L336" t="str">
        <f t="shared" si="14"/>
        <v/>
      </c>
      <c r="N336" t="str">
        <f t="shared" si="15"/>
        <v/>
      </c>
      <c r="O336" t="str">
        <f t="shared" si="15"/>
        <v/>
      </c>
      <c r="P336" t="str">
        <f t="shared" si="15"/>
        <v/>
      </c>
    </row>
    <row r="337" spans="10:16" x14ac:dyDescent="0.2">
      <c r="J337" t="str">
        <f t="shared" si="14"/>
        <v/>
      </c>
      <c r="K337" t="str">
        <f t="shared" si="14"/>
        <v/>
      </c>
      <c r="L337" t="str">
        <f t="shared" si="14"/>
        <v/>
      </c>
      <c r="N337" t="str">
        <f t="shared" si="15"/>
        <v/>
      </c>
      <c r="O337" t="str">
        <f t="shared" si="15"/>
        <v/>
      </c>
      <c r="P337" t="str">
        <f t="shared" si="15"/>
        <v/>
      </c>
    </row>
    <row r="338" spans="10:16" x14ac:dyDescent="0.2">
      <c r="J338" t="str">
        <f t="shared" si="14"/>
        <v/>
      </c>
      <c r="K338" t="str">
        <f t="shared" si="14"/>
        <v/>
      </c>
      <c r="L338" t="str">
        <f t="shared" si="14"/>
        <v/>
      </c>
      <c r="N338" t="str">
        <f t="shared" si="15"/>
        <v/>
      </c>
      <c r="O338" t="str">
        <f t="shared" si="15"/>
        <v/>
      </c>
      <c r="P338" t="str">
        <f t="shared" si="15"/>
        <v/>
      </c>
    </row>
    <row r="339" spans="10:16" x14ac:dyDescent="0.2">
      <c r="J339" t="str">
        <f t="shared" si="14"/>
        <v/>
      </c>
      <c r="K339" t="str">
        <f t="shared" si="14"/>
        <v/>
      </c>
      <c r="L339" t="str">
        <f t="shared" si="14"/>
        <v/>
      </c>
      <c r="N339" t="str">
        <f t="shared" si="15"/>
        <v/>
      </c>
      <c r="O339" t="str">
        <f t="shared" si="15"/>
        <v/>
      </c>
      <c r="P339" t="str">
        <f t="shared" si="15"/>
        <v/>
      </c>
    </row>
    <row r="340" spans="10:16" x14ac:dyDescent="0.2">
      <c r="J340" t="str">
        <f t="shared" si="14"/>
        <v/>
      </c>
      <c r="K340" t="str">
        <f t="shared" si="14"/>
        <v/>
      </c>
      <c r="L340" t="str">
        <f t="shared" si="14"/>
        <v/>
      </c>
      <c r="N340" t="str">
        <f t="shared" si="15"/>
        <v/>
      </c>
      <c r="O340" t="str">
        <f t="shared" si="15"/>
        <v/>
      </c>
      <c r="P340" t="str">
        <f t="shared" si="15"/>
        <v/>
      </c>
    </row>
    <row r="341" spans="10:16" x14ac:dyDescent="0.2">
      <c r="J341" t="str">
        <f t="shared" si="14"/>
        <v/>
      </c>
      <c r="K341" t="str">
        <f t="shared" si="14"/>
        <v/>
      </c>
      <c r="L341" t="str">
        <f t="shared" si="14"/>
        <v/>
      </c>
      <c r="N341" t="str">
        <f t="shared" si="15"/>
        <v/>
      </c>
      <c r="O341" t="str">
        <f t="shared" si="15"/>
        <v/>
      </c>
      <c r="P341" t="str">
        <f t="shared" si="15"/>
        <v/>
      </c>
    </row>
    <row r="342" spans="10:16" x14ac:dyDescent="0.2">
      <c r="J342" t="str">
        <f t="shared" si="14"/>
        <v/>
      </c>
      <c r="K342" t="str">
        <f t="shared" si="14"/>
        <v/>
      </c>
      <c r="L342" t="str">
        <f t="shared" si="14"/>
        <v/>
      </c>
      <c r="N342" t="str">
        <f t="shared" si="15"/>
        <v/>
      </c>
      <c r="O342" t="str">
        <f t="shared" si="15"/>
        <v/>
      </c>
      <c r="P342" t="str">
        <f t="shared" si="15"/>
        <v/>
      </c>
    </row>
    <row r="343" spans="10:16" x14ac:dyDescent="0.2">
      <c r="J343" t="str">
        <f t="shared" si="14"/>
        <v/>
      </c>
      <c r="K343" t="str">
        <f t="shared" si="14"/>
        <v/>
      </c>
      <c r="L343" t="str">
        <f t="shared" si="14"/>
        <v/>
      </c>
      <c r="N343" t="str">
        <f t="shared" si="15"/>
        <v/>
      </c>
      <c r="O343" t="str">
        <f t="shared" si="15"/>
        <v/>
      </c>
      <c r="P343" t="str">
        <f t="shared" si="15"/>
        <v/>
      </c>
    </row>
    <row r="344" spans="10:16" x14ac:dyDescent="0.2">
      <c r="J344" t="str">
        <f t="shared" si="14"/>
        <v/>
      </c>
      <c r="K344" t="str">
        <f t="shared" si="14"/>
        <v/>
      </c>
      <c r="L344" t="str">
        <f t="shared" si="14"/>
        <v/>
      </c>
      <c r="N344" t="str">
        <f t="shared" si="15"/>
        <v/>
      </c>
      <c r="O344" t="str">
        <f t="shared" si="15"/>
        <v/>
      </c>
      <c r="P344" t="str">
        <f t="shared" si="15"/>
        <v/>
      </c>
    </row>
    <row r="345" spans="10:16" x14ac:dyDescent="0.2">
      <c r="J345" t="str">
        <f t="shared" si="14"/>
        <v/>
      </c>
      <c r="K345" t="str">
        <f t="shared" si="14"/>
        <v/>
      </c>
      <c r="L345" t="str">
        <f t="shared" si="14"/>
        <v/>
      </c>
      <c r="N345" t="str">
        <f t="shared" si="15"/>
        <v/>
      </c>
      <c r="O345" t="str">
        <f t="shared" si="15"/>
        <v/>
      </c>
      <c r="P345" t="str">
        <f t="shared" si="15"/>
        <v/>
      </c>
    </row>
    <row r="346" spans="10:16" x14ac:dyDescent="0.2">
      <c r="J346" t="str">
        <f t="shared" si="14"/>
        <v/>
      </c>
      <c r="K346" t="str">
        <f t="shared" si="14"/>
        <v/>
      </c>
      <c r="L346" t="str">
        <f t="shared" si="14"/>
        <v/>
      </c>
      <c r="N346" t="str">
        <f t="shared" si="15"/>
        <v/>
      </c>
      <c r="O346" t="str">
        <f t="shared" si="15"/>
        <v/>
      </c>
      <c r="P346" t="str">
        <f t="shared" si="15"/>
        <v/>
      </c>
    </row>
    <row r="347" spans="10:16" x14ac:dyDescent="0.2">
      <c r="J347" t="str">
        <f t="shared" si="14"/>
        <v/>
      </c>
      <c r="K347" t="str">
        <f t="shared" si="14"/>
        <v/>
      </c>
      <c r="L347" t="str">
        <f t="shared" si="14"/>
        <v/>
      </c>
      <c r="N347" t="str">
        <f t="shared" si="15"/>
        <v/>
      </c>
      <c r="O347" t="str">
        <f t="shared" si="15"/>
        <v/>
      </c>
      <c r="P347" t="str">
        <f t="shared" si="15"/>
        <v/>
      </c>
    </row>
    <row r="348" spans="10:16" x14ac:dyDescent="0.2">
      <c r="J348" t="str">
        <f t="shared" si="14"/>
        <v/>
      </c>
      <c r="K348" t="str">
        <f t="shared" si="14"/>
        <v/>
      </c>
      <c r="L348" t="str">
        <f t="shared" si="14"/>
        <v/>
      </c>
      <c r="N348" t="str">
        <f t="shared" si="15"/>
        <v/>
      </c>
      <c r="O348" t="str">
        <f t="shared" si="15"/>
        <v/>
      </c>
      <c r="P348" t="str">
        <f t="shared" si="15"/>
        <v/>
      </c>
    </row>
    <row r="349" spans="10:16" x14ac:dyDescent="0.2">
      <c r="J349" t="str">
        <f t="shared" si="14"/>
        <v/>
      </c>
      <c r="K349" t="str">
        <f t="shared" si="14"/>
        <v/>
      </c>
      <c r="L349" t="str">
        <f t="shared" si="14"/>
        <v/>
      </c>
      <c r="N349" t="str">
        <f t="shared" si="15"/>
        <v/>
      </c>
      <c r="O349" t="str">
        <f t="shared" si="15"/>
        <v/>
      </c>
      <c r="P349" t="str">
        <f t="shared" si="15"/>
        <v/>
      </c>
    </row>
    <row r="350" spans="10:16" x14ac:dyDescent="0.2">
      <c r="J350" t="str">
        <f t="shared" si="14"/>
        <v/>
      </c>
      <c r="K350" t="str">
        <f t="shared" si="14"/>
        <v/>
      </c>
      <c r="L350" t="str">
        <f t="shared" si="14"/>
        <v/>
      </c>
      <c r="N350" t="str">
        <f t="shared" si="15"/>
        <v/>
      </c>
      <c r="O350" t="str">
        <f t="shared" si="15"/>
        <v/>
      </c>
      <c r="P350" t="str">
        <f t="shared" si="15"/>
        <v/>
      </c>
    </row>
    <row r="351" spans="10:16" x14ac:dyDescent="0.2">
      <c r="J351" t="str">
        <f t="shared" si="14"/>
        <v/>
      </c>
      <c r="K351" t="str">
        <f t="shared" si="14"/>
        <v/>
      </c>
      <c r="L351" t="str">
        <f t="shared" si="14"/>
        <v/>
      </c>
      <c r="N351" t="str">
        <f t="shared" si="15"/>
        <v/>
      </c>
      <c r="O351" t="str">
        <f t="shared" si="15"/>
        <v/>
      </c>
      <c r="P351" t="str">
        <f t="shared" si="15"/>
        <v/>
      </c>
    </row>
    <row r="352" spans="10:16" x14ac:dyDescent="0.2">
      <c r="J352" t="str">
        <f t="shared" si="14"/>
        <v/>
      </c>
      <c r="K352" t="str">
        <f t="shared" si="14"/>
        <v/>
      </c>
      <c r="L352" t="str">
        <f t="shared" si="14"/>
        <v/>
      </c>
      <c r="N352" t="str">
        <f t="shared" si="15"/>
        <v/>
      </c>
      <c r="O352" t="str">
        <f t="shared" si="15"/>
        <v/>
      </c>
      <c r="P352" t="str">
        <f t="shared" si="15"/>
        <v/>
      </c>
    </row>
    <row r="353" spans="10:16" x14ac:dyDescent="0.2">
      <c r="J353" t="str">
        <f t="shared" si="14"/>
        <v/>
      </c>
      <c r="K353" t="str">
        <f t="shared" si="14"/>
        <v/>
      </c>
      <c r="L353" t="str">
        <f t="shared" si="14"/>
        <v/>
      </c>
      <c r="N353" t="str">
        <f t="shared" si="15"/>
        <v/>
      </c>
      <c r="O353" t="str">
        <f t="shared" si="15"/>
        <v/>
      </c>
      <c r="P353" t="str">
        <f t="shared" si="15"/>
        <v/>
      </c>
    </row>
    <row r="354" spans="10:16" x14ac:dyDescent="0.2">
      <c r="J354" t="str">
        <f t="shared" si="14"/>
        <v/>
      </c>
      <c r="K354" t="str">
        <f t="shared" si="14"/>
        <v/>
      </c>
      <c r="L354" t="str">
        <f t="shared" si="14"/>
        <v/>
      </c>
      <c r="N354" t="str">
        <f t="shared" si="15"/>
        <v/>
      </c>
      <c r="O354" t="str">
        <f t="shared" si="15"/>
        <v/>
      </c>
      <c r="P354" t="str">
        <f t="shared" si="15"/>
        <v/>
      </c>
    </row>
    <row r="355" spans="10:16" x14ac:dyDescent="0.2">
      <c r="J355" t="str">
        <f t="shared" si="14"/>
        <v/>
      </c>
      <c r="K355" t="str">
        <f t="shared" si="14"/>
        <v/>
      </c>
      <c r="L355" t="str">
        <f t="shared" si="14"/>
        <v/>
      </c>
      <c r="N355" t="str">
        <f t="shared" si="15"/>
        <v/>
      </c>
      <c r="O355" t="str">
        <f t="shared" si="15"/>
        <v/>
      </c>
      <c r="P355" t="str">
        <f t="shared" si="15"/>
        <v/>
      </c>
    </row>
    <row r="356" spans="10:16" x14ac:dyDescent="0.2">
      <c r="J356" t="str">
        <f t="shared" ref="J356:L419" si="16">IF($B356="US",D356,"")</f>
        <v/>
      </c>
      <c r="K356" t="str">
        <f t="shared" si="16"/>
        <v/>
      </c>
      <c r="L356" t="str">
        <f t="shared" si="16"/>
        <v/>
      </c>
      <c r="N356" t="str">
        <f t="shared" si="15"/>
        <v/>
      </c>
      <c r="O356" t="str">
        <f t="shared" si="15"/>
        <v/>
      </c>
      <c r="P356" t="str">
        <f t="shared" si="15"/>
        <v/>
      </c>
    </row>
    <row r="357" spans="10:16" x14ac:dyDescent="0.2">
      <c r="J357" t="str">
        <f t="shared" si="16"/>
        <v/>
      </c>
      <c r="K357" t="str">
        <f t="shared" si="16"/>
        <v/>
      </c>
      <c r="L357" t="str">
        <f t="shared" si="16"/>
        <v/>
      </c>
      <c r="N357" t="str">
        <f t="shared" ref="N357:P420" si="17">IF($A357="New York",D357,"")</f>
        <v/>
      </c>
      <c r="O357" t="str">
        <f t="shared" si="17"/>
        <v/>
      </c>
      <c r="P357" t="str">
        <f t="shared" si="17"/>
        <v/>
      </c>
    </row>
    <row r="358" spans="10:16" x14ac:dyDescent="0.2">
      <c r="J358" t="str">
        <f t="shared" si="16"/>
        <v/>
      </c>
      <c r="K358" t="str">
        <f t="shared" si="16"/>
        <v/>
      </c>
      <c r="L358" t="str">
        <f t="shared" si="16"/>
        <v/>
      </c>
      <c r="N358" t="str">
        <f t="shared" si="17"/>
        <v/>
      </c>
      <c r="O358" t="str">
        <f t="shared" si="17"/>
        <v/>
      </c>
      <c r="P358" t="str">
        <f t="shared" si="17"/>
        <v/>
      </c>
    </row>
    <row r="359" spans="10:16" x14ac:dyDescent="0.2">
      <c r="J359" t="str">
        <f t="shared" si="16"/>
        <v/>
      </c>
      <c r="K359" t="str">
        <f t="shared" si="16"/>
        <v/>
      </c>
      <c r="L359" t="str">
        <f t="shared" si="16"/>
        <v/>
      </c>
      <c r="N359" t="str">
        <f t="shared" si="17"/>
        <v/>
      </c>
      <c r="O359" t="str">
        <f t="shared" si="17"/>
        <v/>
      </c>
      <c r="P359" t="str">
        <f t="shared" si="17"/>
        <v/>
      </c>
    </row>
    <row r="360" spans="10:16" x14ac:dyDescent="0.2">
      <c r="J360" t="str">
        <f t="shared" si="16"/>
        <v/>
      </c>
      <c r="K360" t="str">
        <f t="shared" si="16"/>
        <v/>
      </c>
      <c r="L360" t="str">
        <f t="shared" si="16"/>
        <v/>
      </c>
      <c r="N360" t="str">
        <f t="shared" si="17"/>
        <v/>
      </c>
      <c r="O360" t="str">
        <f t="shared" si="17"/>
        <v/>
      </c>
      <c r="P360" t="str">
        <f t="shared" si="17"/>
        <v/>
      </c>
    </row>
    <row r="361" spans="10:16" x14ac:dyDescent="0.2">
      <c r="J361" t="str">
        <f t="shared" si="16"/>
        <v/>
      </c>
      <c r="K361" t="str">
        <f t="shared" si="16"/>
        <v/>
      </c>
      <c r="L361" t="str">
        <f t="shared" si="16"/>
        <v/>
      </c>
      <c r="N361" t="str">
        <f t="shared" si="17"/>
        <v/>
      </c>
      <c r="O361" t="str">
        <f t="shared" si="17"/>
        <v/>
      </c>
      <c r="P361" t="str">
        <f t="shared" si="17"/>
        <v/>
      </c>
    </row>
    <row r="362" spans="10:16" x14ac:dyDescent="0.2">
      <c r="J362" t="str">
        <f t="shared" si="16"/>
        <v/>
      </c>
      <c r="K362" t="str">
        <f t="shared" si="16"/>
        <v/>
      </c>
      <c r="L362" t="str">
        <f t="shared" si="16"/>
        <v/>
      </c>
      <c r="N362" t="str">
        <f t="shared" si="17"/>
        <v/>
      </c>
      <c r="O362" t="str">
        <f t="shared" si="17"/>
        <v/>
      </c>
      <c r="P362" t="str">
        <f t="shared" si="17"/>
        <v/>
      </c>
    </row>
    <row r="363" spans="10:16" x14ac:dyDescent="0.2">
      <c r="J363" t="str">
        <f t="shared" si="16"/>
        <v/>
      </c>
      <c r="K363" t="str">
        <f t="shared" si="16"/>
        <v/>
      </c>
      <c r="L363" t="str">
        <f t="shared" si="16"/>
        <v/>
      </c>
      <c r="N363" t="str">
        <f t="shared" si="17"/>
        <v/>
      </c>
      <c r="O363" t="str">
        <f t="shared" si="17"/>
        <v/>
      </c>
      <c r="P363" t="str">
        <f t="shared" si="17"/>
        <v/>
      </c>
    </row>
    <row r="364" spans="10:16" x14ac:dyDescent="0.2">
      <c r="J364" t="str">
        <f t="shared" si="16"/>
        <v/>
      </c>
      <c r="K364" t="str">
        <f t="shared" si="16"/>
        <v/>
      </c>
      <c r="L364" t="str">
        <f t="shared" si="16"/>
        <v/>
      </c>
      <c r="N364" t="str">
        <f t="shared" si="17"/>
        <v/>
      </c>
      <c r="O364" t="str">
        <f t="shared" si="17"/>
        <v/>
      </c>
      <c r="P364" t="str">
        <f t="shared" si="17"/>
        <v/>
      </c>
    </row>
    <row r="365" spans="10:16" x14ac:dyDescent="0.2">
      <c r="J365" t="str">
        <f t="shared" si="16"/>
        <v/>
      </c>
      <c r="K365" t="str">
        <f t="shared" si="16"/>
        <v/>
      </c>
      <c r="L365" t="str">
        <f t="shared" si="16"/>
        <v/>
      </c>
      <c r="N365" t="str">
        <f t="shared" si="17"/>
        <v/>
      </c>
      <c r="O365" t="str">
        <f t="shared" si="17"/>
        <v/>
      </c>
      <c r="P365" t="str">
        <f t="shared" si="17"/>
        <v/>
      </c>
    </row>
    <row r="366" spans="10:16" x14ac:dyDescent="0.2">
      <c r="J366" t="str">
        <f t="shared" si="16"/>
        <v/>
      </c>
      <c r="K366" t="str">
        <f t="shared" si="16"/>
        <v/>
      </c>
      <c r="L366" t="str">
        <f t="shared" si="16"/>
        <v/>
      </c>
      <c r="N366" t="str">
        <f t="shared" si="17"/>
        <v/>
      </c>
      <c r="O366" t="str">
        <f t="shared" si="17"/>
        <v/>
      </c>
      <c r="P366" t="str">
        <f t="shared" si="17"/>
        <v/>
      </c>
    </row>
    <row r="367" spans="10:16" x14ac:dyDescent="0.2">
      <c r="J367" t="str">
        <f t="shared" si="16"/>
        <v/>
      </c>
      <c r="K367" t="str">
        <f t="shared" si="16"/>
        <v/>
      </c>
      <c r="L367" t="str">
        <f t="shared" si="16"/>
        <v/>
      </c>
      <c r="N367" t="str">
        <f t="shared" si="17"/>
        <v/>
      </c>
      <c r="O367" t="str">
        <f t="shared" si="17"/>
        <v/>
      </c>
      <c r="P367" t="str">
        <f t="shared" si="17"/>
        <v/>
      </c>
    </row>
    <row r="368" spans="10:16" x14ac:dyDescent="0.2">
      <c r="J368" t="str">
        <f t="shared" si="16"/>
        <v/>
      </c>
      <c r="K368" t="str">
        <f t="shared" si="16"/>
        <v/>
      </c>
      <c r="L368" t="str">
        <f t="shared" si="16"/>
        <v/>
      </c>
      <c r="N368" t="str">
        <f t="shared" si="17"/>
        <v/>
      </c>
      <c r="O368" t="str">
        <f t="shared" si="17"/>
        <v/>
      </c>
      <c r="P368" t="str">
        <f t="shared" si="17"/>
        <v/>
      </c>
    </row>
    <row r="369" spans="10:16" x14ac:dyDescent="0.2">
      <c r="J369" t="str">
        <f t="shared" si="16"/>
        <v/>
      </c>
      <c r="K369" t="str">
        <f t="shared" si="16"/>
        <v/>
      </c>
      <c r="L369" t="str">
        <f t="shared" si="16"/>
        <v/>
      </c>
      <c r="N369" t="str">
        <f t="shared" si="17"/>
        <v/>
      </c>
      <c r="O369" t="str">
        <f t="shared" si="17"/>
        <v/>
      </c>
      <c r="P369" t="str">
        <f t="shared" si="17"/>
        <v/>
      </c>
    </row>
    <row r="370" spans="10:16" x14ac:dyDescent="0.2">
      <c r="J370" t="str">
        <f t="shared" si="16"/>
        <v/>
      </c>
      <c r="K370" t="str">
        <f t="shared" si="16"/>
        <v/>
      </c>
      <c r="L370" t="str">
        <f t="shared" si="16"/>
        <v/>
      </c>
      <c r="N370" t="str">
        <f t="shared" si="17"/>
        <v/>
      </c>
      <c r="O370" t="str">
        <f t="shared" si="17"/>
        <v/>
      </c>
      <c r="P370" t="str">
        <f t="shared" si="17"/>
        <v/>
      </c>
    </row>
    <row r="371" spans="10:16" x14ac:dyDescent="0.2">
      <c r="J371" t="str">
        <f t="shared" si="16"/>
        <v/>
      </c>
      <c r="K371" t="str">
        <f t="shared" si="16"/>
        <v/>
      </c>
      <c r="L371" t="str">
        <f t="shared" si="16"/>
        <v/>
      </c>
      <c r="N371" t="str">
        <f t="shared" si="17"/>
        <v/>
      </c>
      <c r="O371" t="str">
        <f t="shared" si="17"/>
        <v/>
      </c>
      <c r="P371" t="str">
        <f t="shared" si="17"/>
        <v/>
      </c>
    </row>
    <row r="372" spans="10:16" x14ac:dyDescent="0.2">
      <c r="J372" t="str">
        <f t="shared" si="16"/>
        <v/>
      </c>
      <c r="K372" t="str">
        <f t="shared" si="16"/>
        <v/>
      </c>
      <c r="L372" t="str">
        <f t="shared" si="16"/>
        <v/>
      </c>
      <c r="N372" t="str">
        <f t="shared" si="17"/>
        <v/>
      </c>
      <c r="O372" t="str">
        <f t="shared" si="17"/>
        <v/>
      </c>
      <c r="P372" t="str">
        <f t="shared" si="17"/>
        <v/>
      </c>
    </row>
    <row r="373" spans="10:16" x14ac:dyDescent="0.2">
      <c r="J373" t="str">
        <f t="shared" si="16"/>
        <v/>
      </c>
      <c r="K373" t="str">
        <f t="shared" si="16"/>
        <v/>
      </c>
      <c r="L373" t="str">
        <f t="shared" si="16"/>
        <v/>
      </c>
      <c r="N373" t="str">
        <f t="shared" si="17"/>
        <v/>
      </c>
      <c r="O373" t="str">
        <f t="shared" si="17"/>
        <v/>
      </c>
      <c r="P373" t="str">
        <f t="shared" si="17"/>
        <v/>
      </c>
    </row>
    <row r="374" spans="10:16" x14ac:dyDescent="0.2">
      <c r="J374" t="str">
        <f t="shared" si="16"/>
        <v/>
      </c>
      <c r="K374" t="str">
        <f t="shared" si="16"/>
        <v/>
      </c>
      <c r="L374" t="str">
        <f t="shared" si="16"/>
        <v/>
      </c>
      <c r="N374" t="str">
        <f t="shared" si="17"/>
        <v/>
      </c>
      <c r="O374" t="str">
        <f t="shared" si="17"/>
        <v/>
      </c>
      <c r="P374" t="str">
        <f t="shared" si="17"/>
        <v/>
      </c>
    </row>
    <row r="375" spans="10:16" x14ac:dyDescent="0.2">
      <c r="J375" t="str">
        <f t="shared" si="16"/>
        <v/>
      </c>
      <c r="K375" t="str">
        <f t="shared" si="16"/>
        <v/>
      </c>
      <c r="L375" t="str">
        <f t="shared" si="16"/>
        <v/>
      </c>
      <c r="N375" t="str">
        <f t="shared" si="17"/>
        <v/>
      </c>
      <c r="O375" t="str">
        <f t="shared" si="17"/>
        <v/>
      </c>
      <c r="P375" t="str">
        <f t="shared" si="17"/>
        <v/>
      </c>
    </row>
    <row r="376" spans="10:16" x14ac:dyDescent="0.2">
      <c r="J376" t="str">
        <f t="shared" si="16"/>
        <v/>
      </c>
      <c r="K376" t="str">
        <f t="shared" si="16"/>
        <v/>
      </c>
      <c r="L376" t="str">
        <f t="shared" si="16"/>
        <v/>
      </c>
      <c r="N376" t="str">
        <f t="shared" si="17"/>
        <v/>
      </c>
      <c r="O376" t="str">
        <f t="shared" si="17"/>
        <v/>
      </c>
      <c r="P376" t="str">
        <f t="shared" si="17"/>
        <v/>
      </c>
    </row>
    <row r="377" spans="10:16" x14ac:dyDescent="0.2">
      <c r="J377" t="str">
        <f t="shared" si="16"/>
        <v/>
      </c>
      <c r="K377" t="str">
        <f t="shared" si="16"/>
        <v/>
      </c>
      <c r="L377" t="str">
        <f t="shared" si="16"/>
        <v/>
      </c>
      <c r="N377" t="str">
        <f t="shared" si="17"/>
        <v/>
      </c>
      <c r="O377" t="str">
        <f t="shared" si="17"/>
        <v/>
      </c>
      <c r="P377" t="str">
        <f t="shared" si="17"/>
        <v/>
      </c>
    </row>
    <row r="378" spans="10:16" x14ac:dyDescent="0.2">
      <c r="J378" t="str">
        <f t="shared" si="16"/>
        <v/>
      </c>
      <c r="K378" t="str">
        <f t="shared" si="16"/>
        <v/>
      </c>
      <c r="L378" t="str">
        <f t="shared" si="16"/>
        <v/>
      </c>
      <c r="N378" t="str">
        <f t="shared" si="17"/>
        <v/>
      </c>
      <c r="O378" t="str">
        <f t="shared" si="17"/>
        <v/>
      </c>
      <c r="P378" t="str">
        <f t="shared" si="17"/>
        <v/>
      </c>
    </row>
    <row r="379" spans="10:16" x14ac:dyDescent="0.2">
      <c r="J379" t="str">
        <f t="shared" si="16"/>
        <v/>
      </c>
      <c r="K379" t="str">
        <f t="shared" si="16"/>
        <v/>
      </c>
      <c r="L379" t="str">
        <f t="shared" si="16"/>
        <v/>
      </c>
      <c r="N379" t="str">
        <f t="shared" si="17"/>
        <v/>
      </c>
      <c r="O379" t="str">
        <f t="shared" si="17"/>
        <v/>
      </c>
      <c r="P379" t="str">
        <f t="shared" si="17"/>
        <v/>
      </c>
    </row>
    <row r="380" spans="10:16" x14ac:dyDescent="0.2">
      <c r="J380" t="str">
        <f t="shared" si="16"/>
        <v/>
      </c>
      <c r="K380" t="str">
        <f t="shared" si="16"/>
        <v/>
      </c>
      <c r="L380" t="str">
        <f t="shared" si="16"/>
        <v/>
      </c>
      <c r="N380" t="str">
        <f t="shared" si="17"/>
        <v/>
      </c>
      <c r="O380" t="str">
        <f t="shared" si="17"/>
        <v/>
      </c>
      <c r="P380" t="str">
        <f t="shared" si="17"/>
        <v/>
      </c>
    </row>
    <row r="381" spans="10:16" x14ac:dyDescent="0.2">
      <c r="J381" t="str">
        <f t="shared" si="16"/>
        <v/>
      </c>
      <c r="K381" t="str">
        <f t="shared" si="16"/>
        <v/>
      </c>
      <c r="L381" t="str">
        <f t="shared" si="16"/>
        <v/>
      </c>
      <c r="N381" t="str">
        <f t="shared" si="17"/>
        <v/>
      </c>
      <c r="O381" t="str">
        <f t="shared" si="17"/>
        <v/>
      </c>
      <c r="P381" t="str">
        <f t="shared" si="17"/>
        <v/>
      </c>
    </row>
    <row r="382" spans="10:16" x14ac:dyDescent="0.2">
      <c r="J382" t="str">
        <f t="shared" si="16"/>
        <v/>
      </c>
      <c r="K382" t="str">
        <f t="shared" si="16"/>
        <v/>
      </c>
      <c r="L382" t="str">
        <f t="shared" si="16"/>
        <v/>
      </c>
      <c r="N382" t="str">
        <f t="shared" si="17"/>
        <v/>
      </c>
      <c r="O382" t="str">
        <f t="shared" si="17"/>
        <v/>
      </c>
      <c r="P382" t="str">
        <f t="shared" si="17"/>
        <v/>
      </c>
    </row>
    <row r="383" spans="10:16" x14ac:dyDescent="0.2">
      <c r="J383" t="str">
        <f t="shared" si="16"/>
        <v/>
      </c>
      <c r="K383" t="str">
        <f t="shared" si="16"/>
        <v/>
      </c>
      <c r="L383" t="str">
        <f t="shared" si="16"/>
        <v/>
      </c>
      <c r="N383" t="str">
        <f t="shared" si="17"/>
        <v/>
      </c>
      <c r="O383" t="str">
        <f t="shared" si="17"/>
        <v/>
      </c>
      <c r="P383" t="str">
        <f t="shared" si="17"/>
        <v/>
      </c>
    </row>
    <row r="384" spans="10:16" x14ac:dyDescent="0.2">
      <c r="J384" t="str">
        <f t="shared" si="16"/>
        <v/>
      </c>
      <c r="K384" t="str">
        <f t="shared" si="16"/>
        <v/>
      </c>
      <c r="L384" t="str">
        <f t="shared" si="16"/>
        <v/>
      </c>
      <c r="N384" t="str">
        <f t="shared" si="17"/>
        <v/>
      </c>
      <c r="O384" t="str">
        <f t="shared" si="17"/>
        <v/>
      </c>
      <c r="P384" t="str">
        <f t="shared" si="17"/>
        <v/>
      </c>
    </row>
    <row r="385" spans="10:16" x14ac:dyDescent="0.2">
      <c r="J385" t="str">
        <f t="shared" si="16"/>
        <v/>
      </c>
      <c r="K385" t="str">
        <f t="shared" si="16"/>
        <v/>
      </c>
      <c r="L385" t="str">
        <f t="shared" si="16"/>
        <v/>
      </c>
      <c r="N385" t="str">
        <f t="shared" si="17"/>
        <v/>
      </c>
      <c r="O385" t="str">
        <f t="shared" si="17"/>
        <v/>
      </c>
      <c r="P385" t="str">
        <f t="shared" si="17"/>
        <v/>
      </c>
    </row>
    <row r="386" spans="10:16" x14ac:dyDescent="0.2">
      <c r="J386" t="str">
        <f t="shared" si="16"/>
        <v/>
      </c>
      <c r="K386" t="str">
        <f t="shared" si="16"/>
        <v/>
      </c>
      <c r="L386" t="str">
        <f t="shared" si="16"/>
        <v/>
      </c>
      <c r="N386" t="str">
        <f t="shared" si="17"/>
        <v/>
      </c>
      <c r="O386" t="str">
        <f t="shared" si="17"/>
        <v/>
      </c>
      <c r="P386" t="str">
        <f t="shared" si="17"/>
        <v/>
      </c>
    </row>
    <row r="387" spans="10:16" x14ac:dyDescent="0.2">
      <c r="J387" t="str">
        <f t="shared" si="16"/>
        <v/>
      </c>
      <c r="K387" t="str">
        <f t="shared" si="16"/>
        <v/>
      </c>
      <c r="L387" t="str">
        <f t="shared" si="16"/>
        <v/>
      </c>
      <c r="N387" t="str">
        <f t="shared" si="17"/>
        <v/>
      </c>
      <c r="O387" t="str">
        <f t="shared" si="17"/>
        <v/>
      </c>
      <c r="P387" t="str">
        <f t="shared" si="17"/>
        <v/>
      </c>
    </row>
    <row r="388" spans="10:16" x14ac:dyDescent="0.2">
      <c r="J388" t="str">
        <f t="shared" si="16"/>
        <v/>
      </c>
      <c r="K388" t="str">
        <f t="shared" si="16"/>
        <v/>
      </c>
      <c r="L388" t="str">
        <f t="shared" si="16"/>
        <v/>
      </c>
      <c r="N388" t="str">
        <f t="shared" si="17"/>
        <v/>
      </c>
      <c r="O388" t="str">
        <f t="shared" si="17"/>
        <v/>
      </c>
      <c r="P388" t="str">
        <f t="shared" si="17"/>
        <v/>
      </c>
    </row>
    <row r="389" spans="10:16" x14ac:dyDescent="0.2">
      <c r="J389" t="str">
        <f t="shared" si="16"/>
        <v/>
      </c>
      <c r="K389" t="str">
        <f t="shared" si="16"/>
        <v/>
      </c>
      <c r="L389" t="str">
        <f t="shared" si="16"/>
        <v/>
      </c>
      <c r="N389" t="str">
        <f t="shared" si="17"/>
        <v/>
      </c>
      <c r="O389" t="str">
        <f t="shared" si="17"/>
        <v/>
      </c>
      <c r="P389" t="str">
        <f t="shared" si="17"/>
        <v/>
      </c>
    </row>
    <row r="390" spans="10:16" x14ac:dyDescent="0.2">
      <c r="J390" t="str">
        <f t="shared" si="16"/>
        <v/>
      </c>
      <c r="K390" t="str">
        <f t="shared" si="16"/>
        <v/>
      </c>
      <c r="L390" t="str">
        <f t="shared" si="16"/>
        <v/>
      </c>
      <c r="N390" t="str">
        <f t="shared" si="17"/>
        <v/>
      </c>
      <c r="O390" t="str">
        <f t="shared" si="17"/>
        <v/>
      </c>
      <c r="P390" t="str">
        <f t="shared" si="17"/>
        <v/>
      </c>
    </row>
    <row r="391" spans="10:16" x14ac:dyDescent="0.2">
      <c r="J391" t="str">
        <f t="shared" si="16"/>
        <v/>
      </c>
      <c r="K391" t="str">
        <f t="shared" si="16"/>
        <v/>
      </c>
      <c r="L391" t="str">
        <f t="shared" si="16"/>
        <v/>
      </c>
      <c r="N391" t="str">
        <f t="shared" si="17"/>
        <v/>
      </c>
      <c r="O391" t="str">
        <f t="shared" si="17"/>
        <v/>
      </c>
      <c r="P391" t="str">
        <f t="shared" si="17"/>
        <v/>
      </c>
    </row>
    <row r="392" spans="10:16" x14ac:dyDescent="0.2">
      <c r="J392" t="str">
        <f t="shared" si="16"/>
        <v/>
      </c>
      <c r="K392" t="str">
        <f t="shared" si="16"/>
        <v/>
      </c>
      <c r="L392" t="str">
        <f t="shared" si="16"/>
        <v/>
      </c>
      <c r="N392" t="str">
        <f t="shared" si="17"/>
        <v/>
      </c>
      <c r="O392" t="str">
        <f t="shared" si="17"/>
        <v/>
      </c>
      <c r="P392" t="str">
        <f t="shared" si="17"/>
        <v/>
      </c>
    </row>
    <row r="393" spans="10:16" x14ac:dyDescent="0.2">
      <c r="J393" t="str">
        <f t="shared" si="16"/>
        <v/>
      </c>
      <c r="K393" t="str">
        <f t="shared" si="16"/>
        <v/>
      </c>
      <c r="L393" t="str">
        <f t="shared" si="16"/>
        <v/>
      </c>
      <c r="N393" t="str">
        <f t="shared" si="17"/>
        <v/>
      </c>
      <c r="O393" t="str">
        <f t="shared" si="17"/>
        <v/>
      </c>
      <c r="P393" t="str">
        <f t="shared" si="17"/>
        <v/>
      </c>
    </row>
    <row r="394" spans="10:16" x14ac:dyDescent="0.2">
      <c r="J394" t="str">
        <f t="shared" si="16"/>
        <v/>
      </c>
      <c r="K394" t="str">
        <f t="shared" si="16"/>
        <v/>
      </c>
      <c r="L394" t="str">
        <f t="shared" si="16"/>
        <v/>
      </c>
      <c r="N394" t="str">
        <f t="shared" si="17"/>
        <v/>
      </c>
      <c r="O394" t="str">
        <f t="shared" si="17"/>
        <v/>
      </c>
      <c r="P394" t="str">
        <f t="shared" si="17"/>
        <v/>
      </c>
    </row>
    <row r="395" spans="10:16" x14ac:dyDescent="0.2">
      <c r="J395" t="str">
        <f t="shared" si="16"/>
        <v/>
      </c>
      <c r="K395" t="str">
        <f t="shared" si="16"/>
        <v/>
      </c>
      <c r="L395" t="str">
        <f t="shared" si="16"/>
        <v/>
      </c>
      <c r="N395" t="str">
        <f t="shared" si="17"/>
        <v/>
      </c>
      <c r="O395" t="str">
        <f t="shared" si="17"/>
        <v/>
      </c>
      <c r="P395" t="str">
        <f t="shared" si="17"/>
        <v/>
      </c>
    </row>
    <row r="396" spans="10:16" x14ac:dyDescent="0.2">
      <c r="J396" t="str">
        <f t="shared" si="16"/>
        <v/>
      </c>
      <c r="K396" t="str">
        <f t="shared" si="16"/>
        <v/>
      </c>
      <c r="L396" t="str">
        <f t="shared" si="16"/>
        <v/>
      </c>
      <c r="N396" t="str">
        <f t="shared" si="17"/>
        <v/>
      </c>
      <c r="O396" t="str">
        <f t="shared" si="17"/>
        <v/>
      </c>
      <c r="P396" t="str">
        <f t="shared" si="17"/>
        <v/>
      </c>
    </row>
    <row r="397" spans="10:16" x14ac:dyDescent="0.2">
      <c r="J397" t="str">
        <f t="shared" si="16"/>
        <v/>
      </c>
      <c r="K397" t="str">
        <f t="shared" si="16"/>
        <v/>
      </c>
      <c r="L397" t="str">
        <f t="shared" si="16"/>
        <v/>
      </c>
      <c r="N397" t="str">
        <f t="shared" si="17"/>
        <v/>
      </c>
      <c r="O397" t="str">
        <f t="shared" si="17"/>
        <v/>
      </c>
      <c r="P397" t="str">
        <f t="shared" si="17"/>
        <v/>
      </c>
    </row>
    <row r="398" spans="10:16" x14ac:dyDescent="0.2">
      <c r="J398" t="str">
        <f t="shared" si="16"/>
        <v/>
      </c>
      <c r="K398" t="str">
        <f t="shared" si="16"/>
        <v/>
      </c>
      <c r="L398" t="str">
        <f t="shared" si="16"/>
        <v/>
      </c>
      <c r="N398" t="str">
        <f t="shared" si="17"/>
        <v/>
      </c>
      <c r="O398" t="str">
        <f t="shared" si="17"/>
        <v/>
      </c>
      <c r="P398" t="str">
        <f t="shared" si="17"/>
        <v/>
      </c>
    </row>
    <row r="399" spans="10:16" x14ac:dyDescent="0.2">
      <c r="J399" t="str">
        <f t="shared" si="16"/>
        <v/>
      </c>
      <c r="K399" t="str">
        <f t="shared" si="16"/>
        <v/>
      </c>
      <c r="L399" t="str">
        <f t="shared" si="16"/>
        <v/>
      </c>
      <c r="N399" t="str">
        <f t="shared" si="17"/>
        <v/>
      </c>
      <c r="O399" t="str">
        <f t="shared" si="17"/>
        <v/>
      </c>
      <c r="P399" t="str">
        <f t="shared" si="17"/>
        <v/>
      </c>
    </row>
    <row r="400" spans="10:16" x14ac:dyDescent="0.2">
      <c r="J400" t="str">
        <f t="shared" si="16"/>
        <v/>
      </c>
      <c r="K400" t="str">
        <f t="shared" si="16"/>
        <v/>
      </c>
      <c r="L400" t="str">
        <f t="shared" si="16"/>
        <v/>
      </c>
      <c r="N400" t="str">
        <f t="shared" si="17"/>
        <v/>
      </c>
      <c r="O400" t="str">
        <f t="shared" si="17"/>
        <v/>
      </c>
      <c r="P400" t="str">
        <f t="shared" si="17"/>
        <v/>
      </c>
    </row>
    <row r="401" spans="10:16" x14ac:dyDescent="0.2">
      <c r="J401" t="str">
        <f t="shared" si="16"/>
        <v/>
      </c>
      <c r="K401" t="str">
        <f t="shared" si="16"/>
        <v/>
      </c>
      <c r="L401" t="str">
        <f t="shared" si="16"/>
        <v/>
      </c>
      <c r="N401" t="str">
        <f t="shared" si="17"/>
        <v/>
      </c>
      <c r="O401" t="str">
        <f t="shared" si="17"/>
        <v/>
      </c>
      <c r="P401" t="str">
        <f t="shared" si="17"/>
        <v/>
      </c>
    </row>
    <row r="402" spans="10:16" x14ac:dyDescent="0.2">
      <c r="J402" t="str">
        <f t="shared" si="16"/>
        <v/>
      </c>
      <c r="K402" t="str">
        <f t="shared" si="16"/>
        <v/>
      </c>
      <c r="L402" t="str">
        <f t="shared" si="16"/>
        <v/>
      </c>
      <c r="N402" t="str">
        <f t="shared" si="17"/>
        <v/>
      </c>
      <c r="O402" t="str">
        <f t="shared" si="17"/>
        <v/>
      </c>
      <c r="P402" t="str">
        <f t="shared" si="17"/>
        <v/>
      </c>
    </row>
    <row r="403" spans="10:16" x14ac:dyDescent="0.2">
      <c r="J403" t="str">
        <f t="shared" si="16"/>
        <v/>
      </c>
      <c r="K403" t="str">
        <f t="shared" si="16"/>
        <v/>
      </c>
      <c r="L403" t="str">
        <f t="shared" si="16"/>
        <v/>
      </c>
      <c r="N403" t="str">
        <f t="shared" si="17"/>
        <v/>
      </c>
      <c r="O403" t="str">
        <f t="shared" si="17"/>
        <v/>
      </c>
      <c r="P403" t="str">
        <f t="shared" si="17"/>
        <v/>
      </c>
    </row>
    <row r="404" spans="10:16" x14ac:dyDescent="0.2">
      <c r="J404" t="str">
        <f t="shared" si="16"/>
        <v/>
      </c>
      <c r="K404" t="str">
        <f t="shared" si="16"/>
        <v/>
      </c>
      <c r="L404" t="str">
        <f t="shared" si="16"/>
        <v/>
      </c>
      <c r="N404" t="str">
        <f t="shared" si="17"/>
        <v/>
      </c>
      <c r="O404" t="str">
        <f t="shared" si="17"/>
        <v/>
      </c>
      <c r="P404" t="str">
        <f t="shared" si="17"/>
        <v/>
      </c>
    </row>
    <row r="405" spans="10:16" x14ac:dyDescent="0.2">
      <c r="J405" t="str">
        <f t="shared" si="16"/>
        <v/>
      </c>
      <c r="K405" t="str">
        <f t="shared" si="16"/>
        <v/>
      </c>
      <c r="L405" t="str">
        <f t="shared" si="16"/>
        <v/>
      </c>
      <c r="N405" t="str">
        <f t="shared" si="17"/>
        <v/>
      </c>
      <c r="O405" t="str">
        <f t="shared" si="17"/>
        <v/>
      </c>
      <c r="P405" t="str">
        <f t="shared" si="17"/>
        <v/>
      </c>
    </row>
    <row r="406" spans="10:16" x14ac:dyDescent="0.2">
      <c r="J406" t="str">
        <f t="shared" si="16"/>
        <v/>
      </c>
      <c r="K406" t="str">
        <f t="shared" si="16"/>
        <v/>
      </c>
      <c r="L406" t="str">
        <f t="shared" si="16"/>
        <v/>
      </c>
      <c r="N406" t="str">
        <f t="shared" si="17"/>
        <v/>
      </c>
      <c r="O406" t="str">
        <f t="shared" si="17"/>
        <v/>
      </c>
      <c r="P406" t="str">
        <f t="shared" si="17"/>
        <v/>
      </c>
    </row>
    <row r="407" spans="10:16" x14ac:dyDescent="0.2">
      <c r="J407" t="str">
        <f t="shared" si="16"/>
        <v/>
      </c>
      <c r="K407" t="str">
        <f t="shared" si="16"/>
        <v/>
      </c>
      <c r="L407" t="str">
        <f t="shared" si="16"/>
        <v/>
      </c>
      <c r="N407" t="str">
        <f t="shared" si="17"/>
        <v/>
      </c>
      <c r="O407" t="str">
        <f t="shared" si="17"/>
        <v/>
      </c>
      <c r="P407" t="str">
        <f t="shared" si="17"/>
        <v/>
      </c>
    </row>
    <row r="408" spans="10:16" x14ac:dyDescent="0.2">
      <c r="J408" t="str">
        <f t="shared" si="16"/>
        <v/>
      </c>
      <c r="K408" t="str">
        <f t="shared" si="16"/>
        <v/>
      </c>
      <c r="L408" t="str">
        <f t="shared" si="16"/>
        <v/>
      </c>
      <c r="N408" t="str">
        <f t="shared" si="17"/>
        <v/>
      </c>
      <c r="O408" t="str">
        <f t="shared" si="17"/>
        <v/>
      </c>
      <c r="P408" t="str">
        <f t="shared" si="17"/>
        <v/>
      </c>
    </row>
    <row r="409" spans="10:16" x14ac:dyDescent="0.2">
      <c r="J409" t="str">
        <f t="shared" si="16"/>
        <v/>
      </c>
      <c r="K409" t="str">
        <f t="shared" si="16"/>
        <v/>
      </c>
      <c r="L409" t="str">
        <f t="shared" si="16"/>
        <v/>
      </c>
      <c r="N409" t="str">
        <f t="shared" si="17"/>
        <v/>
      </c>
      <c r="O409" t="str">
        <f t="shared" si="17"/>
        <v/>
      </c>
      <c r="P409" t="str">
        <f t="shared" si="17"/>
        <v/>
      </c>
    </row>
    <row r="410" spans="10:16" x14ac:dyDescent="0.2">
      <c r="J410" t="str">
        <f t="shared" si="16"/>
        <v/>
      </c>
      <c r="K410" t="str">
        <f t="shared" si="16"/>
        <v/>
      </c>
      <c r="L410" t="str">
        <f t="shared" si="16"/>
        <v/>
      </c>
      <c r="N410" t="str">
        <f t="shared" si="17"/>
        <v/>
      </c>
      <c r="O410" t="str">
        <f t="shared" si="17"/>
        <v/>
      </c>
      <c r="P410" t="str">
        <f t="shared" si="17"/>
        <v/>
      </c>
    </row>
    <row r="411" spans="10:16" x14ac:dyDescent="0.2">
      <c r="J411" t="str">
        <f t="shared" si="16"/>
        <v/>
      </c>
      <c r="K411" t="str">
        <f t="shared" si="16"/>
        <v/>
      </c>
      <c r="L411" t="str">
        <f t="shared" si="16"/>
        <v/>
      </c>
      <c r="N411" t="str">
        <f t="shared" si="17"/>
        <v/>
      </c>
      <c r="O411" t="str">
        <f t="shared" si="17"/>
        <v/>
      </c>
      <c r="P411" t="str">
        <f t="shared" si="17"/>
        <v/>
      </c>
    </row>
    <row r="412" spans="10:16" x14ac:dyDescent="0.2">
      <c r="J412" t="str">
        <f t="shared" si="16"/>
        <v/>
      </c>
      <c r="K412" t="str">
        <f t="shared" si="16"/>
        <v/>
      </c>
      <c r="L412" t="str">
        <f t="shared" si="16"/>
        <v/>
      </c>
      <c r="N412" t="str">
        <f t="shared" si="17"/>
        <v/>
      </c>
      <c r="O412" t="str">
        <f t="shared" si="17"/>
        <v/>
      </c>
      <c r="P412" t="str">
        <f t="shared" si="17"/>
        <v/>
      </c>
    </row>
    <row r="413" spans="10:16" x14ac:dyDescent="0.2">
      <c r="J413" t="str">
        <f t="shared" si="16"/>
        <v/>
      </c>
      <c r="K413" t="str">
        <f t="shared" si="16"/>
        <v/>
      </c>
      <c r="L413" t="str">
        <f t="shared" si="16"/>
        <v/>
      </c>
      <c r="N413" t="str">
        <f t="shared" si="17"/>
        <v/>
      </c>
      <c r="O413" t="str">
        <f t="shared" si="17"/>
        <v/>
      </c>
      <c r="P413" t="str">
        <f t="shared" si="17"/>
        <v/>
      </c>
    </row>
    <row r="414" spans="10:16" x14ac:dyDescent="0.2">
      <c r="J414" t="str">
        <f t="shared" si="16"/>
        <v/>
      </c>
      <c r="K414" t="str">
        <f t="shared" si="16"/>
        <v/>
      </c>
      <c r="L414" t="str">
        <f t="shared" si="16"/>
        <v/>
      </c>
      <c r="N414" t="str">
        <f t="shared" si="17"/>
        <v/>
      </c>
      <c r="O414" t="str">
        <f t="shared" si="17"/>
        <v/>
      </c>
      <c r="P414" t="str">
        <f t="shared" si="17"/>
        <v/>
      </c>
    </row>
    <row r="415" spans="10:16" x14ac:dyDescent="0.2">
      <c r="J415" t="str">
        <f t="shared" si="16"/>
        <v/>
      </c>
      <c r="K415" t="str">
        <f t="shared" si="16"/>
        <v/>
      </c>
      <c r="L415" t="str">
        <f t="shared" si="16"/>
        <v/>
      </c>
      <c r="N415" t="str">
        <f t="shared" si="17"/>
        <v/>
      </c>
      <c r="O415" t="str">
        <f t="shared" si="17"/>
        <v/>
      </c>
      <c r="P415" t="str">
        <f t="shared" si="17"/>
        <v/>
      </c>
    </row>
    <row r="416" spans="10:16" x14ac:dyDescent="0.2">
      <c r="J416" t="str">
        <f t="shared" si="16"/>
        <v/>
      </c>
      <c r="K416" t="str">
        <f t="shared" si="16"/>
        <v/>
      </c>
      <c r="L416" t="str">
        <f t="shared" si="16"/>
        <v/>
      </c>
      <c r="N416" t="str">
        <f t="shared" si="17"/>
        <v/>
      </c>
      <c r="O416" t="str">
        <f t="shared" si="17"/>
        <v/>
      </c>
      <c r="P416" t="str">
        <f t="shared" si="17"/>
        <v/>
      </c>
    </row>
    <row r="417" spans="10:16" x14ac:dyDescent="0.2">
      <c r="J417" t="str">
        <f t="shared" si="16"/>
        <v/>
      </c>
      <c r="K417" t="str">
        <f t="shared" si="16"/>
        <v/>
      </c>
      <c r="L417" t="str">
        <f t="shared" si="16"/>
        <v/>
      </c>
      <c r="N417" t="str">
        <f t="shared" si="17"/>
        <v/>
      </c>
      <c r="O417" t="str">
        <f t="shared" si="17"/>
        <v/>
      </c>
      <c r="P417" t="str">
        <f t="shared" si="17"/>
        <v/>
      </c>
    </row>
    <row r="418" spans="10:16" x14ac:dyDescent="0.2">
      <c r="J418" t="str">
        <f t="shared" si="16"/>
        <v/>
      </c>
      <c r="K418" t="str">
        <f t="shared" si="16"/>
        <v/>
      </c>
      <c r="L418" t="str">
        <f t="shared" si="16"/>
        <v/>
      </c>
      <c r="N418" t="str">
        <f t="shared" si="17"/>
        <v/>
      </c>
      <c r="O418" t="str">
        <f t="shared" si="17"/>
        <v/>
      </c>
      <c r="P418" t="str">
        <f t="shared" si="17"/>
        <v/>
      </c>
    </row>
    <row r="419" spans="10:16" x14ac:dyDescent="0.2">
      <c r="J419" t="str">
        <f t="shared" si="16"/>
        <v/>
      </c>
      <c r="K419" t="str">
        <f t="shared" si="16"/>
        <v/>
      </c>
      <c r="L419" t="str">
        <f t="shared" si="16"/>
        <v/>
      </c>
      <c r="N419" t="str">
        <f t="shared" si="17"/>
        <v/>
      </c>
      <c r="O419" t="str">
        <f t="shared" si="17"/>
        <v/>
      </c>
      <c r="P419" t="str">
        <f t="shared" si="17"/>
        <v/>
      </c>
    </row>
    <row r="420" spans="10:16" x14ac:dyDescent="0.2">
      <c r="J420" t="str">
        <f t="shared" ref="J420:L483" si="18">IF($B420="US",D420,"")</f>
        <v/>
      </c>
      <c r="K420" t="str">
        <f t="shared" si="18"/>
        <v/>
      </c>
      <c r="L420" t="str">
        <f t="shared" si="18"/>
        <v/>
      </c>
      <c r="N420" t="str">
        <f t="shared" si="17"/>
        <v/>
      </c>
      <c r="O420" t="str">
        <f t="shared" si="17"/>
        <v/>
      </c>
      <c r="P420" t="str">
        <f t="shared" si="17"/>
        <v/>
      </c>
    </row>
    <row r="421" spans="10:16" x14ac:dyDescent="0.2">
      <c r="J421" t="str">
        <f t="shared" si="18"/>
        <v/>
      </c>
      <c r="K421" t="str">
        <f t="shared" si="18"/>
        <v/>
      </c>
      <c r="L421" t="str">
        <f t="shared" si="18"/>
        <v/>
      </c>
      <c r="N421" t="str">
        <f t="shared" ref="N421:P484" si="19">IF($A421="New York",D421,"")</f>
        <v/>
      </c>
      <c r="O421" t="str">
        <f t="shared" si="19"/>
        <v/>
      </c>
      <c r="P421" t="str">
        <f t="shared" si="19"/>
        <v/>
      </c>
    </row>
    <row r="422" spans="10:16" x14ac:dyDescent="0.2">
      <c r="J422" t="str">
        <f t="shared" si="18"/>
        <v/>
      </c>
      <c r="K422" t="str">
        <f t="shared" si="18"/>
        <v/>
      </c>
      <c r="L422" t="str">
        <f t="shared" si="18"/>
        <v/>
      </c>
      <c r="N422" t="str">
        <f t="shared" si="19"/>
        <v/>
      </c>
      <c r="O422" t="str">
        <f t="shared" si="19"/>
        <v/>
      </c>
      <c r="P422" t="str">
        <f t="shared" si="19"/>
        <v/>
      </c>
    </row>
    <row r="423" spans="10:16" x14ac:dyDescent="0.2">
      <c r="J423" t="str">
        <f t="shared" si="18"/>
        <v/>
      </c>
      <c r="K423" t="str">
        <f t="shared" si="18"/>
        <v/>
      </c>
      <c r="L423" t="str">
        <f t="shared" si="18"/>
        <v/>
      </c>
      <c r="N423" t="str">
        <f t="shared" si="19"/>
        <v/>
      </c>
      <c r="O423" t="str">
        <f t="shared" si="19"/>
        <v/>
      </c>
      <c r="P423" t="str">
        <f t="shared" si="19"/>
        <v/>
      </c>
    </row>
    <row r="424" spans="10:16" x14ac:dyDescent="0.2">
      <c r="J424" t="str">
        <f t="shared" si="18"/>
        <v/>
      </c>
      <c r="K424" t="str">
        <f t="shared" si="18"/>
        <v/>
      </c>
      <c r="L424" t="str">
        <f t="shared" si="18"/>
        <v/>
      </c>
      <c r="N424" t="str">
        <f t="shared" si="19"/>
        <v/>
      </c>
      <c r="O424" t="str">
        <f t="shared" si="19"/>
        <v/>
      </c>
      <c r="P424" t="str">
        <f t="shared" si="19"/>
        <v/>
      </c>
    </row>
    <row r="425" spans="10:16" x14ac:dyDescent="0.2">
      <c r="J425" t="str">
        <f t="shared" si="18"/>
        <v/>
      </c>
      <c r="K425" t="str">
        <f t="shared" si="18"/>
        <v/>
      </c>
      <c r="L425" t="str">
        <f t="shared" si="18"/>
        <v/>
      </c>
      <c r="N425" t="str">
        <f t="shared" si="19"/>
        <v/>
      </c>
      <c r="O425" t="str">
        <f t="shared" si="19"/>
        <v/>
      </c>
      <c r="P425" t="str">
        <f t="shared" si="19"/>
        <v/>
      </c>
    </row>
    <row r="426" spans="10:16" x14ac:dyDescent="0.2">
      <c r="J426" t="str">
        <f t="shared" si="18"/>
        <v/>
      </c>
      <c r="K426" t="str">
        <f t="shared" si="18"/>
        <v/>
      </c>
      <c r="L426" t="str">
        <f t="shared" si="18"/>
        <v/>
      </c>
      <c r="N426" t="str">
        <f t="shared" si="19"/>
        <v/>
      </c>
      <c r="O426" t="str">
        <f t="shared" si="19"/>
        <v/>
      </c>
      <c r="P426" t="str">
        <f t="shared" si="19"/>
        <v/>
      </c>
    </row>
    <row r="427" spans="10:16" x14ac:dyDescent="0.2">
      <c r="J427" t="str">
        <f t="shared" si="18"/>
        <v/>
      </c>
      <c r="K427" t="str">
        <f t="shared" si="18"/>
        <v/>
      </c>
      <c r="L427" t="str">
        <f t="shared" si="18"/>
        <v/>
      </c>
      <c r="N427" t="str">
        <f t="shared" si="19"/>
        <v/>
      </c>
      <c r="O427" t="str">
        <f t="shared" si="19"/>
        <v/>
      </c>
      <c r="P427" t="str">
        <f t="shared" si="19"/>
        <v/>
      </c>
    </row>
    <row r="428" spans="10:16" x14ac:dyDescent="0.2">
      <c r="J428" t="str">
        <f t="shared" si="18"/>
        <v/>
      </c>
      <c r="K428" t="str">
        <f t="shared" si="18"/>
        <v/>
      </c>
      <c r="L428" t="str">
        <f t="shared" si="18"/>
        <v/>
      </c>
      <c r="N428" t="str">
        <f t="shared" si="19"/>
        <v/>
      </c>
      <c r="O428" t="str">
        <f t="shared" si="19"/>
        <v/>
      </c>
      <c r="P428" t="str">
        <f t="shared" si="19"/>
        <v/>
      </c>
    </row>
    <row r="429" spans="10:16" x14ac:dyDescent="0.2">
      <c r="J429" t="str">
        <f t="shared" si="18"/>
        <v/>
      </c>
      <c r="K429" t="str">
        <f t="shared" si="18"/>
        <v/>
      </c>
      <c r="L429" t="str">
        <f t="shared" si="18"/>
        <v/>
      </c>
      <c r="N429" t="str">
        <f t="shared" si="19"/>
        <v/>
      </c>
      <c r="O429" t="str">
        <f t="shared" si="19"/>
        <v/>
      </c>
      <c r="P429" t="str">
        <f t="shared" si="19"/>
        <v/>
      </c>
    </row>
    <row r="430" spans="10:16" x14ac:dyDescent="0.2">
      <c r="J430" t="str">
        <f t="shared" si="18"/>
        <v/>
      </c>
      <c r="K430" t="str">
        <f t="shared" si="18"/>
        <v/>
      </c>
      <c r="L430" t="str">
        <f t="shared" si="18"/>
        <v/>
      </c>
      <c r="N430" t="str">
        <f t="shared" si="19"/>
        <v/>
      </c>
      <c r="O430" t="str">
        <f t="shared" si="19"/>
        <v/>
      </c>
      <c r="P430" t="str">
        <f t="shared" si="19"/>
        <v/>
      </c>
    </row>
    <row r="431" spans="10:16" x14ac:dyDescent="0.2">
      <c r="J431" t="str">
        <f t="shared" si="18"/>
        <v/>
      </c>
      <c r="K431" t="str">
        <f t="shared" si="18"/>
        <v/>
      </c>
      <c r="L431" t="str">
        <f t="shared" si="18"/>
        <v/>
      </c>
      <c r="N431" t="str">
        <f t="shared" si="19"/>
        <v/>
      </c>
      <c r="O431" t="str">
        <f t="shared" si="19"/>
        <v/>
      </c>
      <c r="P431" t="str">
        <f t="shared" si="19"/>
        <v/>
      </c>
    </row>
    <row r="432" spans="10:16" x14ac:dyDescent="0.2">
      <c r="J432" t="str">
        <f t="shared" si="18"/>
        <v/>
      </c>
      <c r="K432" t="str">
        <f t="shared" si="18"/>
        <v/>
      </c>
      <c r="L432" t="str">
        <f t="shared" si="18"/>
        <v/>
      </c>
      <c r="N432" t="str">
        <f t="shared" si="19"/>
        <v/>
      </c>
      <c r="O432" t="str">
        <f t="shared" si="19"/>
        <v/>
      </c>
      <c r="P432" t="str">
        <f t="shared" si="19"/>
        <v/>
      </c>
    </row>
    <row r="433" spans="10:16" x14ac:dyDescent="0.2">
      <c r="J433" t="str">
        <f t="shared" si="18"/>
        <v/>
      </c>
      <c r="K433" t="str">
        <f t="shared" si="18"/>
        <v/>
      </c>
      <c r="L433" t="str">
        <f t="shared" si="18"/>
        <v/>
      </c>
      <c r="N433" t="str">
        <f t="shared" si="19"/>
        <v/>
      </c>
      <c r="O433" t="str">
        <f t="shared" si="19"/>
        <v/>
      </c>
      <c r="P433" t="str">
        <f t="shared" si="19"/>
        <v/>
      </c>
    </row>
    <row r="434" spans="10:16" x14ac:dyDescent="0.2">
      <c r="J434" t="str">
        <f t="shared" si="18"/>
        <v/>
      </c>
      <c r="K434" t="str">
        <f t="shared" si="18"/>
        <v/>
      </c>
      <c r="L434" t="str">
        <f t="shared" si="18"/>
        <v/>
      </c>
      <c r="N434" t="str">
        <f t="shared" si="19"/>
        <v/>
      </c>
      <c r="O434" t="str">
        <f t="shared" si="19"/>
        <v/>
      </c>
      <c r="P434" t="str">
        <f t="shared" si="19"/>
        <v/>
      </c>
    </row>
    <row r="435" spans="10:16" x14ac:dyDescent="0.2">
      <c r="J435" t="str">
        <f t="shared" si="18"/>
        <v/>
      </c>
      <c r="K435" t="str">
        <f t="shared" si="18"/>
        <v/>
      </c>
      <c r="L435" t="str">
        <f t="shared" si="18"/>
        <v/>
      </c>
      <c r="N435" t="str">
        <f t="shared" si="19"/>
        <v/>
      </c>
      <c r="O435" t="str">
        <f t="shared" si="19"/>
        <v/>
      </c>
      <c r="P435" t="str">
        <f t="shared" si="19"/>
        <v/>
      </c>
    </row>
    <row r="436" spans="10:16" x14ac:dyDescent="0.2">
      <c r="J436" t="str">
        <f t="shared" si="18"/>
        <v/>
      </c>
      <c r="K436" t="str">
        <f t="shared" si="18"/>
        <v/>
      </c>
      <c r="L436" t="str">
        <f t="shared" si="18"/>
        <v/>
      </c>
      <c r="N436" t="str">
        <f t="shared" si="19"/>
        <v/>
      </c>
      <c r="O436" t="str">
        <f t="shared" si="19"/>
        <v/>
      </c>
      <c r="P436" t="str">
        <f t="shared" si="19"/>
        <v/>
      </c>
    </row>
    <row r="437" spans="10:16" x14ac:dyDescent="0.2">
      <c r="J437" t="str">
        <f t="shared" si="18"/>
        <v/>
      </c>
      <c r="K437" t="str">
        <f t="shared" si="18"/>
        <v/>
      </c>
      <c r="L437" t="str">
        <f t="shared" si="18"/>
        <v/>
      </c>
      <c r="N437" t="str">
        <f t="shared" si="19"/>
        <v/>
      </c>
      <c r="O437" t="str">
        <f t="shared" si="19"/>
        <v/>
      </c>
      <c r="P437" t="str">
        <f t="shared" si="19"/>
        <v/>
      </c>
    </row>
    <row r="438" spans="10:16" x14ac:dyDescent="0.2">
      <c r="J438" t="str">
        <f t="shared" si="18"/>
        <v/>
      </c>
      <c r="K438" t="str">
        <f t="shared" si="18"/>
        <v/>
      </c>
      <c r="L438" t="str">
        <f t="shared" si="18"/>
        <v/>
      </c>
      <c r="N438" t="str">
        <f t="shared" si="19"/>
        <v/>
      </c>
      <c r="O438" t="str">
        <f t="shared" si="19"/>
        <v/>
      </c>
      <c r="P438" t="str">
        <f t="shared" si="19"/>
        <v/>
      </c>
    </row>
    <row r="439" spans="10:16" x14ac:dyDescent="0.2">
      <c r="J439" t="str">
        <f t="shared" si="18"/>
        <v/>
      </c>
      <c r="K439" t="str">
        <f t="shared" si="18"/>
        <v/>
      </c>
      <c r="L439" t="str">
        <f t="shared" si="18"/>
        <v/>
      </c>
      <c r="N439" t="str">
        <f t="shared" si="19"/>
        <v/>
      </c>
      <c r="O439" t="str">
        <f t="shared" si="19"/>
        <v/>
      </c>
      <c r="P439" t="str">
        <f t="shared" si="19"/>
        <v/>
      </c>
    </row>
    <row r="440" spans="10:16" x14ac:dyDescent="0.2">
      <c r="J440" t="str">
        <f t="shared" si="18"/>
        <v/>
      </c>
      <c r="K440" t="str">
        <f t="shared" si="18"/>
        <v/>
      </c>
      <c r="L440" t="str">
        <f t="shared" si="18"/>
        <v/>
      </c>
      <c r="N440" t="str">
        <f t="shared" si="19"/>
        <v/>
      </c>
      <c r="O440" t="str">
        <f t="shared" si="19"/>
        <v/>
      </c>
      <c r="P440" t="str">
        <f t="shared" si="19"/>
        <v/>
      </c>
    </row>
    <row r="441" spans="10:16" x14ac:dyDescent="0.2">
      <c r="J441" t="str">
        <f t="shared" si="18"/>
        <v/>
      </c>
      <c r="K441" t="str">
        <f t="shared" si="18"/>
        <v/>
      </c>
      <c r="L441" t="str">
        <f t="shared" si="18"/>
        <v/>
      </c>
      <c r="N441" t="str">
        <f t="shared" si="19"/>
        <v/>
      </c>
      <c r="O441" t="str">
        <f t="shared" si="19"/>
        <v/>
      </c>
      <c r="P441" t="str">
        <f t="shared" si="19"/>
        <v/>
      </c>
    </row>
    <row r="442" spans="10:16" x14ac:dyDescent="0.2">
      <c r="J442" t="str">
        <f t="shared" si="18"/>
        <v/>
      </c>
      <c r="K442" t="str">
        <f t="shared" si="18"/>
        <v/>
      </c>
      <c r="L442" t="str">
        <f t="shared" si="18"/>
        <v/>
      </c>
      <c r="N442" t="str">
        <f t="shared" si="19"/>
        <v/>
      </c>
      <c r="O442" t="str">
        <f t="shared" si="19"/>
        <v/>
      </c>
      <c r="P442" t="str">
        <f t="shared" si="19"/>
        <v/>
      </c>
    </row>
    <row r="443" spans="10:16" x14ac:dyDescent="0.2">
      <c r="J443" t="str">
        <f t="shared" si="18"/>
        <v/>
      </c>
      <c r="K443" t="str">
        <f t="shared" si="18"/>
        <v/>
      </c>
      <c r="L443" t="str">
        <f t="shared" si="18"/>
        <v/>
      </c>
      <c r="N443" t="str">
        <f t="shared" si="19"/>
        <v/>
      </c>
      <c r="O443" t="str">
        <f t="shared" si="19"/>
        <v/>
      </c>
      <c r="P443" t="str">
        <f t="shared" si="19"/>
        <v/>
      </c>
    </row>
    <row r="444" spans="10:16" x14ac:dyDescent="0.2">
      <c r="J444" t="str">
        <f t="shared" si="18"/>
        <v/>
      </c>
      <c r="K444" t="str">
        <f t="shared" si="18"/>
        <v/>
      </c>
      <c r="L444" t="str">
        <f t="shared" si="18"/>
        <v/>
      </c>
      <c r="N444" t="str">
        <f t="shared" si="19"/>
        <v/>
      </c>
      <c r="O444" t="str">
        <f t="shared" si="19"/>
        <v/>
      </c>
      <c r="P444" t="str">
        <f t="shared" si="19"/>
        <v/>
      </c>
    </row>
    <row r="445" spans="10:16" x14ac:dyDescent="0.2">
      <c r="J445" t="str">
        <f t="shared" si="18"/>
        <v/>
      </c>
      <c r="K445" t="str">
        <f t="shared" si="18"/>
        <v/>
      </c>
      <c r="L445" t="str">
        <f t="shared" si="18"/>
        <v/>
      </c>
      <c r="N445" t="str">
        <f t="shared" si="19"/>
        <v/>
      </c>
      <c r="O445" t="str">
        <f t="shared" si="19"/>
        <v/>
      </c>
      <c r="P445" t="str">
        <f t="shared" si="19"/>
        <v/>
      </c>
    </row>
    <row r="446" spans="10:16" x14ac:dyDescent="0.2">
      <c r="J446" t="str">
        <f t="shared" si="18"/>
        <v/>
      </c>
      <c r="K446" t="str">
        <f t="shared" si="18"/>
        <v/>
      </c>
      <c r="L446" t="str">
        <f t="shared" si="18"/>
        <v/>
      </c>
      <c r="N446" t="str">
        <f t="shared" si="19"/>
        <v/>
      </c>
      <c r="O446" t="str">
        <f t="shared" si="19"/>
        <v/>
      </c>
      <c r="P446" t="str">
        <f t="shared" si="19"/>
        <v/>
      </c>
    </row>
    <row r="447" spans="10:16" x14ac:dyDescent="0.2">
      <c r="J447" t="str">
        <f t="shared" si="18"/>
        <v/>
      </c>
      <c r="K447" t="str">
        <f t="shared" si="18"/>
        <v/>
      </c>
      <c r="L447" t="str">
        <f t="shared" si="18"/>
        <v/>
      </c>
      <c r="N447" t="str">
        <f t="shared" si="19"/>
        <v/>
      </c>
      <c r="O447" t="str">
        <f t="shared" si="19"/>
        <v/>
      </c>
      <c r="P447" t="str">
        <f t="shared" si="19"/>
        <v/>
      </c>
    </row>
    <row r="448" spans="10:16" x14ac:dyDescent="0.2">
      <c r="J448" t="str">
        <f t="shared" si="18"/>
        <v/>
      </c>
      <c r="K448" t="str">
        <f t="shared" si="18"/>
        <v/>
      </c>
      <c r="L448" t="str">
        <f t="shared" si="18"/>
        <v/>
      </c>
      <c r="N448" t="str">
        <f t="shared" si="19"/>
        <v/>
      </c>
      <c r="O448" t="str">
        <f t="shared" si="19"/>
        <v/>
      </c>
      <c r="P448" t="str">
        <f t="shared" si="19"/>
        <v/>
      </c>
    </row>
    <row r="449" spans="10:16" x14ac:dyDescent="0.2">
      <c r="J449" t="str">
        <f t="shared" si="18"/>
        <v/>
      </c>
      <c r="K449" t="str">
        <f t="shared" si="18"/>
        <v/>
      </c>
      <c r="L449" t="str">
        <f t="shared" si="18"/>
        <v/>
      </c>
      <c r="N449" t="str">
        <f t="shared" si="19"/>
        <v/>
      </c>
      <c r="O449" t="str">
        <f t="shared" si="19"/>
        <v/>
      </c>
      <c r="P449" t="str">
        <f t="shared" si="19"/>
        <v/>
      </c>
    </row>
    <row r="450" spans="10:16" x14ac:dyDescent="0.2">
      <c r="J450" t="str">
        <f t="shared" si="18"/>
        <v/>
      </c>
      <c r="K450" t="str">
        <f t="shared" si="18"/>
        <v/>
      </c>
      <c r="L450" t="str">
        <f t="shared" si="18"/>
        <v/>
      </c>
      <c r="N450" t="str">
        <f t="shared" si="19"/>
        <v/>
      </c>
      <c r="O450" t="str">
        <f t="shared" si="19"/>
        <v/>
      </c>
      <c r="P450" t="str">
        <f t="shared" si="19"/>
        <v/>
      </c>
    </row>
    <row r="451" spans="10:16" x14ac:dyDescent="0.2">
      <c r="J451" t="str">
        <f t="shared" si="18"/>
        <v/>
      </c>
      <c r="K451" t="str">
        <f t="shared" si="18"/>
        <v/>
      </c>
      <c r="L451" t="str">
        <f t="shared" si="18"/>
        <v/>
      </c>
      <c r="N451" t="str">
        <f t="shared" si="19"/>
        <v/>
      </c>
      <c r="O451" t="str">
        <f t="shared" si="19"/>
        <v/>
      </c>
      <c r="P451" t="str">
        <f t="shared" si="19"/>
        <v/>
      </c>
    </row>
    <row r="452" spans="10:16" x14ac:dyDescent="0.2">
      <c r="J452" t="str">
        <f t="shared" si="18"/>
        <v/>
      </c>
      <c r="K452" t="str">
        <f t="shared" si="18"/>
        <v/>
      </c>
      <c r="L452" t="str">
        <f t="shared" si="18"/>
        <v/>
      </c>
      <c r="N452" t="str">
        <f t="shared" si="19"/>
        <v/>
      </c>
      <c r="O452" t="str">
        <f t="shared" si="19"/>
        <v/>
      </c>
      <c r="P452" t="str">
        <f t="shared" si="19"/>
        <v/>
      </c>
    </row>
    <row r="453" spans="10:16" x14ac:dyDescent="0.2">
      <c r="J453" t="str">
        <f t="shared" si="18"/>
        <v/>
      </c>
      <c r="K453" t="str">
        <f t="shared" si="18"/>
        <v/>
      </c>
      <c r="L453" t="str">
        <f t="shared" si="18"/>
        <v/>
      </c>
      <c r="N453" t="str">
        <f t="shared" si="19"/>
        <v/>
      </c>
      <c r="O453" t="str">
        <f t="shared" si="19"/>
        <v/>
      </c>
      <c r="P453" t="str">
        <f t="shared" si="19"/>
        <v/>
      </c>
    </row>
    <row r="454" spans="10:16" x14ac:dyDescent="0.2">
      <c r="J454" t="str">
        <f t="shared" si="18"/>
        <v/>
      </c>
      <c r="K454" t="str">
        <f t="shared" si="18"/>
        <v/>
      </c>
      <c r="L454" t="str">
        <f t="shared" si="18"/>
        <v/>
      </c>
      <c r="N454" t="str">
        <f t="shared" si="19"/>
        <v/>
      </c>
      <c r="O454" t="str">
        <f t="shared" si="19"/>
        <v/>
      </c>
      <c r="P454" t="str">
        <f t="shared" si="19"/>
        <v/>
      </c>
    </row>
    <row r="455" spans="10:16" x14ac:dyDescent="0.2">
      <c r="J455" t="str">
        <f t="shared" si="18"/>
        <v/>
      </c>
      <c r="K455" t="str">
        <f t="shared" si="18"/>
        <v/>
      </c>
      <c r="L455" t="str">
        <f t="shared" si="18"/>
        <v/>
      </c>
      <c r="N455" t="str">
        <f t="shared" si="19"/>
        <v/>
      </c>
      <c r="O455" t="str">
        <f t="shared" si="19"/>
        <v/>
      </c>
      <c r="P455" t="str">
        <f t="shared" si="19"/>
        <v/>
      </c>
    </row>
    <row r="456" spans="10:16" x14ac:dyDescent="0.2">
      <c r="J456" t="str">
        <f t="shared" si="18"/>
        <v/>
      </c>
      <c r="K456" t="str">
        <f t="shared" si="18"/>
        <v/>
      </c>
      <c r="L456" t="str">
        <f t="shared" si="18"/>
        <v/>
      </c>
      <c r="N456" t="str">
        <f t="shared" si="19"/>
        <v/>
      </c>
      <c r="O456" t="str">
        <f t="shared" si="19"/>
        <v/>
      </c>
      <c r="P456" t="str">
        <f t="shared" si="19"/>
        <v/>
      </c>
    </row>
    <row r="457" spans="10:16" x14ac:dyDescent="0.2">
      <c r="J457" t="str">
        <f t="shared" si="18"/>
        <v/>
      </c>
      <c r="K457" t="str">
        <f t="shared" si="18"/>
        <v/>
      </c>
      <c r="L457" t="str">
        <f t="shared" si="18"/>
        <v/>
      </c>
      <c r="N457" t="str">
        <f t="shared" si="19"/>
        <v/>
      </c>
      <c r="O457" t="str">
        <f t="shared" si="19"/>
        <v/>
      </c>
      <c r="P457" t="str">
        <f t="shared" si="19"/>
        <v/>
      </c>
    </row>
    <row r="458" spans="10:16" x14ac:dyDescent="0.2">
      <c r="J458" t="str">
        <f t="shared" si="18"/>
        <v/>
      </c>
      <c r="K458" t="str">
        <f t="shared" si="18"/>
        <v/>
      </c>
      <c r="L458" t="str">
        <f t="shared" si="18"/>
        <v/>
      </c>
      <c r="N458" t="str">
        <f t="shared" si="19"/>
        <v/>
      </c>
      <c r="O458" t="str">
        <f t="shared" si="19"/>
        <v/>
      </c>
      <c r="P458" t="str">
        <f t="shared" si="19"/>
        <v/>
      </c>
    </row>
    <row r="459" spans="10:16" x14ac:dyDescent="0.2">
      <c r="J459" t="str">
        <f t="shared" si="18"/>
        <v/>
      </c>
      <c r="K459" t="str">
        <f t="shared" si="18"/>
        <v/>
      </c>
      <c r="L459" t="str">
        <f t="shared" si="18"/>
        <v/>
      </c>
      <c r="N459" t="str">
        <f t="shared" si="19"/>
        <v/>
      </c>
      <c r="O459" t="str">
        <f t="shared" si="19"/>
        <v/>
      </c>
      <c r="P459" t="str">
        <f t="shared" si="19"/>
        <v/>
      </c>
    </row>
    <row r="460" spans="10:16" x14ac:dyDescent="0.2">
      <c r="J460" t="str">
        <f t="shared" si="18"/>
        <v/>
      </c>
      <c r="K460" t="str">
        <f t="shared" si="18"/>
        <v/>
      </c>
      <c r="L460" t="str">
        <f t="shared" si="18"/>
        <v/>
      </c>
      <c r="N460" t="str">
        <f t="shared" si="19"/>
        <v/>
      </c>
      <c r="O460" t="str">
        <f t="shared" si="19"/>
        <v/>
      </c>
      <c r="P460" t="str">
        <f t="shared" si="19"/>
        <v/>
      </c>
    </row>
    <row r="461" spans="10:16" x14ac:dyDescent="0.2">
      <c r="J461" t="str">
        <f t="shared" si="18"/>
        <v/>
      </c>
      <c r="K461" t="str">
        <f t="shared" si="18"/>
        <v/>
      </c>
      <c r="L461" t="str">
        <f t="shared" si="18"/>
        <v/>
      </c>
      <c r="N461" t="str">
        <f t="shared" si="19"/>
        <v/>
      </c>
      <c r="O461" t="str">
        <f t="shared" si="19"/>
        <v/>
      </c>
      <c r="P461" t="str">
        <f t="shared" si="19"/>
        <v/>
      </c>
    </row>
    <row r="462" spans="10:16" x14ac:dyDescent="0.2">
      <c r="J462" t="str">
        <f t="shared" si="18"/>
        <v/>
      </c>
      <c r="K462" t="str">
        <f t="shared" si="18"/>
        <v/>
      </c>
      <c r="L462" t="str">
        <f t="shared" si="18"/>
        <v/>
      </c>
      <c r="N462" t="str">
        <f t="shared" si="19"/>
        <v/>
      </c>
      <c r="O462" t="str">
        <f t="shared" si="19"/>
        <v/>
      </c>
      <c r="P462" t="str">
        <f t="shared" si="19"/>
        <v/>
      </c>
    </row>
    <row r="463" spans="10:16" x14ac:dyDescent="0.2">
      <c r="J463" t="str">
        <f t="shared" si="18"/>
        <v/>
      </c>
      <c r="K463" t="str">
        <f t="shared" si="18"/>
        <v/>
      </c>
      <c r="L463" t="str">
        <f t="shared" si="18"/>
        <v/>
      </c>
      <c r="N463" t="str">
        <f t="shared" si="19"/>
        <v/>
      </c>
      <c r="O463" t="str">
        <f t="shared" si="19"/>
        <v/>
      </c>
      <c r="P463" t="str">
        <f t="shared" si="19"/>
        <v/>
      </c>
    </row>
    <row r="464" spans="10:16" x14ac:dyDescent="0.2">
      <c r="J464" t="str">
        <f t="shared" si="18"/>
        <v/>
      </c>
      <c r="K464" t="str">
        <f t="shared" si="18"/>
        <v/>
      </c>
      <c r="L464" t="str">
        <f t="shared" si="18"/>
        <v/>
      </c>
      <c r="N464" t="str">
        <f t="shared" si="19"/>
        <v/>
      </c>
      <c r="O464" t="str">
        <f t="shared" si="19"/>
        <v/>
      </c>
      <c r="P464" t="str">
        <f t="shared" si="19"/>
        <v/>
      </c>
    </row>
    <row r="465" spans="10:16" x14ac:dyDescent="0.2">
      <c r="J465" t="str">
        <f t="shared" si="18"/>
        <v/>
      </c>
      <c r="K465" t="str">
        <f t="shared" si="18"/>
        <v/>
      </c>
      <c r="L465" t="str">
        <f t="shared" si="18"/>
        <v/>
      </c>
      <c r="N465" t="str">
        <f t="shared" si="19"/>
        <v/>
      </c>
      <c r="O465" t="str">
        <f t="shared" si="19"/>
        <v/>
      </c>
      <c r="P465" t="str">
        <f t="shared" si="19"/>
        <v/>
      </c>
    </row>
    <row r="466" spans="10:16" x14ac:dyDescent="0.2">
      <c r="J466" t="str">
        <f t="shared" si="18"/>
        <v/>
      </c>
      <c r="K466" t="str">
        <f t="shared" si="18"/>
        <v/>
      </c>
      <c r="L466" t="str">
        <f t="shared" si="18"/>
        <v/>
      </c>
      <c r="N466" t="str">
        <f t="shared" si="19"/>
        <v/>
      </c>
      <c r="O466" t="str">
        <f t="shared" si="19"/>
        <v/>
      </c>
      <c r="P466" t="str">
        <f t="shared" si="19"/>
        <v/>
      </c>
    </row>
    <row r="467" spans="10:16" x14ac:dyDescent="0.2">
      <c r="J467" t="str">
        <f t="shared" si="18"/>
        <v/>
      </c>
      <c r="K467" t="str">
        <f t="shared" si="18"/>
        <v/>
      </c>
      <c r="L467" t="str">
        <f t="shared" si="18"/>
        <v/>
      </c>
      <c r="N467" t="str">
        <f t="shared" si="19"/>
        <v/>
      </c>
      <c r="O467" t="str">
        <f t="shared" si="19"/>
        <v/>
      </c>
      <c r="P467" t="str">
        <f t="shared" si="19"/>
        <v/>
      </c>
    </row>
    <row r="468" spans="10:16" x14ac:dyDescent="0.2">
      <c r="J468" t="str">
        <f t="shared" si="18"/>
        <v/>
      </c>
      <c r="K468" t="str">
        <f t="shared" si="18"/>
        <v/>
      </c>
      <c r="L468" t="str">
        <f t="shared" si="18"/>
        <v/>
      </c>
      <c r="N468" t="str">
        <f t="shared" si="19"/>
        <v/>
      </c>
      <c r="O468" t="str">
        <f t="shared" si="19"/>
        <v/>
      </c>
      <c r="P468" t="str">
        <f t="shared" si="19"/>
        <v/>
      </c>
    </row>
    <row r="469" spans="10:16" x14ac:dyDescent="0.2">
      <c r="J469" t="str">
        <f t="shared" si="18"/>
        <v/>
      </c>
      <c r="K469" t="str">
        <f t="shared" si="18"/>
        <v/>
      </c>
      <c r="L469" t="str">
        <f t="shared" si="18"/>
        <v/>
      </c>
      <c r="N469" t="str">
        <f t="shared" si="19"/>
        <v/>
      </c>
      <c r="O469" t="str">
        <f t="shared" si="19"/>
        <v/>
      </c>
      <c r="P469" t="str">
        <f t="shared" si="19"/>
        <v/>
      </c>
    </row>
    <row r="470" spans="10:16" x14ac:dyDescent="0.2">
      <c r="J470" t="str">
        <f t="shared" si="18"/>
        <v/>
      </c>
      <c r="K470" t="str">
        <f t="shared" si="18"/>
        <v/>
      </c>
      <c r="L470" t="str">
        <f t="shared" si="18"/>
        <v/>
      </c>
      <c r="N470" t="str">
        <f t="shared" si="19"/>
        <v/>
      </c>
      <c r="O470" t="str">
        <f t="shared" si="19"/>
        <v/>
      </c>
      <c r="P470" t="str">
        <f t="shared" si="19"/>
        <v/>
      </c>
    </row>
    <row r="471" spans="10:16" x14ac:dyDescent="0.2">
      <c r="J471" t="str">
        <f t="shared" si="18"/>
        <v/>
      </c>
      <c r="K471" t="str">
        <f t="shared" si="18"/>
        <v/>
      </c>
      <c r="L471" t="str">
        <f t="shared" si="18"/>
        <v/>
      </c>
      <c r="N471" t="str">
        <f t="shared" si="19"/>
        <v/>
      </c>
      <c r="O471" t="str">
        <f t="shared" si="19"/>
        <v/>
      </c>
      <c r="P471" t="str">
        <f t="shared" si="19"/>
        <v/>
      </c>
    </row>
    <row r="472" spans="10:16" x14ac:dyDescent="0.2">
      <c r="J472" t="str">
        <f t="shared" si="18"/>
        <v/>
      </c>
      <c r="K472" t="str">
        <f t="shared" si="18"/>
        <v/>
      </c>
      <c r="L472" t="str">
        <f t="shared" si="18"/>
        <v/>
      </c>
      <c r="N472" t="str">
        <f t="shared" si="19"/>
        <v/>
      </c>
      <c r="O472" t="str">
        <f t="shared" si="19"/>
        <v/>
      </c>
      <c r="P472" t="str">
        <f t="shared" si="19"/>
        <v/>
      </c>
    </row>
    <row r="473" spans="10:16" x14ac:dyDescent="0.2">
      <c r="J473" t="str">
        <f t="shared" si="18"/>
        <v/>
      </c>
      <c r="K473" t="str">
        <f t="shared" si="18"/>
        <v/>
      </c>
      <c r="L473" t="str">
        <f t="shared" si="18"/>
        <v/>
      </c>
      <c r="N473" t="str">
        <f t="shared" si="19"/>
        <v/>
      </c>
      <c r="O473" t="str">
        <f t="shared" si="19"/>
        <v/>
      </c>
      <c r="P473" t="str">
        <f t="shared" si="19"/>
        <v/>
      </c>
    </row>
    <row r="474" spans="10:16" x14ac:dyDescent="0.2">
      <c r="J474" t="str">
        <f t="shared" si="18"/>
        <v/>
      </c>
      <c r="K474" t="str">
        <f t="shared" si="18"/>
        <v/>
      </c>
      <c r="L474" t="str">
        <f t="shared" si="18"/>
        <v/>
      </c>
      <c r="N474" t="str">
        <f t="shared" si="19"/>
        <v/>
      </c>
      <c r="O474" t="str">
        <f t="shared" si="19"/>
        <v/>
      </c>
      <c r="P474" t="str">
        <f t="shared" si="19"/>
        <v/>
      </c>
    </row>
    <row r="475" spans="10:16" x14ac:dyDescent="0.2">
      <c r="J475" t="str">
        <f t="shared" si="18"/>
        <v/>
      </c>
      <c r="K475" t="str">
        <f t="shared" si="18"/>
        <v/>
      </c>
      <c r="L475" t="str">
        <f t="shared" si="18"/>
        <v/>
      </c>
      <c r="N475" t="str">
        <f t="shared" si="19"/>
        <v/>
      </c>
      <c r="O475" t="str">
        <f t="shared" si="19"/>
        <v/>
      </c>
      <c r="P475" t="str">
        <f t="shared" si="19"/>
        <v/>
      </c>
    </row>
    <row r="476" spans="10:16" x14ac:dyDescent="0.2">
      <c r="J476" t="str">
        <f t="shared" si="18"/>
        <v/>
      </c>
      <c r="K476" t="str">
        <f t="shared" si="18"/>
        <v/>
      </c>
      <c r="L476" t="str">
        <f t="shared" si="18"/>
        <v/>
      </c>
      <c r="N476" t="str">
        <f t="shared" si="19"/>
        <v/>
      </c>
      <c r="O476" t="str">
        <f t="shared" si="19"/>
        <v/>
      </c>
      <c r="P476" t="str">
        <f t="shared" si="19"/>
        <v/>
      </c>
    </row>
    <row r="477" spans="10:16" x14ac:dyDescent="0.2">
      <c r="J477" t="str">
        <f t="shared" si="18"/>
        <v/>
      </c>
      <c r="K477" t="str">
        <f t="shared" si="18"/>
        <v/>
      </c>
      <c r="L477" t="str">
        <f t="shared" si="18"/>
        <v/>
      </c>
      <c r="N477" t="str">
        <f t="shared" si="19"/>
        <v/>
      </c>
      <c r="O477" t="str">
        <f t="shared" si="19"/>
        <v/>
      </c>
      <c r="P477" t="str">
        <f t="shared" si="19"/>
        <v/>
      </c>
    </row>
    <row r="478" spans="10:16" x14ac:dyDescent="0.2">
      <c r="J478" t="str">
        <f t="shared" si="18"/>
        <v/>
      </c>
      <c r="K478" t="str">
        <f t="shared" si="18"/>
        <v/>
      </c>
      <c r="L478" t="str">
        <f t="shared" si="18"/>
        <v/>
      </c>
      <c r="N478" t="str">
        <f t="shared" si="19"/>
        <v/>
      </c>
      <c r="O478" t="str">
        <f t="shared" si="19"/>
        <v/>
      </c>
      <c r="P478" t="str">
        <f t="shared" si="19"/>
        <v/>
      </c>
    </row>
    <row r="479" spans="10:16" x14ac:dyDescent="0.2">
      <c r="J479" t="str">
        <f t="shared" si="18"/>
        <v/>
      </c>
      <c r="K479" t="str">
        <f t="shared" si="18"/>
        <v/>
      </c>
      <c r="L479" t="str">
        <f t="shared" si="18"/>
        <v/>
      </c>
      <c r="N479" t="str">
        <f t="shared" si="19"/>
        <v/>
      </c>
      <c r="O479" t="str">
        <f t="shared" si="19"/>
        <v/>
      </c>
      <c r="P479" t="str">
        <f t="shared" si="19"/>
        <v/>
      </c>
    </row>
    <row r="480" spans="10:16" x14ac:dyDescent="0.2">
      <c r="J480" t="str">
        <f t="shared" si="18"/>
        <v/>
      </c>
      <c r="K480" t="str">
        <f t="shared" si="18"/>
        <v/>
      </c>
      <c r="L480" t="str">
        <f t="shared" si="18"/>
        <v/>
      </c>
      <c r="N480" t="str">
        <f t="shared" si="19"/>
        <v/>
      </c>
      <c r="O480" t="str">
        <f t="shared" si="19"/>
        <v/>
      </c>
      <c r="P480" t="str">
        <f t="shared" si="19"/>
        <v/>
      </c>
    </row>
    <row r="481" spans="10:16" x14ac:dyDescent="0.2">
      <c r="J481" t="str">
        <f t="shared" si="18"/>
        <v/>
      </c>
      <c r="K481" t="str">
        <f t="shared" si="18"/>
        <v/>
      </c>
      <c r="L481" t="str">
        <f t="shared" si="18"/>
        <v/>
      </c>
      <c r="N481" t="str">
        <f t="shared" si="19"/>
        <v/>
      </c>
      <c r="O481" t="str">
        <f t="shared" si="19"/>
        <v/>
      </c>
      <c r="P481" t="str">
        <f t="shared" si="19"/>
        <v/>
      </c>
    </row>
    <row r="482" spans="10:16" x14ac:dyDescent="0.2">
      <c r="J482" t="str">
        <f t="shared" si="18"/>
        <v/>
      </c>
      <c r="K482" t="str">
        <f t="shared" si="18"/>
        <v/>
      </c>
      <c r="L482" t="str">
        <f t="shared" si="18"/>
        <v/>
      </c>
      <c r="N482" t="str">
        <f t="shared" si="19"/>
        <v/>
      </c>
      <c r="O482" t="str">
        <f t="shared" si="19"/>
        <v/>
      </c>
      <c r="P482" t="str">
        <f t="shared" si="19"/>
        <v/>
      </c>
    </row>
    <row r="483" spans="10:16" x14ac:dyDescent="0.2">
      <c r="J483" t="str">
        <f t="shared" si="18"/>
        <v/>
      </c>
      <c r="K483" t="str">
        <f t="shared" si="18"/>
        <v/>
      </c>
      <c r="L483" t="str">
        <f t="shared" si="18"/>
        <v/>
      </c>
      <c r="N483" t="str">
        <f t="shared" si="19"/>
        <v/>
      </c>
      <c r="O483" t="str">
        <f t="shared" si="19"/>
        <v/>
      </c>
      <c r="P483" t="str">
        <f t="shared" si="19"/>
        <v/>
      </c>
    </row>
    <row r="484" spans="10:16" x14ac:dyDescent="0.2">
      <c r="J484" t="str">
        <f t="shared" ref="J484:L517" si="20">IF($B484="US",D484,"")</f>
        <v/>
      </c>
      <c r="K484" t="str">
        <f t="shared" si="20"/>
        <v/>
      </c>
      <c r="L484" t="str">
        <f t="shared" si="20"/>
        <v/>
      </c>
      <c r="N484" t="str">
        <f t="shared" si="19"/>
        <v/>
      </c>
      <c r="O484" t="str">
        <f t="shared" si="19"/>
        <v/>
      </c>
      <c r="P484" t="str">
        <f t="shared" si="19"/>
        <v/>
      </c>
    </row>
    <row r="485" spans="10:16" x14ac:dyDescent="0.2">
      <c r="J485" t="str">
        <f t="shared" si="20"/>
        <v/>
      </c>
      <c r="K485" t="str">
        <f t="shared" si="20"/>
        <v/>
      </c>
      <c r="L485" t="str">
        <f t="shared" si="20"/>
        <v/>
      </c>
      <c r="N485" t="str">
        <f t="shared" ref="N485:P517" si="21">IF($A485="New York",D485,"")</f>
        <v/>
      </c>
      <c r="O485" t="str">
        <f t="shared" si="21"/>
        <v/>
      </c>
      <c r="P485" t="str">
        <f t="shared" si="21"/>
        <v/>
      </c>
    </row>
    <row r="486" spans="10:16" x14ac:dyDescent="0.2">
      <c r="J486" t="str">
        <f t="shared" si="20"/>
        <v/>
      </c>
      <c r="K486" t="str">
        <f t="shared" si="20"/>
        <v/>
      </c>
      <c r="L486" t="str">
        <f t="shared" si="20"/>
        <v/>
      </c>
      <c r="N486" t="str">
        <f t="shared" si="21"/>
        <v/>
      </c>
      <c r="O486" t="str">
        <f t="shared" si="21"/>
        <v/>
      </c>
      <c r="P486" t="str">
        <f t="shared" si="21"/>
        <v/>
      </c>
    </row>
    <row r="487" spans="10:16" x14ac:dyDescent="0.2">
      <c r="J487" t="str">
        <f t="shared" si="20"/>
        <v/>
      </c>
      <c r="K487" t="str">
        <f t="shared" si="20"/>
        <v/>
      </c>
      <c r="L487" t="str">
        <f t="shared" si="20"/>
        <v/>
      </c>
      <c r="N487" t="str">
        <f t="shared" si="21"/>
        <v/>
      </c>
      <c r="O487" t="str">
        <f t="shared" si="21"/>
        <v/>
      </c>
      <c r="P487" t="str">
        <f t="shared" si="21"/>
        <v/>
      </c>
    </row>
    <row r="488" spans="10:16" x14ac:dyDescent="0.2">
      <c r="J488" t="str">
        <f t="shared" si="20"/>
        <v/>
      </c>
      <c r="K488" t="str">
        <f t="shared" si="20"/>
        <v/>
      </c>
      <c r="L488" t="str">
        <f t="shared" si="20"/>
        <v/>
      </c>
      <c r="N488" t="str">
        <f t="shared" si="21"/>
        <v/>
      </c>
      <c r="O488" t="str">
        <f t="shared" si="21"/>
        <v/>
      </c>
      <c r="P488" t="str">
        <f t="shared" si="21"/>
        <v/>
      </c>
    </row>
    <row r="489" spans="10:16" x14ac:dyDescent="0.2">
      <c r="J489" t="str">
        <f t="shared" si="20"/>
        <v/>
      </c>
      <c r="K489" t="str">
        <f t="shared" si="20"/>
        <v/>
      </c>
      <c r="L489" t="str">
        <f t="shared" si="20"/>
        <v/>
      </c>
      <c r="N489" t="str">
        <f t="shared" si="21"/>
        <v/>
      </c>
      <c r="O489" t="str">
        <f t="shared" si="21"/>
        <v/>
      </c>
      <c r="P489" t="str">
        <f t="shared" si="21"/>
        <v/>
      </c>
    </row>
    <row r="490" spans="10:16" x14ac:dyDescent="0.2">
      <c r="J490" t="str">
        <f t="shared" si="20"/>
        <v/>
      </c>
      <c r="K490" t="str">
        <f t="shared" si="20"/>
        <v/>
      </c>
      <c r="L490" t="str">
        <f t="shared" si="20"/>
        <v/>
      </c>
      <c r="N490" t="str">
        <f t="shared" si="21"/>
        <v/>
      </c>
      <c r="O490" t="str">
        <f t="shared" si="21"/>
        <v/>
      </c>
      <c r="P490" t="str">
        <f t="shared" si="21"/>
        <v/>
      </c>
    </row>
    <row r="491" spans="10:16" x14ac:dyDescent="0.2">
      <c r="J491" t="str">
        <f t="shared" si="20"/>
        <v/>
      </c>
      <c r="K491" t="str">
        <f t="shared" si="20"/>
        <v/>
      </c>
      <c r="L491" t="str">
        <f t="shared" si="20"/>
        <v/>
      </c>
      <c r="N491" t="str">
        <f t="shared" si="21"/>
        <v/>
      </c>
      <c r="O491" t="str">
        <f t="shared" si="21"/>
        <v/>
      </c>
      <c r="P491" t="str">
        <f t="shared" si="21"/>
        <v/>
      </c>
    </row>
    <row r="492" spans="10:16" x14ac:dyDescent="0.2">
      <c r="J492" t="str">
        <f t="shared" si="20"/>
        <v/>
      </c>
      <c r="K492" t="str">
        <f t="shared" si="20"/>
        <v/>
      </c>
      <c r="L492" t="str">
        <f t="shared" si="20"/>
        <v/>
      </c>
      <c r="N492" t="str">
        <f t="shared" si="21"/>
        <v/>
      </c>
      <c r="O492" t="str">
        <f t="shared" si="21"/>
        <v/>
      </c>
      <c r="P492" t="str">
        <f t="shared" si="21"/>
        <v/>
      </c>
    </row>
    <row r="493" spans="10:16" x14ac:dyDescent="0.2">
      <c r="J493" t="str">
        <f t="shared" si="20"/>
        <v/>
      </c>
      <c r="K493" t="str">
        <f t="shared" si="20"/>
        <v/>
      </c>
      <c r="L493" t="str">
        <f t="shared" si="20"/>
        <v/>
      </c>
      <c r="N493" t="str">
        <f t="shared" si="21"/>
        <v/>
      </c>
      <c r="O493" t="str">
        <f t="shared" si="21"/>
        <v/>
      </c>
      <c r="P493" t="str">
        <f t="shared" si="21"/>
        <v/>
      </c>
    </row>
    <row r="494" spans="10:16" x14ac:dyDescent="0.2">
      <c r="J494" t="str">
        <f t="shared" si="20"/>
        <v/>
      </c>
      <c r="K494" t="str">
        <f t="shared" si="20"/>
        <v/>
      </c>
      <c r="L494" t="str">
        <f t="shared" si="20"/>
        <v/>
      </c>
      <c r="N494" t="str">
        <f t="shared" si="21"/>
        <v/>
      </c>
      <c r="O494" t="str">
        <f t="shared" si="21"/>
        <v/>
      </c>
      <c r="P494" t="str">
        <f t="shared" si="21"/>
        <v/>
      </c>
    </row>
    <row r="495" spans="10:16" x14ac:dyDescent="0.2">
      <c r="J495" t="str">
        <f t="shared" si="20"/>
        <v/>
      </c>
      <c r="K495" t="str">
        <f t="shared" si="20"/>
        <v/>
      </c>
      <c r="L495" t="str">
        <f t="shared" si="20"/>
        <v/>
      </c>
      <c r="N495" t="str">
        <f t="shared" si="21"/>
        <v/>
      </c>
      <c r="O495" t="str">
        <f t="shared" si="21"/>
        <v/>
      </c>
      <c r="P495" t="str">
        <f t="shared" si="21"/>
        <v/>
      </c>
    </row>
    <row r="496" spans="10:16" x14ac:dyDescent="0.2">
      <c r="J496" t="str">
        <f t="shared" si="20"/>
        <v/>
      </c>
      <c r="K496" t="str">
        <f t="shared" si="20"/>
        <v/>
      </c>
      <c r="L496" t="str">
        <f t="shared" si="20"/>
        <v/>
      </c>
      <c r="N496" t="str">
        <f t="shared" si="21"/>
        <v/>
      </c>
      <c r="O496" t="str">
        <f t="shared" si="21"/>
        <v/>
      </c>
      <c r="P496" t="str">
        <f t="shared" si="21"/>
        <v/>
      </c>
    </row>
    <row r="497" spans="10:16" x14ac:dyDescent="0.2">
      <c r="J497" t="str">
        <f t="shared" si="20"/>
        <v/>
      </c>
      <c r="K497" t="str">
        <f t="shared" si="20"/>
        <v/>
      </c>
      <c r="L497" t="str">
        <f t="shared" si="20"/>
        <v/>
      </c>
      <c r="N497" t="str">
        <f t="shared" si="21"/>
        <v/>
      </c>
      <c r="O497" t="str">
        <f t="shared" si="21"/>
        <v/>
      </c>
      <c r="P497" t="str">
        <f t="shared" si="21"/>
        <v/>
      </c>
    </row>
    <row r="498" spans="10:16" x14ac:dyDescent="0.2">
      <c r="J498" t="str">
        <f t="shared" si="20"/>
        <v/>
      </c>
      <c r="K498" t="str">
        <f t="shared" si="20"/>
        <v/>
      </c>
      <c r="L498" t="str">
        <f t="shared" si="20"/>
        <v/>
      </c>
      <c r="N498" t="str">
        <f t="shared" si="21"/>
        <v/>
      </c>
      <c r="O498" t="str">
        <f t="shared" si="21"/>
        <v/>
      </c>
      <c r="P498" t="str">
        <f t="shared" si="21"/>
        <v/>
      </c>
    </row>
    <row r="499" spans="10:16" x14ac:dyDescent="0.2">
      <c r="J499" t="str">
        <f t="shared" si="20"/>
        <v/>
      </c>
      <c r="K499" t="str">
        <f t="shared" si="20"/>
        <v/>
      </c>
      <c r="L499" t="str">
        <f t="shared" si="20"/>
        <v/>
      </c>
      <c r="N499" t="str">
        <f t="shared" si="21"/>
        <v/>
      </c>
      <c r="O499" t="str">
        <f t="shared" si="21"/>
        <v/>
      </c>
      <c r="P499" t="str">
        <f t="shared" si="21"/>
        <v/>
      </c>
    </row>
    <row r="500" spans="10:16" x14ac:dyDescent="0.2">
      <c r="J500" t="str">
        <f t="shared" si="20"/>
        <v/>
      </c>
      <c r="K500" t="str">
        <f t="shared" si="20"/>
        <v/>
      </c>
      <c r="L500" t="str">
        <f t="shared" si="20"/>
        <v/>
      </c>
      <c r="N500" t="str">
        <f t="shared" si="21"/>
        <v/>
      </c>
      <c r="O500" t="str">
        <f t="shared" si="21"/>
        <v/>
      </c>
      <c r="P500" t="str">
        <f t="shared" si="21"/>
        <v/>
      </c>
    </row>
    <row r="501" spans="10:16" x14ac:dyDescent="0.2">
      <c r="J501" t="str">
        <f t="shared" si="20"/>
        <v/>
      </c>
      <c r="K501" t="str">
        <f t="shared" si="20"/>
        <v/>
      </c>
      <c r="L501" t="str">
        <f t="shared" si="20"/>
        <v/>
      </c>
      <c r="N501" t="str">
        <f t="shared" si="21"/>
        <v/>
      </c>
      <c r="O501" t="str">
        <f t="shared" si="21"/>
        <v/>
      </c>
      <c r="P501" t="str">
        <f t="shared" si="21"/>
        <v/>
      </c>
    </row>
    <row r="502" spans="10:16" x14ac:dyDescent="0.2">
      <c r="J502" t="str">
        <f t="shared" si="20"/>
        <v/>
      </c>
      <c r="K502" t="str">
        <f t="shared" si="20"/>
        <v/>
      </c>
      <c r="L502" t="str">
        <f t="shared" si="20"/>
        <v/>
      </c>
      <c r="N502" t="str">
        <f t="shared" si="21"/>
        <v/>
      </c>
      <c r="O502" t="str">
        <f t="shared" si="21"/>
        <v/>
      </c>
      <c r="P502" t="str">
        <f t="shared" si="21"/>
        <v/>
      </c>
    </row>
    <row r="503" spans="10:16" x14ac:dyDescent="0.2">
      <c r="J503" t="str">
        <f t="shared" si="20"/>
        <v/>
      </c>
      <c r="K503" t="str">
        <f t="shared" si="20"/>
        <v/>
      </c>
      <c r="L503" t="str">
        <f t="shared" si="20"/>
        <v/>
      </c>
      <c r="N503" t="str">
        <f t="shared" si="21"/>
        <v/>
      </c>
      <c r="O503" t="str">
        <f t="shared" si="21"/>
        <v/>
      </c>
      <c r="P503" t="str">
        <f t="shared" si="21"/>
        <v/>
      </c>
    </row>
    <row r="504" spans="10:16" x14ac:dyDescent="0.2">
      <c r="J504" t="str">
        <f t="shared" si="20"/>
        <v/>
      </c>
      <c r="K504" t="str">
        <f t="shared" si="20"/>
        <v/>
      </c>
      <c r="L504" t="str">
        <f t="shared" si="20"/>
        <v/>
      </c>
      <c r="N504" t="str">
        <f t="shared" si="21"/>
        <v/>
      </c>
      <c r="O504" t="str">
        <f t="shared" si="21"/>
        <v/>
      </c>
      <c r="P504" t="str">
        <f t="shared" si="21"/>
        <v/>
      </c>
    </row>
    <row r="505" spans="10:16" x14ac:dyDescent="0.2">
      <c r="J505" t="str">
        <f t="shared" si="20"/>
        <v/>
      </c>
      <c r="K505" t="str">
        <f t="shared" si="20"/>
        <v/>
      </c>
      <c r="L505" t="str">
        <f t="shared" si="20"/>
        <v/>
      </c>
      <c r="N505" t="str">
        <f t="shared" si="21"/>
        <v/>
      </c>
      <c r="O505" t="str">
        <f t="shared" si="21"/>
        <v/>
      </c>
      <c r="P505" t="str">
        <f t="shared" si="21"/>
        <v/>
      </c>
    </row>
    <row r="506" spans="10:16" x14ac:dyDescent="0.2">
      <c r="J506" t="str">
        <f t="shared" si="20"/>
        <v/>
      </c>
      <c r="K506" t="str">
        <f t="shared" si="20"/>
        <v/>
      </c>
      <c r="L506" t="str">
        <f t="shared" si="20"/>
        <v/>
      </c>
      <c r="N506" t="str">
        <f t="shared" si="21"/>
        <v/>
      </c>
      <c r="O506" t="str">
        <f t="shared" si="21"/>
        <v/>
      </c>
      <c r="P506" t="str">
        <f t="shared" si="21"/>
        <v/>
      </c>
    </row>
    <row r="507" spans="10:16" x14ac:dyDescent="0.2">
      <c r="J507" t="str">
        <f t="shared" si="20"/>
        <v/>
      </c>
      <c r="K507" t="str">
        <f t="shared" si="20"/>
        <v/>
      </c>
      <c r="L507" t="str">
        <f t="shared" si="20"/>
        <v/>
      </c>
      <c r="N507" t="str">
        <f t="shared" si="21"/>
        <v/>
      </c>
      <c r="O507" t="str">
        <f t="shared" si="21"/>
        <v/>
      </c>
      <c r="P507" t="str">
        <f t="shared" si="21"/>
        <v/>
      </c>
    </row>
    <row r="508" spans="10:16" x14ac:dyDescent="0.2">
      <c r="J508" t="str">
        <f t="shared" si="20"/>
        <v/>
      </c>
      <c r="K508" t="str">
        <f t="shared" si="20"/>
        <v/>
      </c>
      <c r="L508" t="str">
        <f t="shared" si="20"/>
        <v/>
      </c>
      <c r="N508" t="str">
        <f t="shared" si="21"/>
        <v/>
      </c>
      <c r="O508" t="str">
        <f t="shared" si="21"/>
        <v/>
      </c>
      <c r="P508" t="str">
        <f t="shared" si="21"/>
        <v/>
      </c>
    </row>
    <row r="509" spans="10:16" x14ac:dyDescent="0.2">
      <c r="J509" t="str">
        <f t="shared" si="20"/>
        <v/>
      </c>
      <c r="K509" t="str">
        <f t="shared" si="20"/>
        <v/>
      </c>
      <c r="L509" t="str">
        <f t="shared" si="20"/>
        <v/>
      </c>
      <c r="N509" t="str">
        <f t="shared" si="21"/>
        <v/>
      </c>
      <c r="O509" t="str">
        <f t="shared" si="21"/>
        <v/>
      </c>
      <c r="P509" t="str">
        <f t="shared" si="21"/>
        <v/>
      </c>
    </row>
    <row r="510" spans="10:16" x14ac:dyDescent="0.2">
      <c r="J510" t="str">
        <f t="shared" si="20"/>
        <v/>
      </c>
      <c r="K510" t="str">
        <f t="shared" si="20"/>
        <v/>
      </c>
      <c r="L510" t="str">
        <f t="shared" si="20"/>
        <v/>
      </c>
      <c r="N510" t="str">
        <f t="shared" si="21"/>
        <v/>
      </c>
      <c r="O510" t="str">
        <f t="shared" si="21"/>
        <v/>
      </c>
      <c r="P510" t="str">
        <f t="shared" si="21"/>
        <v/>
      </c>
    </row>
    <row r="511" spans="10:16" x14ac:dyDescent="0.2">
      <c r="J511" t="str">
        <f t="shared" si="20"/>
        <v/>
      </c>
      <c r="K511" t="str">
        <f t="shared" si="20"/>
        <v/>
      </c>
      <c r="L511" t="str">
        <f t="shared" si="20"/>
        <v/>
      </c>
      <c r="N511" t="str">
        <f t="shared" si="21"/>
        <v/>
      </c>
      <c r="O511" t="str">
        <f t="shared" si="21"/>
        <v/>
      </c>
      <c r="P511" t="str">
        <f t="shared" si="21"/>
        <v/>
      </c>
    </row>
    <row r="512" spans="10:16" x14ac:dyDescent="0.2">
      <c r="J512" t="str">
        <f t="shared" si="20"/>
        <v/>
      </c>
      <c r="K512" t="str">
        <f t="shared" si="20"/>
        <v/>
      </c>
      <c r="L512" t="str">
        <f t="shared" si="20"/>
        <v/>
      </c>
      <c r="N512" t="str">
        <f t="shared" si="21"/>
        <v/>
      </c>
      <c r="O512" t="str">
        <f t="shared" si="21"/>
        <v/>
      </c>
      <c r="P512" t="str">
        <f t="shared" si="21"/>
        <v/>
      </c>
    </row>
    <row r="513" spans="10:16" x14ac:dyDescent="0.2">
      <c r="J513" t="str">
        <f t="shared" si="20"/>
        <v/>
      </c>
      <c r="K513" t="str">
        <f t="shared" si="20"/>
        <v/>
      </c>
      <c r="L513" t="str">
        <f t="shared" si="20"/>
        <v/>
      </c>
      <c r="N513" t="str">
        <f t="shared" si="21"/>
        <v/>
      </c>
      <c r="O513" t="str">
        <f t="shared" si="21"/>
        <v/>
      </c>
      <c r="P513" t="str">
        <f t="shared" si="21"/>
        <v/>
      </c>
    </row>
    <row r="514" spans="10:16" x14ac:dyDescent="0.2">
      <c r="J514" t="str">
        <f t="shared" si="20"/>
        <v/>
      </c>
      <c r="K514" t="str">
        <f t="shared" si="20"/>
        <v/>
      </c>
      <c r="L514" t="str">
        <f t="shared" si="20"/>
        <v/>
      </c>
      <c r="N514" t="str">
        <f t="shared" si="21"/>
        <v/>
      </c>
      <c r="O514" t="str">
        <f t="shared" si="21"/>
        <v/>
      </c>
      <c r="P514" t="str">
        <f t="shared" si="21"/>
        <v/>
      </c>
    </row>
    <row r="515" spans="10:16" x14ac:dyDescent="0.2">
      <c r="J515" t="str">
        <f t="shared" si="20"/>
        <v/>
      </c>
      <c r="K515" t="str">
        <f t="shared" si="20"/>
        <v/>
      </c>
      <c r="L515" t="str">
        <f t="shared" si="20"/>
        <v/>
      </c>
      <c r="N515" t="str">
        <f t="shared" si="21"/>
        <v/>
      </c>
      <c r="O515" t="str">
        <f t="shared" si="21"/>
        <v/>
      </c>
      <c r="P515" t="str">
        <f t="shared" si="21"/>
        <v/>
      </c>
    </row>
    <row r="516" spans="10:16" x14ac:dyDescent="0.2">
      <c r="J516" t="str">
        <f t="shared" si="20"/>
        <v/>
      </c>
      <c r="K516" t="str">
        <f t="shared" si="20"/>
        <v/>
      </c>
      <c r="L516" t="str">
        <f t="shared" si="20"/>
        <v/>
      </c>
      <c r="N516" t="str">
        <f t="shared" si="21"/>
        <v/>
      </c>
      <c r="O516" t="str">
        <f t="shared" si="21"/>
        <v/>
      </c>
      <c r="P516" t="str">
        <f t="shared" si="21"/>
        <v/>
      </c>
    </row>
    <row r="517" spans="10:16" x14ac:dyDescent="0.2">
      <c r="J517" t="str">
        <f t="shared" si="20"/>
        <v/>
      </c>
      <c r="K517" t="str">
        <f t="shared" si="20"/>
        <v/>
      </c>
      <c r="L517" t="str">
        <f t="shared" si="20"/>
        <v/>
      </c>
      <c r="N517" t="str">
        <f t="shared" si="21"/>
        <v/>
      </c>
      <c r="O517" t="str">
        <f t="shared" si="21"/>
        <v/>
      </c>
      <c r="P517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B231-3389-0840-871A-1829EEB63735}">
  <dimension ref="A1:X517"/>
  <sheetViews>
    <sheetView workbookViewId="0">
      <selection activeCell="I1" sqref="I1:X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272167</v>
      </c>
      <c r="E1">
        <f>SUM(E4:E315)</f>
        <v>11299</v>
      </c>
      <c r="F1">
        <f>SUM(F4:F315)</f>
        <v>87403</v>
      </c>
      <c r="J1">
        <f>SUM(J4:J315)</f>
        <v>19101</v>
      </c>
      <c r="K1">
        <f>SUM(K4:K315)</f>
        <v>244</v>
      </c>
      <c r="L1">
        <f>SUM(L4:L315)</f>
        <v>147</v>
      </c>
      <c r="N1">
        <f>SUM(N4:N315)</f>
        <v>8310</v>
      </c>
      <c r="O1">
        <f>SUM(O4:O315)</f>
        <v>42</v>
      </c>
      <c r="P1">
        <f>SUM(P4:P315)</f>
        <v>0</v>
      </c>
      <c r="T1">
        <f>SUM(T4:T48)</f>
        <v>7102</v>
      </c>
      <c r="V1">
        <f>SUM(V4:V48)</f>
        <v>20</v>
      </c>
      <c r="X1" s="3" t="s">
        <v>1497</v>
      </c>
    </row>
    <row r="2" spans="1:24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1500</v>
      </c>
      <c r="D4">
        <v>67800</v>
      </c>
      <c r="E4">
        <v>3133</v>
      </c>
      <c r="F4">
        <v>58382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61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1501</v>
      </c>
      <c r="D5">
        <v>47021</v>
      </c>
      <c r="E5">
        <v>4032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8" si="2">IF(R5="*",T5,"")</f>
        <v/>
      </c>
    </row>
    <row r="6" spans="1:24" ht="17" x14ac:dyDescent="0.25">
      <c r="A6" s="4"/>
      <c r="B6" t="s">
        <v>70</v>
      </c>
      <c r="C6" t="s">
        <v>1501</v>
      </c>
      <c r="D6">
        <v>20410</v>
      </c>
      <c r="E6">
        <v>1043</v>
      </c>
      <c r="F6">
        <v>1588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1502</v>
      </c>
      <c r="D7">
        <v>19848</v>
      </c>
      <c r="E7">
        <v>67</v>
      </c>
      <c r="F7">
        <v>180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1503</v>
      </c>
      <c r="D8">
        <v>19644</v>
      </c>
      <c r="E8">
        <v>1433</v>
      </c>
      <c r="F8">
        <v>6745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1504</v>
      </c>
      <c r="D9">
        <v>12612</v>
      </c>
      <c r="E9">
        <v>450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1</v>
      </c>
      <c r="V9" t="str">
        <f t="shared" ref="V9" si="3">IF(R9="*",T9,"")</f>
        <v/>
      </c>
    </row>
    <row r="10" spans="1:24" ht="17" x14ac:dyDescent="0.25">
      <c r="A10" s="4"/>
      <c r="B10" t="s">
        <v>169</v>
      </c>
      <c r="C10" t="s">
        <v>1505</v>
      </c>
      <c r="D10">
        <v>8652</v>
      </c>
      <c r="E10">
        <v>94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 t="s">
        <v>184</v>
      </c>
      <c r="B11" t="s">
        <v>1</v>
      </c>
      <c r="C11" t="s">
        <v>1506</v>
      </c>
      <c r="D11">
        <v>8310</v>
      </c>
      <c r="E11">
        <v>42</v>
      </c>
      <c r="F11">
        <v>0</v>
      </c>
      <c r="G11">
        <v>42.165700000000001</v>
      </c>
      <c r="H11">
        <v>-74.948099999999997</v>
      </c>
      <c r="J11">
        <f t="shared" si="0"/>
        <v>8310</v>
      </c>
      <c r="K11">
        <f t="shared" si="0"/>
        <v>42</v>
      </c>
      <c r="L11">
        <f t="shared" si="0"/>
        <v>0</v>
      </c>
      <c r="N11">
        <f t="shared" si="1"/>
        <v>8310</v>
      </c>
      <c r="O11">
        <f t="shared" si="1"/>
        <v>42</v>
      </c>
      <c r="P11">
        <f t="shared" si="1"/>
        <v>0</v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1507</v>
      </c>
      <c r="D12">
        <v>5294</v>
      </c>
      <c r="E12">
        <v>54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1508</v>
      </c>
      <c r="D13">
        <v>3983</v>
      </c>
      <c r="E13">
        <v>177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36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1509</v>
      </c>
      <c r="D14">
        <v>2994</v>
      </c>
      <c r="E14">
        <v>106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31</v>
      </c>
      <c r="V14" t="str">
        <f t="shared" si="2"/>
        <v/>
      </c>
    </row>
    <row r="15" spans="1:24" ht="17" x14ac:dyDescent="0.25">
      <c r="A15" s="4"/>
      <c r="B15" t="s">
        <v>180</v>
      </c>
      <c r="C15" t="s">
        <v>1510</v>
      </c>
      <c r="D15">
        <v>2388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1</v>
      </c>
      <c r="V15" t="str">
        <f t="shared" si="2"/>
        <v/>
      </c>
    </row>
    <row r="16" spans="1:24" ht="17" x14ac:dyDescent="0.25">
      <c r="A16" s="4"/>
      <c r="B16" t="s">
        <v>75</v>
      </c>
      <c r="C16" t="s">
        <v>1511</v>
      </c>
      <c r="D16">
        <v>2257</v>
      </c>
      <c r="E16">
        <v>37</v>
      </c>
      <c r="F16">
        <v>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1507</v>
      </c>
      <c r="D17">
        <v>1914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1510</v>
      </c>
      <c r="D18">
        <v>1639</v>
      </c>
      <c r="E18">
        <v>16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 t="s">
        <v>189</v>
      </c>
      <c r="B19" t="s">
        <v>1</v>
      </c>
      <c r="C19" t="s">
        <v>1512</v>
      </c>
      <c r="D19">
        <v>1524</v>
      </c>
      <c r="E19">
        <v>83</v>
      </c>
      <c r="F19">
        <v>0</v>
      </c>
      <c r="G19">
        <v>47.4009</v>
      </c>
      <c r="H19">
        <v>-121.4905</v>
      </c>
      <c r="J19">
        <f t="shared" si="0"/>
        <v>1524</v>
      </c>
      <c r="K19">
        <f t="shared" si="0"/>
        <v>83</v>
      </c>
      <c r="L19">
        <f t="shared" si="0"/>
        <v>0</v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1513</v>
      </c>
      <c r="D20">
        <v>1395</v>
      </c>
      <c r="E20">
        <v>8</v>
      </c>
      <c r="F20">
        <v>1323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2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ref="V21" si="4">IF(R21="*",T21,"")</f>
        <v/>
      </c>
    </row>
    <row r="22" spans="1:22" ht="17" x14ac:dyDescent="0.25">
      <c r="A22" s="4" t="s">
        <v>187</v>
      </c>
      <c r="B22" t="s">
        <v>187</v>
      </c>
      <c r="C22" t="s">
        <v>1509</v>
      </c>
      <c r="D22">
        <v>1255</v>
      </c>
      <c r="E22">
        <v>9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1</v>
      </c>
      <c r="V22" t="str">
        <f t="shared" si="2"/>
        <v/>
      </c>
    </row>
    <row r="23" spans="1:22" ht="17" x14ac:dyDescent="0.25">
      <c r="A23" s="4" t="s">
        <v>16</v>
      </c>
      <c r="B23" t="s">
        <v>2</v>
      </c>
      <c r="C23" t="s">
        <v>1514</v>
      </c>
      <c r="D23">
        <v>1234</v>
      </c>
      <c r="E23">
        <v>1</v>
      </c>
      <c r="F23">
        <v>1219</v>
      </c>
      <c r="G23">
        <v>29.183199999999999</v>
      </c>
      <c r="H23">
        <v>120.0934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 t="s">
        <v>196</v>
      </c>
      <c r="B24" t="s">
        <v>1</v>
      </c>
      <c r="C24" t="s">
        <v>1512</v>
      </c>
      <c r="D24">
        <v>1177</v>
      </c>
      <c r="E24">
        <v>23</v>
      </c>
      <c r="F24">
        <v>0</v>
      </c>
      <c r="G24">
        <v>36.116199999999999</v>
      </c>
      <c r="H24">
        <v>-119.6816</v>
      </c>
      <c r="J24">
        <f t="shared" ref="J24:L87" si="5">IF($B24="US",D24,"")</f>
        <v>1177</v>
      </c>
      <c r="K24">
        <f t="shared" si="5"/>
        <v>23</v>
      </c>
      <c r="L24">
        <f t="shared" si="5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32</v>
      </c>
      <c r="V24" t="str">
        <f t="shared" si="2"/>
        <v/>
      </c>
    </row>
    <row r="25" spans="1:22" ht="17" x14ac:dyDescent="0.25">
      <c r="A25" s="4"/>
      <c r="B25" t="s">
        <v>49</v>
      </c>
      <c r="C25" t="s">
        <v>1507</v>
      </c>
      <c r="D25">
        <v>1030</v>
      </c>
      <c r="E25">
        <v>3</v>
      </c>
      <c r="F25">
        <v>87</v>
      </c>
      <c r="G25">
        <v>4.2104999999999997</v>
      </c>
      <c r="H25">
        <v>101.97580000000001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2</v>
      </c>
      <c r="V25" t="str">
        <f t="shared" si="2"/>
        <v/>
      </c>
    </row>
    <row r="26" spans="1:22" ht="17" x14ac:dyDescent="0.25">
      <c r="A26" s="4"/>
      <c r="B26" t="s">
        <v>200</v>
      </c>
      <c r="C26" t="s">
        <v>1510</v>
      </c>
      <c r="D26">
        <v>1020</v>
      </c>
      <c r="E26">
        <v>6</v>
      </c>
      <c r="F26">
        <v>5</v>
      </c>
      <c r="G26">
        <v>39.399900000000002</v>
      </c>
      <c r="H26">
        <v>-8.2245000000000008</v>
      </c>
      <c r="J26" t="str">
        <f t="shared" si="5"/>
        <v/>
      </c>
      <c r="K26" t="str">
        <f t="shared" si="5"/>
        <v/>
      </c>
      <c r="L26" t="str">
        <f t="shared" si="5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754</v>
      </c>
      <c r="V26" t="str">
        <f t="shared" si="2"/>
        <v/>
      </c>
    </row>
    <row r="27" spans="1:22" ht="17" x14ac:dyDescent="0.25">
      <c r="A27" s="4" t="s">
        <v>17</v>
      </c>
      <c r="B27" t="s">
        <v>2</v>
      </c>
      <c r="C27" t="s">
        <v>182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3</v>
      </c>
      <c r="V27" t="str">
        <f t="shared" si="2"/>
        <v/>
      </c>
    </row>
    <row r="28" spans="1:22" ht="17" x14ac:dyDescent="0.25">
      <c r="A28" s="4" t="s">
        <v>18</v>
      </c>
      <c r="B28" t="s">
        <v>2</v>
      </c>
      <c r="C28" t="s">
        <v>183</v>
      </c>
      <c r="D28">
        <v>990</v>
      </c>
      <c r="E28">
        <v>6</v>
      </c>
      <c r="F28">
        <v>984</v>
      </c>
      <c r="G28">
        <v>31.825700000000001</v>
      </c>
      <c r="H28">
        <v>117.2264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4408</v>
      </c>
      <c r="V28" t="str">
        <f t="shared" si="2"/>
        <v/>
      </c>
    </row>
    <row r="29" spans="1:22" ht="17" x14ac:dyDescent="0.25">
      <c r="A29" s="4"/>
      <c r="B29" t="s">
        <v>47</v>
      </c>
      <c r="C29" t="s">
        <v>1515</v>
      </c>
      <c r="D29">
        <v>963</v>
      </c>
      <c r="E29">
        <v>33</v>
      </c>
      <c r="F29">
        <v>191</v>
      </c>
      <c r="G29">
        <v>36.204799999999999</v>
      </c>
      <c r="H29">
        <v>138.25290000000001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2</v>
      </c>
      <c r="V29" t="str">
        <f t="shared" si="2"/>
        <v/>
      </c>
    </row>
    <row r="30" spans="1:22" ht="17" x14ac:dyDescent="0.25">
      <c r="A30" s="4" t="s">
        <v>19</v>
      </c>
      <c r="B30" t="s">
        <v>2</v>
      </c>
      <c r="C30" t="s">
        <v>186</v>
      </c>
      <c r="D30">
        <v>935</v>
      </c>
      <c r="E30">
        <v>1</v>
      </c>
      <c r="F30">
        <v>934</v>
      </c>
      <c r="G30">
        <v>27.614000000000001</v>
      </c>
      <c r="H30">
        <v>115.7221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8</v>
      </c>
      <c r="V30">
        <f t="shared" si="2"/>
        <v>8</v>
      </c>
    </row>
    <row r="31" spans="1:22" ht="17" x14ac:dyDescent="0.25">
      <c r="A31" s="4" t="s">
        <v>214</v>
      </c>
      <c r="B31" t="s">
        <v>1</v>
      </c>
      <c r="C31" t="s">
        <v>1516</v>
      </c>
      <c r="D31">
        <v>890</v>
      </c>
      <c r="E31">
        <v>11</v>
      </c>
      <c r="F31">
        <v>0</v>
      </c>
      <c r="G31">
        <v>40.298900000000003</v>
      </c>
      <c r="H31">
        <v>-74.521000000000001</v>
      </c>
      <c r="J31">
        <f t="shared" si="5"/>
        <v>890</v>
      </c>
      <c r="K31">
        <f t="shared" si="5"/>
        <v>11</v>
      </c>
      <c r="L31">
        <f t="shared" si="5"/>
        <v>0</v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3</v>
      </c>
      <c r="V31" t="str">
        <f t="shared" si="2"/>
        <v/>
      </c>
    </row>
    <row r="32" spans="1:22" ht="17" x14ac:dyDescent="0.25">
      <c r="A32" s="4"/>
      <c r="B32" t="s">
        <v>202</v>
      </c>
      <c r="C32" t="s">
        <v>1502</v>
      </c>
      <c r="D32">
        <v>833</v>
      </c>
      <c r="E32">
        <v>0</v>
      </c>
      <c r="F32">
        <v>4</v>
      </c>
      <c r="G32">
        <v>49.817500000000003</v>
      </c>
      <c r="H32">
        <v>15.473000000000001</v>
      </c>
      <c r="J32" t="str">
        <f t="shared" si="5"/>
        <v/>
      </c>
      <c r="K32" t="str">
        <f t="shared" si="5"/>
        <v/>
      </c>
      <c r="L32" t="str">
        <f t="shared" si="5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84</v>
      </c>
      <c r="V32" t="str">
        <f t="shared" si="2"/>
        <v/>
      </c>
    </row>
    <row r="33" spans="1:22" ht="17" x14ac:dyDescent="0.25">
      <c r="A33" s="4"/>
      <c r="B33" t="s">
        <v>209</v>
      </c>
      <c r="C33" t="s">
        <v>1517</v>
      </c>
      <c r="D33">
        <v>793</v>
      </c>
      <c r="E33">
        <v>11</v>
      </c>
      <c r="F33">
        <v>2</v>
      </c>
      <c r="G33">
        <v>-14.234999999999999</v>
      </c>
      <c r="H33">
        <v>-51.9253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7</v>
      </c>
      <c r="V33" t="str">
        <f t="shared" si="2"/>
        <v/>
      </c>
    </row>
    <row r="34" spans="1:22" ht="17" x14ac:dyDescent="0.25">
      <c r="A34" s="4" t="s">
        <v>22</v>
      </c>
      <c r="B34" t="s">
        <v>2</v>
      </c>
      <c r="C34" t="s">
        <v>1518</v>
      </c>
      <c r="D34">
        <v>762</v>
      </c>
      <c r="E34">
        <v>7</v>
      </c>
      <c r="F34">
        <v>748</v>
      </c>
      <c r="G34">
        <v>36.342700000000001</v>
      </c>
      <c r="H34">
        <v>118.1498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8</v>
      </c>
      <c r="V34" t="str">
        <f t="shared" si="2"/>
        <v/>
      </c>
    </row>
    <row r="35" spans="1:22" ht="17" x14ac:dyDescent="0.25">
      <c r="A35" s="4" t="s">
        <v>191</v>
      </c>
      <c r="B35" t="s">
        <v>192</v>
      </c>
      <c r="C35" t="s">
        <v>1363</v>
      </c>
      <c r="D35">
        <v>712</v>
      </c>
      <c r="E35">
        <v>7</v>
      </c>
      <c r="F35">
        <v>325</v>
      </c>
      <c r="G35">
        <v>35.449800000000003</v>
      </c>
      <c r="H35">
        <v>139.66489999999999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101</v>
      </c>
      <c r="V35" t="str">
        <f t="shared" si="2"/>
        <v/>
      </c>
    </row>
    <row r="36" spans="1:22" ht="17" x14ac:dyDescent="0.25">
      <c r="A36" s="4"/>
      <c r="B36" t="s">
        <v>204</v>
      </c>
      <c r="C36" t="s">
        <v>1511</v>
      </c>
      <c r="D36">
        <v>705</v>
      </c>
      <c r="E36">
        <v>0</v>
      </c>
      <c r="F36">
        <v>14</v>
      </c>
      <c r="G36">
        <v>31.046099999999999</v>
      </c>
      <c r="H36">
        <v>34.851599999999998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24</v>
      </c>
      <c r="V36" t="str">
        <f t="shared" si="2"/>
        <v/>
      </c>
    </row>
    <row r="37" spans="1:22" ht="17" x14ac:dyDescent="0.25">
      <c r="A37" s="4"/>
      <c r="B37" t="s">
        <v>220</v>
      </c>
      <c r="C37" t="s">
        <v>1517</v>
      </c>
      <c r="D37">
        <v>683</v>
      </c>
      <c r="E37">
        <v>3</v>
      </c>
      <c r="F37">
        <v>5</v>
      </c>
      <c r="G37">
        <v>53.142400000000002</v>
      </c>
      <c r="H37">
        <v>-7.6920999999999999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21</v>
      </c>
      <c r="V37" t="str">
        <f t="shared" si="2"/>
        <v/>
      </c>
    </row>
    <row r="38" spans="1:22" ht="17" x14ac:dyDescent="0.25">
      <c r="A38" s="4" t="s">
        <v>20</v>
      </c>
      <c r="B38" t="s">
        <v>2</v>
      </c>
      <c r="C38" t="s">
        <v>194</v>
      </c>
      <c r="D38">
        <v>631</v>
      </c>
      <c r="E38">
        <v>0</v>
      </c>
      <c r="F38">
        <v>631</v>
      </c>
      <c r="G38">
        <v>32.9711</v>
      </c>
      <c r="H38">
        <v>119.455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si="2"/>
        <v/>
      </c>
    </row>
    <row r="39" spans="1:22" ht="17" x14ac:dyDescent="0.25">
      <c r="A39" s="4" t="s">
        <v>237</v>
      </c>
      <c r="B39" t="s">
        <v>1</v>
      </c>
      <c r="C39" t="s">
        <v>1516</v>
      </c>
      <c r="D39">
        <v>585</v>
      </c>
      <c r="E39">
        <v>5</v>
      </c>
      <c r="F39">
        <v>0</v>
      </c>
      <c r="G39">
        <v>40.349499999999999</v>
      </c>
      <c r="H39">
        <v>-88.986099999999993</v>
      </c>
      <c r="J39">
        <f t="shared" si="5"/>
        <v>585</v>
      </c>
      <c r="K39">
        <f t="shared" si="5"/>
        <v>5</v>
      </c>
      <c r="L39">
        <f t="shared" si="5"/>
        <v>0</v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1337</v>
      </c>
      <c r="T39">
        <v>371</v>
      </c>
      <c r="V39" t="str">
        <f t="shared" si="2"/>
        <v/>
      </c>
    </row>
    <row r="40" spans="1:22" ht="17" x14ac:dyDescent="0.25">
      <c r="A40" s="4" t="s">
        <v>21</v>
      </c>
      <c r="B40" t="s">
        <v>2</v>
      </c>
      <c r="C40" t="s">
        <v>195</v>
      </c>
      <c r="D40">
        <v>576</v>
      </c>
      <c r="E40">
        <v>6</v>
      </c>
      <c r="F40">
        <v>570</v>
      </c>
      <c r="G40">
        <v>30.057200000000002</v>
      </c>
      <c r="H40">
        <v>107.874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1338</v>
      </c>
      <c r="T40">
        <v>8</v>
      </c>
      <c r="V40" t="str">
        <f t="shared" si="2"/>
        <v/>
      </c>
    </row>
    <row r="41" spans="1:22" ht="17" x14ac:dyDescent="0.25">
      <c r="A41" s="4" t="s">
        <v>224</v>
      </c>
      <c r="B41" t="s">
        <v>1</v>
      </c>
      <c r="C41" t="s">
        <v>1512</v>
      </c>
      <c r="D41">
        <v>563</v>
      </c>
      <c r="E41">
        <v>10</v>
      </c>
      <c r="F41">
        <v>0</v>
      </c>
      <c r="G41">
        <v>27.766300000000001</v>
      </c>
      <c r="H41">
        <v>-81.686800000000005</v>
      </c>
      <c r="J41">
        <f t="shared" si="5"/>
        <v>563</v>
      </c>
      <c r="K41">
        <f t="shared" si="5"/>
        <v>10</v>
      </c>
      <c r="L41">
        <f t="shared" si="5"/>
        <v>0</v>
      </c>
      <c r="N41" t="str">
        <f t="shared" si="1"/>
        <v/>
      </c>
      <c r="O41" t="str">
        <f t="shared" si="1"/>
        <v/>
      </c>
      <c r="P41" t="str">
        <f t="shared" si="1"/>
        <v/>
      </c>
      <c r="R41" s="5" t="s">
        <v>1346</v>
      </c>
      <c r="S41" t="s">
        <v>1339</v>
      </c>
      <c r="T41">
        <v>1</v>
      </c>
      <c r="V41">
        <f t="shared" si="2"/>
        <v>1</v>
      </c>
    </row>
    <row r="42" spans="1:22" ht="17" x14ac:dyDescent="0.25">
      <c r="A42" s="4" t="s">
        <v>260</v>
      </c>
      <c r="B42" t="s">
        <v>1</v>
      </c>
      <c r="C42" t="s">
        <v>1516</v>
      </c>
      <c r="D42">
        <v>552</v>
      </c>
      <c r="E42">
        <v>3</v>
      </c>
      <c r="F42">
        <v>0</v>
      </c>
      <c r="G42">
        <v>43.326599999999999</v>
      </c>
      <c r="H42">
        <v>-84.536100000000005</v>
      </c>
      <c r="J42">
        <f t="shared" si="5"/>
        <v>552</v>
      </c>
      <c r="K42">
        <f t="shared" si="5"/>
        <v>3</v>
      </c>
      <c r="L42">
        <f t="shared" si="5"/>
        <v>0</v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1340</v>
      </c>
      <c r="T42">
        <v>7</v>
      </c>
      <c r="V42">
        <f t="shared" si="2"/>
        <v>7</v>
      </c>
    </row>
    <row r="43" spans="1:22" ht="17" x14ac:dyDescent="0.25">
      <c r="A43" s="4" t="s">
        <v>23</v>
      </c>
      <c r="B43" t="s">
        <v>2</v>
      </c>
      <c r="C43" t="s">
        <v>1519</v>
      </c>
      <c r="D43">
        <v>541</v>
      </c>
      <c r="E43">
        <v>3</v>
      </c>
      <c r="F43">
        <v>536</v>
      </c>
      <c r="G43">
        <v>30.617100000000001</v>
      </c>
      <c r="H43">
        <v>102.7103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1341</v>
      </c>
      <c r="T43">
        <v>12</v>
      </c>
      <c r="V43" t="str">
        <f t="shared" si="2"/>
        <v/>
      </c>
    </row>
    <row r="44" spans="1:22" ht="17" x14ac:dyDescent="0.25">
      <c r="A44" s="4" t="s">
        <v>227</v>
      </c>
      <c r="B44" t="s">
        <v>1</v>
      </c>
      <c r="C44" t="s">
        <v>1512</v>
      </c>
      <c r="D44">
        <v>538</v>
      </c>
      <c r="E44">
        <v>14</v>
      </c>
      <c r="F44">
        <v>0</v>
      </c>
      <c r="G44">
        <v>31.169499999999999</v>
      </c>
      <c r="H44">
        <v>-91.867800000000003</v>
      </c>
      <c r="J44">
        <f t="shared" si="5"/>
        <v>538</v>
      </c>
      <c r="K44">
        <f t="shared" si="5"/>
        <v>14</v>
      </c>
      <c r="L44">
        <f t="shared" si="5"/>
        <v>0</v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1342</v>
      </c>
      <c r="T44">
        <v>1</v>
      </c>
      <c r="V44" t="str">
        <f t="shared" si="2"/>
        <v/>
      </c>
    </row>
    <row r="45" spans="1:22" ht="17" x14ac:dyDescent="0.25">
      <c r="A45" s="4"/>
      <c r="B45" t="s">
        <v>226</v>
      </c>
      <c r="C45" t="s">
        <v>1517</v>
      </c>
      <c r="D45">
        <v>501</v>
      </c>
      <c r="E45">
        <v>3</v>
      </c>
      <c r="F45">
        <v>13</v>
      </c>
      <c r="G45">
        <v>30.375299999999999</v>
      </c>
      <c r="H45">
        <v>69.345100000000002</v>
      </c>
      <c r="J45" t="str">
        <f t="shared" si="5"/>
        <v/>
      </c>
      <c r="K45" t="str">
        <f t="shared" si="5"/>
        <v/>
      </c>
      <c r="L45" t="str">
        <f t="shared" si="5"/>
        <v/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189</v>
      </c>
      <c r="T45">
        <v>1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1520</v>
      </c>
      <c r="D46">
        <v>495</v>
      </c>
      <c r="E46">
        <v>6</v>
      </c>
      <c r="F46">
        <v>19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1418</v>
      </c>
      <c r="T46">
        <v>1</v>
      </c>
      <c r="V46" t="str">
        <f t="shared" si="2"/>
        <v/>
      </c>
    </row>
    <row r="47" spans="1:22" ht="17" x14ac:dyDescent="0.25">
      <c r="A47" s="4" t="s">
        <v>25</v>
      </c>
      <c r="B47" t="s">
        <v>2</v>
      </c>
      <c r="C47" t="s">
        <v>1521</v>
      </c>
      <c r="D47">
        <v>491</v>
      </c>
      <c r="E47">
        <v>8</v>
      </c>
      <c r="F47">
        <v>390</v>
      </c>
      <c r="G47">
        <v>40.182400000000001</v>
      </c>
      <c r="H47">
        <v>116.41419999999999</v>
      </c>
      <c r="J47" t="str">
        <f t="shared" si="5"/>
        <v/>
      </c>
      <c r="K47" t="str">
        <f t="shared" si="5"/>
        <v/>
      </c>
      <c r="L47" t="str">
        <f t="shared" si="5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1343</v>
      </c>
      <c r="T47">
        <v>1091</v>
      </c>
      <c r="V47" t="str">
        <f t="shared" si="2"/>
        <v/>
      </c>
    </row>
    <row r="48" spans="1:22" ht="17" x14ac:dyDescent="0.25">
      <c r="A48" s="4" t="s">
        <v>24</v>
      </c>
      <c r="B48" t="s">
        <v>2</v>
      </c>
      <c r="C48" t="s">
        <v>1505</v>
      </c>
      <c r="D48">
        <v>484</v>
      </c>
      <c r="E48">
        <v>13</v>
      </c>
      <c r="F48">
        <v>463</v>
      </c>
      <c r="G48">
        <v>47.862000000000002</v>
      </c>
      <c r="H48">
        <v>127.7615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374</v>
      </c>
      <c r="T48">
        <v>2</v>
      </c>
      <c r="V48" t="str">
        <f t="shared" si="2"/>
        <v/>
      </c>
    </row>
    <row r="49" spans="1:20" ht="17" x14ac:dyDescent="0.25">
      <c r="A49" s="4"/>
      <c r="B49" t="s">
        <v>242</v>
      </c>
      <c r="C49" t="s">
        <v>1511</v>
      </c>
      <c r="D49">
        <v>484</v>
      </c>
      <c r="E49">
        <v>4</v>
      </c>
      <c r="F49">
        <v>0</v>
      </c>
      <c r="G49">
        <v>49.815300000000001</v>
      </c>
      <c r="H49">
        <v>6.1295999999999999</v>
      </c>
      <c r="J49" t="str">
        <f t="shared" si="5"/>
        <v/>
      </c>
      <c r="K49" t="str">
        <f t="shared" si="5"/>
        <v/>
      </c>
      <c r="L49" t="str">
        <f t="shared" si="5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1344</v>
      </c>
      <c r="T49">
        <v>7102</v>
      </c>
    </row>
    <row r="50" spans="1:20" ht="17" x14ac:dyDescent="0.25">
      <c r="A50" s="4"/>
      <c r="B50" t="s">
        <v>197</v>
      </c>
      <c r="C50" t="s">
        <v>1517</v>
      </c>
      <c r="D50">
        <v>470</v>
      </c>
      <c r="E50">
        <v>0</v>
      </c>
      <c r="F50">
        <v>10</v>
      </c>
      <c r="G50">
        <v>25.354800000000001</v>
      </c>
      <c r="H50">
        <v>51.183900000000001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78</v>
      </c>
      <c r="C51" t="s">
        <v>1510</v>
      </c>
      <c r="D51">
        <v>450</v>
      </c>
      <c r="E51">
        <v>0</v>
      </c>
      <c r="F51">
        <v>10</v>
      </c>
      <c r="G51">
        <v>61.924100000000003</v>
      </c>
      <c r="H51">
        <v>25.748200000000001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  <c r="T51">
        <f>SUM(T4:T48)</f>
        <v>7102</v>
      </c>
    </row>
    <row r="52" spans="1:20" ht="17" x14ac:dyDescent="0.25">
      <c r="A52" s="4"/>
      <c r="B52" t="s">
        <v>223</v>
      </c>
      <c r="C52" t="s">
        <v>1522</v>
      </c>
      <c r="D52">
        <v>434</v>
      </c>
      <c r="E52">
        <v>0</v>
      </c>
      <c r="F52">
        <v>6</v>
      </c>
      <c r="G52">
        <v>-35.6751</v>
      </c>
      <c r="H52">
        <v>-71.543000000000006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218</v>
      </c>
      <c r="C53" t="s">
        <v>1522</v>
      </c>
      <c r="D53">
        <v>425</v>
      </c>
      <c r="E53">
        <v>5</v>
      </c>
      <c r="F53">
        <v>1</v>
      </c>
      <c r="G53">
        <v>51.919400000000003</v>
      </c>
      <c r="H53">
        <v>19.145099999999999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231</v>
      </c>
      <c r="B54" t="s">
        <v>1</v>
      </c>
      <c r="C54" t="s">
        <v>1523</v>
      </c>
      <c r="D54">
        <v>420</v>
      </c>
      <c r="E54">
        <v>13</v>
      </c>
      <c r="F54">
        <v>0</v>
      </c>
      <c r="G54">
        <v>33.040599999999998</v>
      </c>
      <c r="H54">
        <v>-83.643100000000004</v>
      </c>
      <c r="J54">
        <f t="shared" si="5"/>
        <v>420</v>
      </c>
      <c r="K54">
        <f t="shared" si="5"/>
        <v>13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 t="s">
        <v>211</v>
      </c>
      <c r="B55" t="s">
        <v>1</v>
      </c>
      <c r="C55" t="s">
        <v>1512</v>
      </c>
      <c r="D55">
        <v>413</v>
      </c>
      <c r="E55">
        <v>1</v>
      </c>
      <c r="F55">
        <v>0</v>
      </c>
      <c r="G55">
        <v>42.230200000000004</v>
      </c>
      <c r="H55">
        <v>-71.530100000000004</v>
      </c>
      <c r="J55">
        <f t="shared" si="5"/>
        <v>413</v>
      </c>
      <c r="K55">
        <f t="shared" si="5"/>
        <v>1</v>
      </c>
      <c r="L55">
        <f t="shared" si="5"/>
        <v>0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/>
      <c r="B56" t="s">
        <v>212</v>
      </c>
      <c r="C56" t="s">
        <v>1503</v>
      </c>
      <c r="D56">
        <v>409</v>
      </c>
      <c r="E56">
        <v>0</v>
      </c>
      <c r="F56">
        <v>5</v>
      </c>
      <c r="G56">
        <v>64.963099999999997</v>
      </c>
      <c r="H56">
        <v>-19.020800000000001</v>
      </c>
      <c r="J56" t="str">
        <f t="shared" si="5"/>
        <v/>
      </c>
      <c r="K56" t="str">
        <f t="shared" si="5"/>
        <v/>
      </c>
      <c r="L56" t="str">
        <f t="shared" si="5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241</v>
      </c>
      <c r="B57" t="s">
        <v>1</v>
      </c>
      <c r="C57" t="s">
        <v>1512</v>
      </c>
      <c r="D57">
        <v>394</v>
      </c>
      <c r="E57">
        <v>5</v>
      </c>
      <c r="F57">
        <v>0</v>
      </c>
      <c r="G57">
        <v>31.054500000000001</v>
      </c>
      <c r="H57">
        <v>-97.563500000000005</v>
      </c>
      <c r="J57">
        <f t="shared" si="5"/>
        <v>394</v>
      </c>
      <c r="K57">
        <f t="shared" si="5"/>
        <v>5</v>
      </c>
      <c r="L57">
        <f t="shared" si="5"/>
        <v>0</v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42</v>
      </c>
      <c r="C58" t="s">
        <v>1510</v>
      </c>
      <c r="D58">
        <v>385</v>
      </c>
      <c r="E58">
        <v>0</v>
      </c>
      <c r="F58">
        <v>124</v>
      </c>
      <c r="G58">
        <v>1.3521000000000001</v>
      </c>
      <c r="H58">
        <v>103.8198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26</v>
      </c>
      <c r="B59" t="s">
        <v>2</v>
      </c>
      <c r="C59" t="s">
        <v>1524</v>
      </c>
      <c r="D59">
        <v>371</v>
      </c>
      <c r="E59">
        <v>3</v>
      </c>
      <c r="F59">
        <v>326</v>
      </c>
      <c r="G59">
        <v>31.202000000000002</v>
      </c>
      <c r="H59">
        <v>121.4491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/>
      <c r="B60" t="s">
        <v>228</v>
      </c>
      <c r="C60" t="s">
        <v>1511</v>
      </c>
      <c r="D60">
        <v>369</v>
      </c>
      <c r="E60">
        <v>32</v>
      </c>
      <c r="F60">
        <v>15</v>
      </c>
      <c r="G60">
        <v>-0.7893</v>
      </c>
      <c r="H60">
        <v>113.9213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/>
      <c r="B61" t="s">
        <v>277</v>
      </c>
      <c r="C61" t="s">
        <v>1525</v>
      </c>
      <c r="D61">
        <v>367</v>
      </c>
      <c r="E61">
        <v>5</v>
      </c>
      <c r="F61">
        <v>0</v>
      </c>
      <c r="G61">
        <v>-1.8311999999999999</v>
      </c>
      <c r="H61">
        <v>-78.183400000000006</v>
      </c>
      <c r="J61" t="str">
        <f t="shared" si="5"/>
        <v/>
      </c>
      <c r="K61" t="str">
        <f t="shared" si="5"/>
        <v/>
      </c>
      <c r="L61" t="str">
        <f t="shared" si="5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 t="s">
        <v>221</v>
      </c>
      <c r="B62" t="s">
        <v>1</v>
      </c>
      <c r="C62" t="s">
        <v>1512</v>
      </c>
      <c r="D62">
        <v>363</v>
      </c>
      <c r="E62">
        <v>4</v>
      </c>
      <c r="F62">
        <v>0</v>
      </c>
      <c r="G62">
        <v>39.059800000000003</v>
      </c>
      <c r="H62">
        <v>-105.3111</v>
      </c>
      <c r="J62">
        <f t="shared" si="5"/>
        <v>363</v>
      </c>
      <c r="K62">
        <f t="shared" si="5"/>
        <v>4</v>
      </c>
      <c r="L62">
        <f t="shared" si="5"/>
        <v>0</v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308</v>
      </c>
      <c r="C63" t="s">
        <v>1519</v>
      </c>
      <c r="D63">
        <v>359</v>
      </c>
      <c r="E63">
        <v>4</v>
      </c>
      <c r="F63">
        <v>0</v>
      </c>
      <c r="G63">
        <v>38.963700000000003</v>
      </c>
      <c r="H63">
        <v>35.243299999999998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 t="s">
        <v>60</v>
      </c>
      <c r="B64" t="s">
        <v>59</v>
      </c>
      <c r="C64" t="s">
        <v>1526</v>
      </c>
      <c r="D64">
        <v>353</v>
      </c>
      <c r="E64">
        <v>6</v>
      </c>
      <c r="F64">
        <v>4</v>
      </c>
      <c r="G64">
        <v>-33.8688</v>
      </c>
      <c r="H64">
        <v>151.20930000000001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233</v>
      </c>
      <c r="C65" t="s">
        <v>1525</v>
      </c>
      <c r="D65">
        <v>344</v>
      </c>
      <c r="E65">
        <v>0</v>
      </c>
      <c r="F65">
        <v>8</v>
      </c>
      <c r="G65">
        <v>23.885899999999999</v>
      </c>
      <c r="H65">
        <v>45.0792</v>
      </c>
      <c r="J65" t="str">
        <f t="shared" si="5"/>
        <v/>
      </c>
      <c r="K65" t="str">
        <f t="shared" si="5"/>
        <v/>
      </c>
      <c r="L65" t="str">
        <f t="shared" si="5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205</v>
      </c>
      <c r="C66" t="s">
        <v>1510</v>
      </c>
      <c r="D66">
        <v>341</v>
      </c>
      <c r="E66">
        <v>1</v>
      </c>
      <c r="F66">
        <v>0</v>
      </c>
      <c r="G66">
        <v>46.151200000000003</v>
      </c>
      <c r="H66">
        <v>14.9955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1515</v>
      </c>
      <c r="D67">
        <v>322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27</v>
      </c>
      <c r="B68" t="s">
        <v>2</v>
      </c>
      <c r="C68" t="s">
        <v>201</v>
      </c>
      <c r="D68">
        <v>318</v>
      </c>
      <c r="E68">
        <v>6</v>
      </c>
      <c r="F68">
        <v>310</v>
      </c>
      <c r="G68">
        <v>38.0428</v>
      </c>
      <c r="H68">
        <v>114.5149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216</v>
      </c>
      <c r="B69" t="s">
        <v>63</v>
      </c>
      <c r="C69" t="s">
        <v>1527</v>
      </c>
      <c r="D69">
        <v>308</v>
      </c>
      <c r="E69">
        <v>2</v>
      </c>
      <c r="F69">
        <v>5</v>
      </c>
      <c r="G69">
        <v>51.253799999999998</v>
      </c>
      <c r="H69">
        <v>-85.3232</v>
      </c>
      <c r="J69" t="str">
        <f t="shared" si="5"/>
        <v/>
      </c>
      <c r="K69" t="str">
        <f t="shared" si="5"/>
        <v/>
      </c>
      <c r="L69" t="str">
        <f t="shared" si="5"/>
        <v/>
      </c>
      <c r="N69" t="str">
        <f t="shared" ref="N69:P132" si="6">IF($A69="New York",D69,"")</f>
        <v/>
      </c>
      <c r="O69" t="str">
        <f t="shared" si="6"/>
        <v/>
      </c>
      <c r="P69" t="str">
        <f t="shared" si="6"/>
        <v/>
      </c>
    </row>
    <row r="70" spans="1:16" ht="17" x14ac:dyDescent="0.25">
      <c r="A70" s="4"/>
      <c r="B70" t="s">
        <v>222</v>
      </c>
      <c r="C70" t="s">
        <v>1503</v>
      </c>
      <c r="D70">
        <v>308</v>
      </c>
      <c r="E70">
        <v>0</v>
      </c>
      <c r="F70">
        <v>25</v>
      </c>
      <c r="G70">
        <v>45.943199999999997</v>
      </c>
      <c r="H70">
        <v>24.966799999999999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6"/>
        <v/>
      </c>
      <c r="O70" t="str">
        <f t="shared" si="6"/>
        <v/>
      </c>
      <c r="P70" t="str">
        <f t="shared" si="6"/>
        <v/>
      </c>
    </row>
    <row r="71" spans="1:16" ht="17" x14ac:dyDescent="0.25">
      <c r="A71" s="4" t="s">
        <v>243</v>
      </c>
      <c r="B71" t="s">
        <v>1</v>
      </c>
      <c r="C71" t="s">
        <v>1512</v>
      </c>
      <c r="D71">
        <v>303</v>
      </c>
      <c r="E71">
        <v>1</v>
      </c>
      <c r="F71">
        <v>0</v>
      </c>
      <c r="G71">
        <v>40.590800000000002</v>
      </c>
      <c r="H71">
        <v>-77.209800000000001</v>
      </c>
      <c r="J71">
        <f t="shared" si="5"/>
        <v>303</v>
      </c>
      <c r="K71">
        <f t="shared" si="5"/>
        <v>1</v>
      </c>
      <c r="L71">
        <f t="shared" si="5"/>
        <v>0</v>
      </c>
      <c r="N71" t="str">
        <f t="shared" si="6"/>
        <v/>
      </c>
      <c r="O71" t="str">
        <f t="shared" si="6"/>
        <v/>
      </c>
      <c r="P71" t="str">
        <f t="shared" si="6"/>
        <v/>
      </c>
    </row>
    <row r="72" spans="1:16" ht="17" x14ac:dyDescent="0.25">
      <c r="A72" s="4" t="s">
        <v>28</v>
      </c>
      <c r="B72" t="s">
        <v>2</v>
      </c>
      <c r="C72" t="s">
        <v>1514</v>
      </c>
      <c r="D72">
        <v>299</v>
      </c>
      <c r="E72">
        <v>1</v>
      </c>
      <c r="F72">
        <v>295</v>
      </c>
      <c r="G72">
        <v>26.078900000000001</v>
      </c>
      <c r="H72">
        <v>117.98739999999999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6"/>
        <v/>
      </c>
      <c r="O72" t="str">
        <f t="shared" si="6"/>
        <v/>
      </c>
      <c r="P72" t="str">
        <f t="shared" si="6"/>
        <v/>
      </c>
    </row>
    <row r="73" spans="1:16" ht="17" x14ac:dyDescent="0.25">
      <c r="A73" s="4"/>
      <c r="B73" t="s">
        <v>206</v>
      </c>
      <c r="C73" t="s">
        <v>1511</v>
      </c>
      <c r="D73">
        <v>285</v>
      </c>
      <c r="E73">
        <v>1</v>
      </c>
      <c r="F73">
        <v>100</v>
      </c>
      <c r="G73">
        <v>26.066700000000001</v>
      </c>
      <c r="H73">
        <v>50.557699999999997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6"/>
        <v/>
      </c>
      <c r="O73" t="str">
        <f t="shared" si="6"/>
        <v/>
      </c>
      <c r="P73" t="str">
        <f t="shared" si="6"/>
        <v/>
      </c>
    </row>
    <row r="74" spans="1:16" ht="17" x14ac:dyDescent="0.25">
      <c r="A74" s="4"/>
      <c r="B74" t="s">
        <v>133</v>
      </c>
      <c r="C74" t="s">
        <v>1525</v>
      </c>
      <c r="D74">
        <v>285</v>
      </c>
      <c r="E74">
        <v>8</v>
      </c>
      <c r="F74">
        <v>39</v>
      </c>
      <c r="G74">
        <v>26.820599999999999</v>
      </c>
      <c r="H74">
        <v>30.802499999999998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6"/>
        <v/>
      </c>
      <c r="O74" t="str">
        <f t="shared" si="6"/>
        <v/>
      </c>
      <c r="P74" t="str">
        <f t="shared" si="6"/>
        <v/>
      </c>
    </row>
    <row r="75" spans="1:16" ht="17" x14ac:dyDescent="0.25">
      <c r="A75" s="4"/>
      <c r="B75" t="s">
        <v>208</v>
      </c>
      <c r="C75" t="s">
        <v>1511</v>
      </c>
      <c r="D75">
        <v>283</v>
      </c>
      <c r="E75">
        <v>0</v>
      </c>
      <c r="F75">
        <v>1</v>
      </c>
      <c r="G75">
        <v>58.595300000000002</v>
      </c>
      <c r="H75">
        <v>25.0136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6"/>
        <v/>
      </c>
      <c r="O75" t="str">
        <f t="shared" si="6"/>
        <v/>
      </c>
      <c r="P75" t="str">
        <f t="shared" si="6"/>
        <v/>
      </c>
    </row>
    <row r="76" spans="1:16" ht="17" x14ac:dyDescent="0.25">
      <c r="A76" s="4" t="s">
        <v>62</v>
      </c>
      <c r="B76" t="s">
        <v>63</v>
      </c>
      <c r="C76" t="s">
        <v>1528</v>
      </c>
      <c r="D76">
        <v>271</v>
      </c>
      <c r="E76">
        <v>8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6"/>
        <v/>
      </c>
      <c r="O76" t="str">
        <f t="shared" si="6"/>
        <v/>
      </c>
      <c r="P76" t="str">
        <f t="shared" si="6"/>
        <v/>
      </c>
    </row>
    <row r="77" spans="1:16" ht="17" x14ac:dyDescent="0.25">
      <c r="A77" s="4" t="s">
        <v>45</v>
      </c>
      <c r="B77" t="s">
        <v>2</v>
      </c>
      <c r="C77" t="s">
        <v>1529</v>
      </c>
      <c r="D77">
        <v>256</v>
      </c>
      <c r="E77">
        <v>4</v>
      </c>
      <c r="F77">
        <v>98</v>
      </c>
      <c r="G77">
        <v>22.3</v>
      </c>
      <c r="H77">
        <v>114.2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6"/>
        <v/>
      </c>
      <c r="O77" t="str">
        <f t="shared" si="6"/>
        <v/>
      </c>
      <c r="P77" t="str">
        <f t="shared" si="6"/>
        <v/>
      </c>
    </row>
    <row r="78" spans="1:16" ht="17" x14ac:dyDescent="0.25">
      <c r="A78" s="4" t="s">
        <v>30</v>
      </c>
      <c r="B78" t="s">
        <v>2</v>
      </c>
      <c r="C78" t="s">
        <v>1524</v>
      </c>
      <c r="D78">
        <v>254</v>
      </c>
      <c r="E78">
        <v>2</v>
      </c>
      <c r="F78">
        <v>250</v>
      </c>
      <c r="G78">
        <v>23.829799999999999</v>
      </c>
      <c r="H78">
        <v>108.7881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6"/>
        <v/>
      </c>
      <c r="O78" t="str">
        <f t="shared" si="6"/>
        <v/>
      </c>
      <c r="P78" t="str">
        <f t="shared" si="6"/>
        <v/>
      </c>
    </row>
    <row r="79" spans="1:16" ht="17" x14ac:dyDescent="0.25">
      <c r="A79" s="4"/>
      <c r="B79" t="s">
        <v>69</v>
      </c>
      <c r="C79" t="s">
        <v>1510</v>
      </c>
      <c r="D79">
        <v>253</v>
      </c>
      <c r="E79">
        <v>1</v>
      </c>
      <c r="F79">
        <v>9</v>
      </c>
      <c r="G79">
        <v>61.524000000000001</v>
      </c>
      <c r="H79">
        <v>105.3188</v>
      </c>
      <c r="J79" t="str">
        <f t="shared" si="5"/>
        <v/>
      </c>
      <c r="K79" t="str">
        <f t="shared" si="5"/>
        <v/>
      </c>
      <c r="L79" t="str">
        <f t="shared" si="5"/>
        <v/>
      </c>
      <c r="N79" t="str">
        <f t="shared" si="6"/>
        <v/>
      </c>
      <c r="O79" t="str">
        <f t="shared" si="6"/>
        <v/>
      </c>
      <c r="P79" t="str">
        <f t="shared" si="6"/>
        <v/>
      </c>
    </row>
    <row r="80" spans="1:16" ht="17" x14ac:dyDescent="0.25">
      <c r="A80" s="4" t="s">
        <v>29</v>
      </c>
      <c r="B80" t="s">
        <v>2</v>
      </c>
      <c r="C80" t="s">
        <v>1518</v>
      </c>
      <c r="D80">
        <v>247</v>
      </c>
      <c r="E80">
        <v>3</v>
      </c>
      <c r="F80">
        <v>237</v>
      </c>
      <c r="G80">
        <v>35.191699999999997</v>
      </c>
      <c r="H80">
        <v>108.87009999999999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6"/>
        <v/>
      </c>
      <c r="O80" t="str">
        <f t="shared" si="6"/>
        <v/>
      </c>
      <c r="P80" t="str">
        <f t="shared" si="6"/>
        <v/>
      </c>
    </row>
    <row r="81" spans="1:16" ht="17" x14ac:dyDescent="0.25">
      <c r="A81" s="4"/>
      <c r="B81" t="s">
        <v>64</v>
      </c>
      <c r="C81" t="s">
        <v>1503</v>
      </c>
      <c r="D81">
        <v>244</v>
      </c>
      <c r="E81">
        <v>5</v>
      </c>
      <c r="F81">
        <v>20</v>
      </c>
      <c r="G81">
        <v>20.593699999999998</v>
      </c>
      <c r="H81">
        <v>78.962900000000005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6"/>
        <v/>
      </c>
      <c r="O81" t="str">
        <f t="shared" si="6"/>
        <v/>
      </c>
      <c r="P81" t="str">
        <f t="shared" si="6"/>
        <v/>
      </c>
    </row>
    <row r="82" spans="1:16" ht="17" x14ac:dyDescent="0.25">
      <c r="A82" s="4"/>
      <c r="B82" t="s">
        <v>240</v>
      </c>
      <c r="C82" t="s">
        <v>1515</v>
      </c>
      <c r="D82">
        <v>234</v>
      </c>
      <c r="E82">
        <v>3</v>
      </c>
      <c r="F82">
        <v>1</v>
      </c>
      <c r="G82">
        <v>-9.19</v>
      </c>
      <c r="H82">
        <v>-75.015199999999993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6"/>
        <v/>
      </c>
      <c r="O82" t="str">
        <f t="shared" si="6"/>
        <v/>
      </c>
      <c r="P82" t="str">
        <f t="shared" si="6"/>
        <v/>
      </c>
    </row>
    <row r="83" spans="1:16" ht="17" x14ac:dyDescent="0.25">
      <c r="A83" s="4" t="s">
        <v>263</v>
      </c>
      <c r="B83" t="s">
        <v>1</v>
      </c>
      <c r="C83" t="s">
        <v>1512</v>
      </c>
      <c r="D83">
        <v>233</v>
      </c>
      <c r="E83">
        <v>0</v>
      </c>
      <c r="F83">
        <v>0</v>
      </c>
      <c r="G83">
        <v>35.747799999999998</v>
      </c>
      <c r="H83">
        <v>-86.692300000000003</v>
      </c>
      <c r="J83">
        <f t="shared" si="5"/>
        <v>233</v>
      </c>
      <c r="K83">
        <f t="shared" si="5"/>
        <v>0</v>
      </c>
      <c r="L83">
        <f t="shared" si="5"/>
        <v>0</v>
      </c>
      <c r="N83" t="str">
        <f t="shared" si="6"/>
        <v/>
      </c>
      <c r="O83" t="str">
        <f t="shared" si="6"/>
        <v/>
      </c>
      <c r="P83" t="str">
        <f t="shared" si="6"/>
        <v/>
      </c>
    </row>
    <row r="84" spans="1:16" ht="17" x14ac:dyDescent="0.25">
      <c r="A84" s="4"/>
      <c r="B84" t="s">
        <v>66</v>
      </c>
      <c r="C84" t="s">
        <v>1511</v>
      </c>
      <c r="D84">
        <v>230</v>
      </c>
      <c r="E84">
        <v>18</v>
      </c>
      <c r="F84">
        <v>8</v>
      </c>
      <c r="G84">
        <v>12.8797</v>
      </c>
      <c r="H84">
        <v>121.774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6"/>
        <v/>
      </c>
      <c r="O84" t="str">
        <f t="shared" si="6"/>
        <v/>
      </c>
      <c r="P84" t="str">
        <f t="shared" si="6"/>
        <v/>
      </c>
    </row>
    <row r="85" spans="1:16" ht="17" x14ac:dyDescent="0.25">
      <c r="A85" s="4"/>
      <c r="B85" t="s">
        <v>229</v>
      </c>
      <c r="C85" t="s">
        <v>1525</v>
      </c>
      <c r="D85">
        <v>208</v>
      </c>
      <c r="E85">
        <v>17</v>
      </c>
      <c r="F85">
        <v>49</v>
      </c>
      <c r="G85">
        <v>33.223199999999999</v>
      </c>
      <c r="H85">
        <v>43.679299999999998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6"/>
        <v/>
      </c>
      <c r="O85" t="str">
        <f t="shared" si="6"/>
        <v/>
      </c>
      <c r="P85" t="str">
        <f t="shared" si="6"/>
        <v/>
      </c>
    </row>
    <row r="86" spans="1:16" ht="17" x14ac:dyDescent="0.25">
      <c r="A86" s="4" t="s">
        <v>269</v>
      </c>
      <c r="B86" t="s">
        <v>1</v>
      </c>
      <c r="C86" t="s">
        <v>1530</v>
      </c>
      <c r="D86">
        <v>207</v>
      </c>
      <c r="E86">
        <v>3</v>
      </c>
      <c r="F86">
        <v>0</v>
      </c>
      <c r="G86">
        <v>44.268500000000003</v>
      </c>
      <c r="H86">
        <v>-89.616500000000002</v>
      </c>
      <c r="J86">
        <f t="shared" si="5"/>
        <v>207</v>
      </c>
      <c r="K86">
        <f t="shared" si="5"/>
        <v>3</v>
      </c>
      <c r="L86">
        <f t="shared" si="5"/>
        <v>0</v>
      </c>
      <c r="N86" t="str">
        <f t="shared" si="6"/>
        <v/>
      </c>
      <c r="O86" t="str">
        <f t="shared" si="6"/>
        <v/>
      </c>
      <c r="P86" t="str">
        <f t="shared" si="6"/>
        <v/>
      </c>
    </row>
    <row r="87" spans="1:16" ht="17" x14ac:dyDescent="0.25">
      <c r="A87" s="4"/>
      <c r="B87" t="s">
        <v>247</v>
      </c>
      <c r="C87" t="s">
        <v>1511</v>
      </c>
      <c r="D87">
        <v>202</v>
      </c>
      <c r="E87">
        <v>0</v>
      </c>
      <c r="F87">
        <v>0</v>
      </c>
      <c r="G87">
        <v>-30.5595</v>
      </c>
      <c r="H87">
        <v>22.9375</v>
      </c>
      <c r="J87" t="str">
        <f t="shared" si="5"/>
        <v/>
      </c>
      <c r="K87" t="str">
        <f t="shared" si="5"/>
        <v/>
      </c>
      <c r="L87" t="str">
        <f t="shared" si="5"/>
        <v/>
      </c>
      <c r="N87" t="str">
        <f t="shared" si="6"/>
        <v/>
      </c>
      <c r="O87" t="str">
        <f t="shared" si="6"/>
        <v/>
      </c>
      <c r="P87" t="str">
        <f t="shared" si="6"/>
        <v/>
      </c>
    </row>
    <row r="88" spans="1:16" ht="17" x14ac:dyDescent="0.25">
      <c r="A88" s="4" t="s">
        <v>286</v>
      </c>
      <c r="B88" t="s">
        <v>1</v>
      </c>
      <c r="C88" t="s">
        <v>1530</v>
      </c>
      <c r="D88">
        <v>194</v>
      </c>
      <c r="E88">
        <v>3</v>
      </c>
      <c r="F88">
        <v>0</v>
      </c>
      <c r="G88">
        <v>41.597799999999999</v>
      </c>
      <c r="H88">
        <v>-72.755399999999995</v>
      </c>
      <c r="J88">
        <f t="shared" ref="J88:L151" si="7">IF($B88="US",D88,"")</f>
        <v>194</v>
      </c>
      <c r="K88">
        <f t="shared" si="7"/>
        <v>3</v>
      </c>
      <c r="L88">
        <f t="shared" si="7"/>
        <v>0</v>
      </c>
      <c r="N88" t="str">
        <f t="shared" si="6"/>
        <v/>
      </c>
      <c r="O88" t="str">
        <f t="shared" si="6"/>
        <v/>
      </c>
      <c r="P88" t="str">
        <f t="shared" si="6"/>
        <v/>
      </c>
    </row>
    <row r="89" spans="1:16" ht="17" x14ac:dyDescent="0.25">
      <c r="A89" s="4" t="s">
        <v>58</v>
      </c>
      <c r="B89" t="s">
        <v>59</v>
      </c>
      <c r="C89" t="s">
        <v>1526</v>
      </c>
      <c r="D89">
        <v>184</v>
      </c>
      <c r="E89">
        <v>0</v>
      </c>
      <c r="F89">
        <v>8</v>
      </c>
      <c r="G89">
        <v>-28.0167</v>
      </c>
      <c r="H89">
        <v>153.4</v>
      </c>
      <c r="J89" t="str">
        <f t="shared" si="7"/>
        <v/>
      </c>
      <c r="K89" t="str">
        <f t="shared" si="7"/>
        <v/>
      </c>
      <c r="L89" t="str">
        <f t="shared" si="7"/>
        <v/>
      </c>
      <c r="N89" t="str">
        <f t="shared" si="6"/>
        <v/>
      </c>
      <c r="O89" t="str">
        <f t="shared" si="6"/>
        <v/>
      </c>
      <c r="P89" t="str">
        <f t="shared" si="6"/>
        <v/>
      </c>
    </row>
    <row r="90" spans="1:16" ht="17" x14ac:dyDescent="0.25">
      <c r="A90" s="4" t="s">
        <v>33</v>
      </c>
      <c r="B90" t="s">
        <v>2</v>
      </c>
      <c r="C90" t="s">
        <v>203</v>
      </c>
      <c r="D90">
        <v>176</v>
      </c>
      <c r="E90">
        <v>2</v>
      </c>
      <c r="F90">
        <v>172</v>
      </c>
      <c r="G90">
        <v>24.974</v>
      </c>
      <c r="H90">
        <v>101.48699999999999</v>
      </c>
      <c r="J90" t="str">
        <f t="shared" si="7"/>
        <v/>
      </c>
      <c r="K90" t="str">
        <f t="shared" si="7"/>
        <v/>
      </c>
      <c r="L90" t="str">
        <f t="shared" si="7"/>
        <v/>
      </c>
      <c r="N90" t="str">
        <f t="shared" si="6"/>
        <v/>
      </c>
      <c r="O90" t="str">
        <f t="shared" si="6"/>
        <v/>
      </c>
      <c r="P90" t="str">
        <f t="shared" si="6"/>
        <v/>
      </c>
    </row>
    <row r="91" spans="1:16" ht="17" x14ac:dyDescent="0.25">
      <c r="A91" s="4" t="s">
        <v>266</v>
      </c>
      <c r="B91" t="s">
        <v>1</v>
      </c>
      <c r="C91" t="s">
        <v>1512</v>
      </c>
      <c r="D91">
        <v>173</v>
      </c>
      <c r="E91">
        <v>2</v>
      </c>
      <c r="F91">
        <v>0</v>
      </c>
      <c r="G91">
        <v>40.388800000000003</v>
      </c>
      <c r="H91">
        <v>-82.764899999999997</v>
      </c>
      <c r="J91">
        <f t="shared" si="7"/>
        <v>173</v>
      </c>
      <c r="K91">
        <f t="shared" si="7"/>
        <v>2</v>
      </c>
      <c r="L91">
        <f t="shared" si="7"/>
        <v>0</v>
      </c>
      <c r="N91" t="str">
        <f t="shared" si="6"/>
        <v/>
      </c>
      <c r="O91" t="str">
        <f t="shared" si="6"/>
        <v/>
      </c>
      <c r="P91" t="str">
        <f t="shared" si="6"/>
        <v/>
      </c>
    </row>
    <row r="92" spans="1:16" ht="17" x14ac:dyDescent="0.25">
      <c r="A92" s="4" t="s">
        <v>276</v>
      </c>
      <c r="B92" t="s">
        <v>1</v>
      </c>
      <c r="C92" t="s">
        <v>1512</v>
      </c>
      <c r="D92">
        <v>172</v>
      </c>
      <c r="E92">
        <v>0</v>
      </c>
      <c r="F92">
        <v>0</v>
      </c>
      <c r="G92">
        <v>35.630099999999999</v>
      </c>
      <c r="H92">
        <v>-79.806399999999996</v>
      </c>
      <c r="J92">
        <f t="shared" si="7"/>
        <v>172</v>
      </c>
      <c r="K92">
        <f t="shared" si="7"/>
        <v>0</v>
      </c>
      <c r="L92">
        <f t="shared" si="7"/>
        <v>0</v>
      </c>
      <c r="N92" t="str">
        <f t="shared" si="6"/>
        <v/>
      </c>
      <c r="O92" t="str">
        <f t="shared" si="6"/>
        <v/>
      </c>
      <c r="P92" t="str">
        <f t="shared" si="6"/>
        <v/>
      </c>
    </row>
    <row r="93" spans="1:16" ht="17" x14ac:dyDescent="0.25">
      <c r="A93" s="4" t="s">
        <v>34</v>
      </c>
      <c r="B93" t="s">
        <v>2</v>
      </c>
      <c r="C93" t="s">
        <v>165</v>
      </c>
      <c r="D93">
        <v>168</v>
      </c>
      <c r="E93">
        <v>6</v>
      </c>
      <c r="F93">
        <v>161</v>
      </c>
      <c r="G93">
        <v>19.195900000000002</v>
      </c>
      <c r="H93">
        <v>109.7453</v>
      </c>
      <c r="J93" t="str">
        <f t="shared" si="7"/>
        <v/>
      </c>
      <c r="K93" t="str">
        <f t="shared" si="7"/>
        <v/>
      </c>
      <c r="L93" t="str">
        <f t="shared" si="7"/>
        <v/>
      </c>
      <c r="N93" t="str">
        <f t="shared" si="6"/>
        <v/>
      </c>
      <c r="O93" t="str">
        <f t="shared" si="6"/>
        <v/>
      </c>
      <c r="P93" t="str">
        <f t="shared" si="6"/>
        <v/>
      </c>
    </row>
    <row r="94" spans="1:16" ht="17" x14ac:dyDescent="0.25">
      <c r="A94" s="4"/>
      <c r="B94" t="s">
        <v>259</v>
      </c>
      <c r="C94" t="s">
        <v>1515</v>
      </c>
      <c r="D94">
        <v>164</v>
      </c>
      <c r="E94">
        <v>1</v>
      </c>
      <c r="F94">
        <v>4</v>
      </c>
      <c r="G94">
        <v>23.634499999999999</v>
      </c>
      <c r="H94">
        <v>-102.5528</v>
      </c>
      <c r="J94" t="str">
        <f t="shared" si="7"/>
        <v/>
      </c>
      <c r="K94" t="str">
        <f t="shared" si="7"/>
        <v/>
      </c>
      <c r="L94" t="str">
        <f t="shared" si="7"/>
        <v/>
      </c>
      <c r="N94" t="str">
        <f t="shared" si="6"/>
        <v/>
      </c>
      <c r="O94" t="str">
        <f t="shared" si="6"/>
        <v/>
      </c>
      <c r="P94" t="str">
        <f t="shared" si="6"/>
        <v/>
      </c>
    </row>
    <row r="95" spans="1:16" ht="17" x14ac:dyDescent="0.25">
      <c r="A95" s="4"/>
      <c r="B95" t="s">
        <v>238</v>
      </c>
      <c r="C95" t="s">
        <v>1511</v>
      </c>
      <c r="D95">
        <v>163</v>
      </c>
      <c r="E95">
        <v>4</v>
      </c>
      <c r="F95">
        <v>4</v>
      </c>
      <c r="G95">
        <v>33.854700000000001</v>
      </c>
      <c r="H95">
        <v>35.862299999999998</v>
      </c>
      <c r="J95" t="str">
        <f t="shared" si="7"/>
        <v/>
      </c>
      <c r="K95" t="str">
        <f t="shared" si="7"/>
        <v/>
      </c>
      <c r="L95" t="str">
        <f t="shared" si="7"/>
        <v/>
      </c>
      <c r="N95" t="str">
        <f t="shared" si="6"/>
        <v/>
      </c>
      <c r="O95" t="str">
        <f t="shared" si="6"/>
        <v/>
      </c>
      <c r="P95" t="str">
        <f t="shared" si="6"/>
        <v/>
      </c>
    </row>
    <row r="96" spans="1:16" ht="17" x14ac:dyDescent="0.25">
      <c r="A96" s="4"/>
      <c r="B96" t="s">
        <v>230</v>
      </c>
      <c r="C96" t="s">
        <v>1511</v>
      </c>
      <c r="D96">
        <v>159</v>
      </c>
      <c r="E96">
        <v>0</v>
      </c>
      <c r="F96">
        <v>18</v>
      </c>
      <c r="G96">
        <v>29.311699999999998</v>
      </c>
      <c r="H96">
        <v>47.4818</v>
      </c>
      <c r="J96" t="str">
        <f t="shared" si="7"/>
        <v/>
      </c>
      <c r="K96" t="str">
        <f t="shared" si="7"/>
        <v/>
      </c>
      <c r="L96" t="str">
        <f t="shared" si="7"/>
        <v/>
      </c>
      <c r="N96" t="str">
        <f t="shared" si="6"/>
        <v/>
      </c>
      <c r="O96" t="str">
        <f t="shared" si="6"/>
        <v/>
      </c>
      <c r="P96" t="str">
        <f t="shared" si="6"/>
        <v/>
      </c>
    </row>
    <row r="97" spans="1:16" ht="17" x14ac:dyDescent="0.25">
      <c r="A97" s="4" t="s">
        <v>271</v>
      </c>
      <c r="B97" t="s">
        <v>1</v>
      </c>
      <c r="C97" t="s">
        <v>1531</v>
      </c>
      <c r="D97">
        <v>149</v>
      </c>
      <c r="E97">
        <v>1</v>
      </c>
      <c r="F97">
        <v>0</v>
      </c>
      <c r="G97">
        <v>39.063899999999997</v>
      </c>
      <c r="H97">
        <v>-76.802099999999996</v>
      </c>
      <c r="J97">
        <f t="shared" si="7"/>
        <v>149</v>
      </c>
      <c r="K97">
        <f t="shared" si="7"/>
        <v>1</v>
      </c>
      <c r="L97">
        <f t="shared" si="7"/>
        <v>0</v>
      </c>
      <c r="N97" t="str">
        <f t="shared" si="6"/>
        <v/>
      </c>
      <c r="O97" t="str">
        <f t="shared" si="6"/>
        <v/>
      </c>
      <c r="P97" t="str">
        <f t="shared" si="6"/>
        <v/>
      </c>
    </row>
    <row r="98" spans="1:16" ht="17" x14ac:dyDescent="0.25">
      <c r="A98" s="4" t="s">
        <v>251</v>
      </c>
      <c r="B98" t="s">
        <v>63</v>
      </c>
      <c r="C98" t="s">
        <v>1528</v>
      </c>
      <c r="D98">
        <v>146</v>
      </c>
      <c r="E98">
        <v>1</v>
      </c>
      <c r="F98">
        <v>0</v>
      </c>
      <c r="G98">
        <v>53.933300000000003</v>
      </c>
      <c r="H98">
        <v>-116.5765</v>
      </c>
      <c r="J98" t="str">
        <f t="shared" si="7"/>
        <v/>
      </c>
      <c r="K98" t="str">
        <f t="shared" si="7"/>
        <v/>
      </c>
      <c r="L98" t="str">
        <f t="shared" si="7"/>
        <v/>
      </c>
      <c r="N98" t="str">
        <f t="shared" si="6"/>
        <v/>
      </c>
      <c r="O98" t="str">
        <f t="shared" si="6"/>
        <v/>
      </c>
      <c r="P98" t="str">
        <f t="shared" si="6"/>
        <v/>
      </c>
    </row>
    <row r="99" spans="1:16" ht="17" x14ac:dyDescent="0.25">
      <c r="A99" s="4" t="s">
        <v>35</v>
      </c>
      <c r="B99" t="s">
        <v>2</v>
      </c>
      <c r="C99" t="s">
        <v>1382</v>
      </c>
      <c r="D99">
        <v>146</v>
      </c>
      <c r="E99">
        <v>2</v>
      </c>
      <c r="F99">
        <v>144</v>
      </c>
      <c r="G99">
        <v>26.8154</v>
      </c>
      <c r="H99">
        <v>106.87479999999999</v>
      </c>
      <c r="J99" t="str">
        <f t="shared" si="7"/>
        <v/>
      </c>
      <c r="K99" t="str">
        <f t="shared" si="7"/>
        <v/>
      </c>
      <c r="L99" t="str">
        <f t="shared" si="7"/>
        <v/>
      </c>
      <c r="N99" t="str">
        <f t="shared" si="6"/>
        <v/>
      </c>
      <c r="O99" t="str">
        <f t="shared" si="6"/>
        <v/>
      </c>
      <c r="P99" t="str">
        <f t="shared" si="6"/>
        <v/>
      </c>
    </row>
    <row r="100" spans="1:16" ht="17" x14ac:dyDescent="0.25">
      <c r="A100" s="4"/>
      <c r="B100" t="s">
        <v>235</v>
      </c>
      <c r="C100" t="s">
        <v>1519</v>
      </c>
      <c r="D100">
        <v>144</v>
      </c>
      <c r="E100">
        <v>14</v>
      </c>
      <c r="F100">
        <v>4</v>
      </c>
      <c r="G100">
        <v>43.942399999999999</v>
      </c>
      <c r="H100">
        <v>12.457800000000001</v>
      </c>
      <c r="J100" t="str">
        <f t="shared" si="7"/>
        <v/>
      </c>
      <c r="K100" t="str">
        <f t="shared" si="7"/>
        <v/>
      </c>
      <c r="L100" t="str">
        <f t="shared" si="7"/>
        <v/>
      </c>
      <c r="N100" t="str">
        <f t="shared" si="6"/>
        <v/>
      </c>
      <c r="O100" t="str">
        <f t="shared" si="6"/>
        <v/>
      </c>
      <c r="P100" t="str">
        <f t="shared" si="6"/>
        <v/>
      </c>
    </row>
    <row r="101" spans="1:16" ht="17" x14ac:dyDescent="0.25">
      <c r="A101" s="4"/>
      <c r="B101" t="s">
        <v>57</v>
      </c>
      <c r="C101" t="s">
        <v>1532</v>
      </c>
      <c r="D101">
        <v>140</v>
      </c>
      <c r="E101">
        <v>2</v>
      </c>
      <c r="F101">
        <v>31</v>
      </c>
      <c r="G101">
        <v>23.424099999999999</v>
      </c>
      <c r="H101">
        <v>53.847799999999999</v>
      </c>
      <c r="J101" t="str">
        <f t="shared" si="7"/>
        <v/>
      </c>
      <c r="K101" t="str">
        <f t="shared" si="7"/>
        <v/>
      </c>
      <c r="L101" t="str">
        <f t="shared" si="7"/>
        <v/>
      </c>
      <c r="N101" t="str">
        <f t="shared" si="6"/>
        <v/>
      </c>
      <c r="O101" t="str">
        <f t="shared" si="6"/>
        <v/>
      </c>
      <c r="P101" t="str">
        <f t="shared" si="6"/>
        <v/>
      </c>
    </row>
    <row r="102" spans="1:16" ht="17" x14ac:dyDescent="0.25">
      <c r="A102" s="4" t="s">
        <v>265</v>
      </c>
      <c r="B102" t="s">
        <v>63</v>
      </c>
      <c r="C102" t="s">
        <v>1530</v>
      </c>
      <c r="D102">
        <v>139</v>
      </c>
      <c r="E102">
        <v>1</v>
      </c>
      <c r="F102">
        <v>0</v>
      </c>
      <c r="G102">
        <v>52.939900000000002</v>
      </c>
      <c r="H102">
        <v>-73.549099999999996</v>
      </c>
      <c r="J102" t="str">
        <f t="shared" si="7"/>
        <v/>
      </c>
      <c r="K102" t="str">
        <f t="shared" si="7"/>
        <v/>
      </c>
      <c r="L102" t="str">
        <f t="shared" si="7"/>
        <v/>
      </c>
      <c r="N102" t="str">
        <f t="shared" si="6"/>
        <v/>
      </c>
      <c r="O102" t="str">
        <f t="shared" si="6"/>
        <v/>
      </c>
      <c r="P102" t="str">
        <f t="shared" si="6"/>
        <v/>
      </c>
    </row>
    <row r="103" spans="1:16" ht="17" x14ac:dyDescent="0.25">
      <c r="A103" s="4" t="s">
        <v>37</v>
      </c>
      <c r="B103" t="s">
        <v>2</v>
      </c>
      <c r="C103" t="s">
        <v>1458</v>
      </c>
      <c r="D103">
        <v>137</v>
      </c>
      <c r="E103">
        <v>3</v>
      </c>
      <c r="F103">
        <v>133</v>
      </c>
      <c r="G103">
        <v>39.305399999999999</v>
      </c>
      <c r="H103">
        <v>117.32299999999999</v>
      </c>
      <c r="J103" t="str">
        <f t="shared" si="7"/>
        <v/>
      </c>
      <c r="K103" t="str">
        <f t="shared" si="7"/>
        <v/>
      </c>
      <c r="L103" t="str">
        <f t="shared" si="7"/>
        <v/>
      </c>
      <c r="N103" t="str">
        <f t="shared" si="6"/>
        <v/>
      </c>
      <c r="O103" t="str">
        <f t="shared" si="6"/>
        <v/>
      </c>
      <c r="P103" t="str">
        <f t="shared" si="6"/>
        <v/>
      </c>
    </row>
    <row r="104" spans="1:16" ht="17" x14ac:dyDescent="0.25">
      <c r="A104" s="4"/>
      <c r="B104" t="s">
        <v>253</v>
      </c>
      <c r="C104" t="s">
        <v>1533</v>
      </c>
      <c r="D104">
        <v>137</v>
      </c>
      <c r="E104">
        <v>1</v>
      </c>
      <c r="F104">
        <v>0</v>
      </c>
      <c r="G104">
        <v>8.5380000000000003</v>
      </c>
      <c r="H104">
        <v>-80.7821</v>
      </c>
      <c r="J104" t="str">
        <f t="shared" si="7"/>
        <v/>
      </c>
      <c r="K104" t="str">
        <f t="shared" si="7"/>
        <v/>
      </c>
      <c r="L104" t="str">
        <f t="shared" si="7"/>
        <v/>
      </c>
      <c r="N104" t="str">
        <f t="shared" si="6"/>
        <v/>
      </c>
      <c r="O104" t="str">
        <f t="shared" si="6"/>
        <v/>
      </c>
      <c r="P104" t="str">
        <f t="shared" si="6"/>
        <v/>
      </c>
    </row>
    <row r="105" spans="1:16" ht="17" x14ac:dyDescent="0.25">
      <c r="A105" s="4"/>
      <c r="B105" t="s">
        <v>246</v>
      </c>
      <c r="C105" t="s">
        <v>1534</v>
      </c>
      <c r="D105">
        <v>137</v>
      </c>
      <c r="E105">
        <v>1</v>
      </c>
      <c r="F105">
        <v>0</v>
      </c>
      <c r="G105">
        <v>48.668999999999997</v>
      </c>
      <c r="H105">
        <v>19.699000000000002</v>
      </c>
      <c r="J105" t="str">
        <f t="shared" si="7"/>
        <v/>
      </c>
      <c r="K105" t="str">
        <f t="shared" si="7"/>
        <v/>
      </c>
      <c r="L105" t="str">
        <f t="shared" si="7"/>
        <v/>
      </c>
      <c r="N105" t="str">
        <f t="shared" si="6"/>
        <v/>
      </c>
      <c r="O105" t="str">
        <f t="shared" si="6"/>
        <v/>
      </c>
      <c r="P105" t="str">
        <f t="shared" si="6"/>
        <v/>
      </c>
    </row>
    <row r="106" spans="1:16" ht="17" x14ac:dyDescent="0.25">
      <c r="A106" s="4"/>
      <c r="B106" t="s">
        <v>261</v>
      </c>
      <c r="C106" t="s">
        <v>1511</v>
      </c>
      <c r="D106">
        <v>136</v>
      </c>
      <c r="E106">
        <v>0</v>
      </c>
      <c r="F106">
        <v>1</v>
      </c>
      <c r="G106">
        <v>40.069099999999999</v>
      </c>
      <c r="H106">
        <v>45.038200000000003</v>
      </c>
      <c r="J106" t="str">
        <f t="shared" si="7"/>
        <v/>
      </c>
      <c r="K106" t="str">
        <f t="shared" si="7"/>
        <v/>
      </c>
      <c r="L106" t="str">
        <f t="shared" si="7"/>
        <v/>
      </c>
      <c r="N106" t="str">
        <f t="shared" si="6"/>
        <v/>
      </c>
      <c r="O106" t="str">
        <f t="shared" si="6"/>
        <v/>
      </c>
      <c r="P106" t="str">
        <f t="shared" si="6"/>
        <v/>
      </c>
    </row>
    <row r="107" spans="1:16" ht="17" x14ac:dyDescent="0.25">
      <c r="A107" s="4"/>
      <c r="B107" t="s">
        <v>254</v>
      </c>
      <c r="C107" t="s">
        <v>1525</v>
      </c>
      <c r="D107">
        <v>135</v>
      </c>
      <c r="E107">
        <v>1</v>
      </c>
      <c r="F107">
        <v>1</v>
      </c>
      <c r="G107">
        <v>44.016500000000001</v>
      </c>
      <c r="H107">
        <v>21.0059</v>
      </c>
      <c r="J107" t="str">
        <f t="shared" si="7"/>
        <v/>
      </c>
      <c r="K107" t="str">
        <f t="shared" si="7"/>
        <v/>
      </c>
      <c r="L107" t="str">
        <f t="shared" si="7"/>
        <v/>
      </c>
      <c r="N107" t="str">
        <f t="shared" si="6"/>
        <v/>
      </c>
      <c r="O107" t="str">
        <f t="shared" si="6"/>
        <v/>
      </c>
      <c r="P107" t="str">
        <f t="shared" si="6"/>
        <v/>
      </c>
    </row>
    <row r="108" spans="1:16" ht="17" x14ac:dyDescent="0.25">
      <c r="A108" s="4"/>
      <c r="B108" t="s">
        <v>245</v>
      </c>
      <c r="C108" t="s">
        <v>1529</v>
      </c>
      <c r="D108">
        <v>135</v>
      </c>
      <c r="E108">
        <v>2</v>
      </c>
      <c r="F108">
        <v>26</v>
      </c>
      <c r="G108">
        <v>23.7</v>
      </c>
      <c r="H108">
        <v>121</v>
      </c>
      <c r="J108" t="str">
        <f t="shared" si="7"/>
        <v/>
      </c>
      <c r="K108" t="str">
        <f t="shared" si="7"/>
        <v/>
      </c>
      <c r="L108" t="str">
        <f t="shared" si="7"/>
        <v/>
      </c>
      <c r="N108" t="str">
        <f t="shared" si="6"/>
        <v/>
      </c>
      <c r="O108" t="str">
        <f t="shared" si="6"/>
        <v/>
      </c>
      <c r="P108" t="str">
        <f t="shared" si="6"/>
        <v/>
      </c>
    </row>
    <row r="109" spans="1:16" ht="17" x14ac:dyDescent="0.25">
      <c r="A109" s="4" t="s">
        <v>39</v>
      </c>
      <c r="B109" t="s">
        <v>2</v>
      </c>
      <c r="C109" t="s">
        <v>1535</v>
      </c>
      <c r="D109">
        <v>134</v>
      </c>
      <c r="E109">
        <v>2</v>
      </c>
      <c r="F109">
        <v>98</v>
      </c>
      <c r="G109">
        <v>36.061100000000003</v>
      </c>
      <c r="H109">
        <v>103.8343</v>
      </c>
      <c r="J109" t="str">
        <f t="shared" si="7"/>
        <v/>
      </c>
      <c r="K109" t="str">
        <f t="shared" si="7"/>
        <v/>
      </c>
      <c r="L109" t="str">
        <f t="shared" si="7"/>
        <v/>
      </c>
      <c r="N109" t="str">
        <f t="shared" si="6"/>
        <v/>
      </c>
      <c r="O109" t="str">
        <f t="shared" si="6"/>
        <v/>
      </c>
      <c r="P109" t="str">
        <f t="shared" si="6"/>
        <v/>
      </c>
    </row>
    <row r="110" spans="1:16" ht="17" x14ac:dyDescent="0.25">
      <c r="A110" s="4" t="s">
        <v>36</v>
      </c>
      <c r="B110" t="s">
        <v>2</v>
      </c>
      <c r="C110" t="s">
        <v>201</v>
      </c>
      <c r="D110">
        <v>133</v>
      </c>
      <c r="E110">
        <v>0</v>
      </c>
      <c r="F110">
        <v>133</v>
      </c>
      <c r="G110">
        <v>37.5777</v>
      </c>
      <c r="H110">
        <v>112.29219999999999</v>
      </c>
      <c r="J110" t="str">
        <f t="shared" si="7"/>
        <v/>
      </c>
      <c r="K110" t="str">
        <f t="shared" si="7"/>
        <v/>
      </c>
      <c r="L110" t="str">
        <f t="shared" si="7"/>
        <v/>
      </c>
      <c r="N110" t="str">
        <f t="shared" si="6"/>
        <v/>
      </c>
      <c r="O110" t="str">
        <f t="shared" si="6"/>
        <v/>
      </c>
      <c r="P110" t="str">
        <f t="shared" si="6"/>
        <v/>
      </c>
    </row>
    <row r="111" spans="1:16" ht="17" x14ac:dyDescent="0.25">
      <c r="A111" s="4"/>
      <c r="B111" t="s">
        <v>250</v>
      </c>
      <c r="C111" t="s">
        <v>1536</v>
      </c>
      <c r="D111">
        <v>128</v>
      </c>
      <c r="E111">
        <v>3</v>
      </c>
      <c r="F111">
        <v>3</v>
      </c>
      <c r="G111">
        <v>-38.4161</v>
      </c>
      <c r="H111">
        <v>-63.616700000000002</v>
      </c>
      <c r="J111" t="str">
        <f t="shared" si="7"/>
        <v/>
      </c>
      <c r="K111" t="str">
        <f t="shared" si="7"/>
        <v/>
      </c>
      <c r="L111" t="str">
        <f t="shared" si="7"/>
        <v/>
      </c>
      <c r="N111" t="str">
        <f t="shared" si="6"/>
        <v/>
      </c>
      <c r="O111" t="str">
        <f t="shared" si="6"/>
        <v/>
      </c>
      <c r="P111" t="str">
        <f t="shared" si="6"/>
        <v/>
      </c>
    </row>
    <row r="112" spans="1:16" ht="17" x14ac:dyDescent="0.25">
      <c r="A112" s="4"/>
      <c r="B112" t="s">
        <v>257</v>
      </c>
      <c r="C112" t="s">
        <v>1515</v>
      </c>
      <c r="D112">
        <v>128</v>
      </c>
      <c r="E112">
        <v>0</v>
      </c>
      <c r="F112">
        <v>1</v>
      </c>
      <c r="G112">
        <v>4.5709</v>
      </c>
      <c r="H112">
        <v>-74.297300000000007</v>
      </c>
      <c r="J112" t="str">
        <f t="shared" si="7"/>
        <v/>
      </c>
      <c r="K112" t="str">
        <f t="shared" si="7"/>
        <v/>
      </c>
      <c r="L112" t="str">
        <f t="shared" si="7"/>
        <v/>
      </c>
      <c r="N112" t="str">
        <f t="shared" si="6"/>
        <v/>
      </c>
      <c r="O112" t="str">
        <f t="shared" si="6"/>
        <v/>
      </c>
      <c r="P112" t="str">
        <f t="shared" si="6"/>
        <v/>
      </c>
    </row>
    <row r="113" spans="1:16" ht="17" x14ac:dyDescent="0.25">
      <c r="A113" s="4"/>
      <c r="B113" t="s">
        <v>249</v>
      </c>
      <c r="C113" t="s">
        <v>1525</v>
      </c>
      <c r="D113">
        <v>128</v>
      </c>
      <c r="E113">
        <v>1</v>
      </c>
      <c r="F113">
        <v>5</v>
      </c>
      <c r="G113">
        <v>45.1</v>
      </c>
      <c r="H113">
        <v>15.2</v>
      </c>
      <c r="J113" t="str">
        <f t="shared" si="7"/>
        <v/>
      </c>
      <c r="K113" t="str">
        <f t="shared" si="7"/>
        <v/>
      </c>
      <c r="L113" t="str">
        <f t="shared" si="7"/>
        <v/>
      </c>
      <c r="N113" t="str">
        <f t="shared" si="6"/>
        <v/>
      </c>
      <c r="O113" t="str">
        <f t="shared" si="6"/>
        <v/>
      </c>
      <c r="P113" t="str">
        <f t="shared" si="6"/>
        <v/>
      </c>
    </row>
    <row r="114" spans="1:16" ht="17" x14ac:dyDescent="0.25">
      <c r="A114" s="4"/>
      <c r="B114" t="s">
        <v>262</v>
      </c>
      <c r="C114" t="s">
        <v>1534</v>
      </c>
      <c r="D114">
        <v>127</v>
      </c>
      <c r="E114">
        <v>3</v>
      </c>
      <c r="F114">
        <v>0</v>
      </c>
      <c r="G114">
        <v>42.733899999999998</v>
      </c>
      <c r="H114">
        <v>25.485800000000001</v>
      </c>
      <c r="J114" t="str">
        <f t="shared" si="7"/>
        <v/>
      </c>
      <c r="K114" t="str">
        <f t="shared" si="7"/>
        <v/>
      </c>
      <c r="L114" t="str">
        <f t="shared" si="7"/>
        <v/>
      </c>
      <c r="N114" t="str">
        <f t="shared" si="6"/>
        <v/>
      </c>
      <c r="O114" t="str">
        <f t="shared" si="6"/>
        <v/>
      </c>
      <c r="P114" t="str">
        <f t="shared" si="6"/>
        <v/>
      </c>
    </row>
    <row r="115" spans="1:16" ht="17" x14ac:dyDescent="0.25">
      <c r="A115" s="4" t="s">
        <v>38</v>
      </c>
      <c r="B115" t="s">
        <v>2</v>
      </c>
      <c r="C115" t="s">
        <v>1519</v>
      </c>
      <c r="D115">
        <v>126</v>
      </c>
      <c r="E115">
        <v>2</v>
      </c>
      <c r="F115">
        <v>122</v>
      </c>
      <c r="G115">
        <v>41.2956</v>
      </c>
      <c r="H115">
        <v>122.60850000000001</v>
      </c>
      <c r="J115" t="str">
        <f t="shared" si="7"/>
        <v/>
      </c>
      <c r="K115" t="str">
        <f t="shared" si="7"/>
        <v/>
      </c>
      <c r="L115" t="str">
        <f t="shared" si="7"/>
        <v/>
      </c>
      <c r="N115" t="str">
        <f t="shared" si="6"/>
        <v/>
      </c>
      <c r="O115" t="str">
        <f t="shared" si="6"/>
        <v/>
      </c>
      <c r="P115" t="str">
        <f t="shared" si="6"/>
        <v/>
      </c>
    </row>
    <row r="116" spans="1:16" ht="17" x14ac:dyDescent="0.25">
      <c r="A116" s="4" t="s">
        <v>283</v>
      </c>
      <c r="B116" t="s">
        <v>1</v>
      </c>
      <c r="C116" t="s">
        <v>1512</v>
      </c>
      <c r="D116">
        <v>126</v>
      </c>
      <c r="E116">
        <v>1</v>
      </c>
      <c r="F116">
        <v>0</v>
      </c>
      <c r="G116">
        <v>33.856900000000003</v>
      </c>
      <c r="H116">
        <v>-80.944999999999993</v>
      </c>
      <c r="J116">
        <f t="shared" si="7"/>
        <v>126</v>
      </c>
      <c r="K116">
        <f t="shared" si="7"/>
        <v>1</v>
      </c>
      <c r="L116">
        <f t="shared" si="7"/>
        <v>0</v>
      </c>
      <c r="N116" t="str">
        <f t="shared" si="6"/>
        <v/>
      </c>
      <c r="O116" t="str">
        <f t="shared" si="6"/>
        <v/>
      </c>
      <c r="P116" t="str">
        <f t="shared" si="6"/>
        <v/>
      </c>
    </row>
    <row r="117" spans="1:16" ht="17" x14ac:dyDescent="0.25">
      <c r="A117" s="4" t="s">
        <v>268</v>
      </c>
      <c r="B117" t="s">
        <v>1</v>
      </c>
      <c r="C117" t="s">
        <v>1512</v>
      </c>
      <c r="D117">
        <v>122</v>
      </c>
      <c r="E117">
        <v>2</v>
      </c>
      <c r="F117">
        <v>0</v>
      </c>
      <c r="G117">
        <v>37.769300000000001</v>
      </c>
      <c r="H117">
        <v>-78.17</v>
      </c>
      <c r="J117">
        <f t="shared" si="7"/>
        <v>122</v>
      </c>
      <c r="K117">
        <f t="shared" si="7"/>
        <v>2</v>
      </c>
      <c r="L117">
        <f t="shared" si="7"/>
        <v>0</v>
      </c>
      <c r="N117" t="str">
        <f t="shared" si="6"/>
        <v/>
      </c>
      <c r="O117" t="str">
        <f t="shared" si="6"/>
        <v/>
      </c>
      <c r="P117" t="str">
        <f t="shared" si="6"/>
        <v/>
      </c>
    </row>
    <row r="118" spans="1:16" ht="17" x14ac:dyDescent="0.25">
      <c r="A118" s="4" t="s">
        <v>61</v>
      </c>
      <c r="B118" t="s">
        <v>59</v>
      </c>
      <c r="C118" t="s">
        <v>1348</v>
      </c>
      <c r="D118">
        <v>121</v>
      </c>
      <c r="E118">
        <v>0</v>
      </c>
      <c r="F118">
        <v>8</v>
      </c>
      <c r="G118">
        <v>-37.813600000000001</v>
      </c>
      <c r="H118">
        <v>144.9631</v>
      </c>
      <c r="J118" t="str">
        <f t="shared" si="7"/>
        <v/>
      </c>
      <c r="K118" t="str">
        <f t="shared" si="7"/>
        <v/>
      </c>
      <c r="L118" t="str">
        <f t="shared" si="7"/>
        <v/>
      </c>
      <c r="N118" t="str">
        <f t="shared" si="6"/>
        <v/>
      </c>
      <c r="O118" t="str">
        <f t="shared" si="6"/>
        <v/>
      </c>
      <c r="P118" t="str">
        <f t="shared" si="6"/>
        <v/>
      </c>
    </row>
    <row r="119" spans="1:16" ht="17" x14ac:dyDescent="0.25">
      <c r="A119" s="4" t="s">
        <v>258</v>
      </c>
      <c r="B119" t="s">
        <v>1</v>
      </c>
      <c r="C119" t="s">
        <v>1523</v>
      </c>
      <c r="D119">
        <v>115</v>
      </c>
      <c r="E119">
        <v>0</v>
      </c>
      <c r="F119">
        <v>0</v>
      </c>
      <c r="G119">
        <v>45.694499999999998</v>
      </c>
      <c r="H119">
        <v>-93.900199999999998</v>
      </c>
      <c r="J119">
        <f t="shared" si="7"/>
        <v>115</v>
      </c>
      <c r="K119">
        <f t="shared" si="7"/>
        <v>0</v>
      </c>
      <c r="L119">
        <f t="shared" si="7"/>
        <v>0</v>
      </c>
      <c r="N119" t="str">
        <f t="shared" si="6"/>
        <v/>
      </c>
      <c r="O119" t="str">
        <f t="shared" si="6"/>
        <v/>
      </c>
      <c r="P119" t="str">
        <f t="shared" si="6"/>
        <v/>
      </c>
    </row>
    <row r="120" spans="1:16" ht="17" x14ac:dyDescent="0.25">
      <c r="A120" s="4" t="s">
        <v>270</v>
      </c>
      <c r="B120" t="s">
        <v>1</v>
      </c>
      <c r="C120" t="s">
        <v>1512</v>
      </c>
      <c r="D120">
        <v>114</v>
      </c>
      <c r="E120">
        <v>1</v>
      </c>
      <c r="F120">
        <v>0</v>
      </c>
      <c r="G120">
        <v>38.313499999999998</v>
      </c>
      <c r="H120">
        <v>-117.05540000000001</v>
      </c>
      <c r="J120">
        <f t="shared" si="7"/>
        <v>114</v>
      </c>
      <c r="K120">
        <f t="shared" si="7"/>
        <v>1</v>
      </c>
      <c r="L120">
        <f t="shared" si="7"/>
        <v>0</v>
      </c>
      <c r="N120" t="str">
        <f t="shared" si="6"/>
        <v/>
      </c>
      <c r="O120" t="str">
        <f t="shared" si="6"/>
        <v/>
      </c>
      <c r="P120" t="str">
        <f t="shared" si="6"/>
        <v/>
      </c>
    </row>
    <row r="121" spans="1:16" ht="17" x14ac:dyDescent="0.25">
      <c r="A121" s="4" t="s">
        <v>273</v>
      </c>
      <c r="B121" t="s">
        <v>1</v>
      </c>
      <c r="C121" t="s">
        <v>1537</v>
      </c>
      <c r="D121">
        <v>114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7"/>
        <v>114</v>
      </c>
      <c r="K121">
        <f t="shared" si="7"/>
        <v>3</v>
      </c>
      <c r="L121">
        <f t="shared" si="7"/>
        <v>0</v>
      </c>
      <c r="N121" t="str">
        <f t="shared" si="6"/>
        <v/>
      </c>
      <c r="O121" t="str">
        <f t="shared" si="6"/>
        <v/>
      </c>
      <c r="P121" t="str">
        <f t="shared" si="6"/>
        <v/>
      </c>
    </row>
    <row r="122" spans="1:16" ht="17" x14ac:dyDescent="0.25">
      <c r="A122" s="4"/>
      <c r="B122" t="s">
        <v>280</v>
      </c>
      <c r="C122" t="s">
        <v>1511</v>
      </c>
      <c r="D122">
        <v>111</v>
      </c>
      <c r="E122">
        <v>0</v>
      </c>
      <c r="F122">
        <v>1</v>
      </c>
      <c r="G122">
        <v>56.879600000000003</v>
      </c>
      <c r="H122">
        <v>24.603200000000001</v>
      </c>
      <c r="J122" t="str">
        <f t="shared" si="7"/>
        <v/>
      </c>
      <c r="K122" t="str">
        <f t="shared" si="7"/>
        <v/>
      </c>
      <c r="L122" t="str">
        <f t="shared" si="7"/>
        <v/>
      </c>
      <c r="N122" t="str">
        <f t="shared" si="6"/>
        <v/>
      </c>
      <c r="O122" t="str">
        <f t="shared" si="6"/>
        <v/>
      </c>
      <c r="P122" t="str">
        <f t="shared" si="6"/>
        <v/>
      </c>
    </row>
    <row r="123" spans="1:16" ht="17" x14ac:dyDescent="0.25">
      <c r="A123" s="4" t="s">
        <v>297</v>
      </c>
      <c r="B123" t="s">
        <v>1</v>
      </c>
      <c r="C123" t="s">
        <v>1537</v>
      </c>
      <c r="D123">
        <v>96</v>
      </c>
      <c r="E123">
        <v>0</v>
      </c>
      <c r="F123">
        <v>0</v>
      </c>
      <c r="G123">
        <v>34.969700000000003</v>
      </c>
      <c r="H123">
        <v>-92.373099999999994</v>
      </c>
      <c r="J123">
        <f t="shared" si="7"/>
        <v>96</v>
      </c>
      <c r="K123">
        <f t="shared" si="7"/>
        <v>0</v>
      </c>
      <c r="L123">
        <f t="shared" si="7"/>
        <v>0</v>
      </c>
      <c r="N123" t="str">
        <f t="shared" si="6"/>
        <v/>
      </c>
      <c r="O123" t="str">
        <f t="shared" si="6"/>
        <v/>
      </c>
      <c r="P123" t="str">
        <f t="shared" si="6"/>
        <v/>
      </c>
    </row>
    <row r="124" spans="1:16" ht="17" x14ac:dyDescent="0.25">
      <c r="A124" s="4"/>
      <c r="B124" t="s">
        <v>340</v>
      </c>
      <c r="C124" t="s">
        <v>1519</v>
      </c>
      <c r="D124">
        <v>94</v>
      </c>
      <c r="E124">
        <v>0</v>
      </c>
      <c r="F124">
        <v>0</v>
      </c>
      <c r="G124">
        <v>-32.522799999999997</v>
      </c>
      <c r="H124">
        <v>-55.765799999999999</v>
      </c>
      <c r="J124" t="str">
        <f t="shared" si="7"/>
        <v/>
      </c>
      <c r="K124" t="str">
        <f t="shared" si="7"/>
        <v/>
      </c>
      <c r="L124" t="str">
        <f t="shared" si="7"/>
        <v/>
      </c>
      <c r="N124" t="str">
        <f t="shared" si="6"/>
        <v/>
      </c>
      <c r="O124" t="str">
        <f t="shared" si="6"/>
        <v/>
      </c>
      <c r="P124" t="str">
        <f t="shared" si="6"/>
        <v/>
      </c>
    </row>
    <row r="125" spans="1:16" ht="17" x14ac:dyDescent="0.25">
      <c r="A125" s="4" t="s">
        <v>40</v>
      </c>
      <c r="B125" t="s">
        <v>2</v>
      </c>
      <c r="C125" t="s">
        <v>199</v>
      </c>
      <c r="D125">
        <v>93</v>
      </c>
      <c r="E125">
        <v>1</v>
      </c>
      <c r="F125">
        <v>92</v>
      </c>
      <c r="G125">
        <v>43.6661</v>
      </c>
      <c r="H125">
        <v>126.1923</v>
      </c>
      <c r="J125" t="str">
        <f t="shared" si="7"/>
        <v/>
      </c>
      <c r="K125" t="str">
        <f t="shared" si="7"/>
        <v/>
      </c>
      <c r="L125" t="str">
        <f t="shared" si="7"/>
        <v/>
      </c>
      <c r="N125" t="str">
        <f t="shared" si="6"/>
        <v/>
      </c>
      <c r="O125" t="str">
        <f t="shared" si="6"/>
        <v/>
      </c>
      <c r="P125" t="str">
        <f t="shared" si="6"/>
        <v/>
      </c>
    </row>
    <row r="126" spans="1:16" ht="17" x14ac:dyDescent="0.25">
      <c r="A126" s="4"/>
      <c r="B126" t="s">
        <v>53</v>
      </c>
      <c r="C126" t="s">
        <v>1525</v>
      </c>
      <c r="D126">
        <v>91</v>
      </c>
      <c r="E126">
        <v>0</v>
      </c>
      <c r="F126">
        <v>16</v>
      </c>
      <c r="G126">
        <v>14.058299999999999</v>
      </c>
      <c r="H126">
        <v>108.27719999999999</v>
      </c>
      <c r="J126" t="str">
        <f t="shared" si="7"/>
        <v/>
      </c>
      <c r="K126" t="str">
        <f t="shared" si="7"/>
        <v/>
      </c>
      <c r="L126" t="str">
        <f t="shared" si="7"/>
        <v/>
      </c>
      <c r="N126" t="str">
        <f t="shared" si="6"/>
        <v/>
      </c>
      <c r="O126" t="str">
        <f t="shared" si="6"/>
        <v/>
      </c>
      <c r="P126" t="str">
        <f t="shared" si="6"/>
        <v/>
      </c>
    </row>
    <row r="127" spans="1:16" ht="17" x14ac:dyDescent="0.25">
      <c r="A127" s="4"/>
      <c r="B127" t="s">
        <v>255</v>
      </c>
      <c r="C127" t="s">
        <v>1510</v>
      </c>
      <c r="D127">
        <v>90</v>
      </c>
      <c r="E127">
        <v>11</v>
      </c>
      <c r="F127">
        <v>32</v>
      </c>
      <c r="G127">
        <v>28.033899999999999</v>
      </c>
      <c r="H127">
        <v>1.6596</v>
      </c>
      <c r="J127" t="str">
        <f t="shared" si="7"/>
        <v/>
      </c>
      <c r="K127" t="str">
        <f t="shared" si="7"/>
        <v/>
      </c>
      <c r="L127" t="str">
        <f t="shared" si="7"/>
        <v/>
      </c>
      <c r="N127" t="str">
        <f t="shared" si="6"/>
        <v/>
      </c>
      <c r="O127" t="str">
        <f t="shared" si="6"/>
        <v/>
      </c>
      <c r="P127" t="str">
        <f t="shared" si="6"/>
        <v/>
      </c>
    </row>
    <row r="128" spans="1:16" ht="17" x14ac:dyDescent="0.25">
      <c r="A128" s="4"/>
      <c r="B128" t="s">
        <v>290</v>
      </c>
      <c r="C128" t="s">
        <v>1525</v>
      </c>
      <c r="D128">
        <v>89</v>
      </c>
      <c r="E128">
        <v>0</v>
      </c>
      <c r="F128">
        <v>2</v>
      </c>
      <c r="G128">
        <v>43.915900000000001</v>
      </c>
      <c r="H128">
        <v>17.679099999999998</v>
      </c>
      <c r="J128" t="str">
        <f t="shared" si="7"/>
        <v/>
      </c>
      <c r="K128" t="str">
        <f t="shared" si="7"/>
        <v/>
      </c>
      <c r="L128" t="str">
        <f t="shared" si="7"/>
        <v/>
      </c>
      <c r="N128" t="str">
        <f t="shared" si="6"/>
        <v/>
      </c>
      <c r="O128" t="str">
        <f t="shared" si="6"/>
        <v/>
      </c>
      <c r="P128" t="str">
        <f t="shared" si="6"/>
        <v/>
      </c>
    </row>
    <row r="129" spans="1:16" ht="17" x14ac:dyDescent="0.25">
      <c r="A129" s="4"/>
      <c r="B129" t="s">
        <v>279</v>
      </c>
      <c r="C129" t="s">
        <v>1515</v>
      </c>
      <c r="D129">
        <v>89</v>
      </c>
      <c r="E129">
        <v>1</v>
      </c>
      <c r="F129">
        <v>0</v>
      </c>
      <c r="G129">
        <v>9.7489000000000008</v>
      </c>
      <c r="H129">
        <v>-83.753399999999999</v>
      </c>
      <c r="J129" t="str">
        <f t="shared" si="7"/>
        <v/>
      </c>
      <c r="K129" t="str">
        <f t="shared" si="7"/>
        <v/>
      </c>
      <c r="L129" t="str">
        <f t="shared" si="7"/>
        <v/>
      </c>
      <c r="N129" t="str">
        <f t="shared" si="6"/>
        <v/>
      </c>
      <c r="O129" t="str">
        <f t="shared" si="6"/>
        <v/>
      </c>
      <c r="P129" t="str">
        <f t="shared" si="6"/>
        <v/>
      </c>
    </row>
    <row r="130" spans="1:16" ht="17" x14ac:dyDescent="0.25">
      <c r="A130" s="4" t="s">
        <v>291</v>
      </c>
      <c r="B130" t="s">
        <v>1</v>
      </c>
      <c r="C130" t="s">
        <v>1537</v>
      </c>
      <c r="D130">
        <v>86</v>
      </c>
      <c r="E130">
        <v>2</v>
      </c>
      <c r="F130">
        <v>0</v>
      </c>
      <c r="G130">
        <v>39.849400000000003</v>
      </c>
      <c r="H130">
        <v>-86.258300000000006</v>
      </c>
      <c r="J130">
        <f t="shared" si="7"/>
        <v>86</v>
      </c>
      <c r="K130">
        <f t="shared" si="7"/>
        <v>2</v>
      </c>
      <c r="L130">
        <f t="shared" si="7"/>
        <v>0</v>
      </c>
      <c r="N130" t="str">
        <f t="shared" si="6"/>
        <v/>
      </c>
      <c r="O130" t="str">
        <f t="shared" si="6"/>
        <v/>
      </c>
      <c r="P130" t="str">
        <f t="shared" si="6"/>
        <v/>
      </c>
    </row>
    <row r="131" spans="1:16" ht="17" x14ac:dyDescent="0.25">
      <c r="A131" s="4"/>
      <c r="B131" t="s">
        <v>272</v>
      </c>
      <c r="C131" t="s">
        <v>1511</v>
      </c>
      <c r="D131">
        <v>85</v>
      </c>
      <c r="E131">
        <v>3</v>
      </c>
      <c r="F131">
        <v>2</v>
      </c>
      <c r="G131">
        <v>47.162500000000001</v>
      </c>
      <c r="H131">
        <v>19.503299999999999</v>
      </c>
      <c r="J131" t="str">
        <f t="shared" si="7"/>
        <v/>
      </c>
      <c r="K131" t="str">
        <f t="shared" si="7"/>
        <v/>
      </c>
      <c r="L131" t="str">
        <f t="shared" si="7"/>
        <v/>
      </c>
      <c r="N131" t="str">
        <f t="shared" si="6"/>
        <v/>
      </c>
      <c r="O131" t="str">
        <f t="shared" si="6"/>
        <v/>
      </c>
      <c r="P131" t="str">
        <f t="shared" si="6"/>
        <v/>
      </c>
    </row>
    <row r="132" spans="1:16" ht="17" x14ac:dyDescent="0.25">
      <c r="A132" s="4"/>
      <c r="B132" t="s">
        <v>311</v>
      </c>
      <c r="C132" t="s">
        <v>1525</v>
      </c>
      <c r="D132">
        <v>85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7"/>
        <v/>
      </c>
      <c r="K132" t="str">
        <f t="shared" si="7"/>
        <v/>
      </c>
      <c r="L132" t="str">
        <f t="shared" si="7"/>
        <v/>
      </c>
      <c r="N132" t="str">
        <f t="shared" si="6"/>
        <v/>
      </c>
      <c r="O132" t="str">
        <f t="shared" si="6"/>
        <v/>
      </c>
      <c r="P132" t="str">
        <f t="shared" si="6"/>
        <v/>
      </c>
    </row>
    <row r="133" spans="1:16" ht="17" x14ac:dyDescent="0.25">
      <c r="A133" s="4" t="s">
        <v>288</v>
      </c>
      <c r="B133" t="s">
        <v>1</v>
      </c>
      <c r="C133" t="s">
        <v>1537</v>
      </c>
      <c r="D133">
        <v>83</v>
      </c>
      <c r="E133">
        <v>0</v>
      </c>
      <c r="F133">
        <v>0</v>
      </c>
      <c r="G133">
        <v>32.318199999999997</v>
      </c>
      <c r="H133">
        <v>-86.902299999999997</v>
      </c>
      <c r="J133">
        <f t="shared" si="7"/>
        <v>83</v>
      </c>
      <c r="K133">
        <f t="shared" si="7"/>
        <v>0</v>
      </c>
      <c r="L133">
        <f t="shared" si="7"/>
        <v>0</v>
      </c>
      <c r="N133" t="str">
        <f t="shared" ref="N133:P196" si="8">IF($A133="New York",D133,"")</f>
        <v/>
      </c>
      <c r="O133" t="str">
        <f t="shared" si="8"/>
        <v/>
      </c>
      <c r="P133" t="str">
        <f t="shared" si="8"/>
        <v/>
      </c>
    </row>
    <row r="134" spans="1:16" ht="17" x14ac:dyDescent="0.25">
      <c r="A134" s="4" t="s">
        <v>306</v>
      </c>
      <c r="B134" t="s">
        <v>187</v>
      </c>
      <c r="C134" t="s">
        <v>1503</v>
      </c>
      <c r="D134">
        <v>80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7"/>
        <v/>
      </c>
      <c r="K134" t="str">
        <f t="shared" si="7"/>
        <v/>
      </c>
      <c r="L134" t="str">
        <f t="shared" si="7"/>
        <v/>
      </c>
      <c r="N134" t="str">
        <f t="shared" si="8"/>
        <v/>
      </c>
      <c r="O134" t="str">
        <f t="shared" si="8"/>
        <v/>
      </c>
      <c r="P134" t="str">
        <f t="shared" si="8"/>
        <v/>
      </c>
    </row>
    <row r="135" spans="1:16" ht="17" x14ac:dyDescent="0.25">
      <c r="A135" s="4" t="s">
        <v>324</v>
      </c>
      <c r="B135" t="s">
        <v>1</v>
      </c>
      <c r="C135" t="s">
        <v>1531</v>
      </c>
      <c r="D135">
        <v>80</v>
      </c>
      <c r="E135">
        <v>1</v>
      </c>
      <c r="F135">
        <v>0</v>
      </c>
      <c r="G135">
        <v>32.741599999999998</v>
      </c>
      <c r="H135">
        <v>-89.678700000000006</v>
      </c>
      <c r="J135">
        <f t="shared" si="7"/>
        <v>80</v>
      </c>
      <c r="K135">
        <f t="shared" si="7"/>
        <v>1</v>
      </c>
      <c r="L135">
        <f t="shared" si="7"/>
        <v>0</v>
      </c>
      <c r="N135" t="str">
        <f t="shared" si="8"/>
        <v/>
      </c>
      <c r="O135" t="str">
        <f t="shared" si="8"/>
        <v/>
      </c>
      <c r="P135" t="str">
        <f t="shared" si="8"/>
        <v/>
      </c>
    </row>
    <row r="136" spans="1:16" ht="17" x14ac:dyDescent="0.25">
      <c r="A136" s="4"/>
      <c r="B136" t="s">
        <v>256</v>
      </c>
      <c r="C136" t="s">
        <v>1510</v>
      </c>
      <c r="D136">
        <v>78</v>
      </c>
      <c r="E136">
        <v>0</v>
      </c>
      <c r="F136">
        <v>1</v>
      </c>
      <c r="G136">
        <v>4.5353000000000003</v>
      </c>
      <c r="H136">
        <v>114.7277</v>
      </c>
      <c r="J136" t="str">
        <f t="shared" si="7"/>
        <v/>
      </c>
      <c r="K136" t="str">
        <f t="shared" si="7"/>
        <v/>
      </c>
      <c r="L136" t="str">
        <f t="shared" si="7"/>
        <v/>
      </c>
      <c r="N136" t="str">
        <f t="shared" si="8"/>
        <v/>
      </c>
      <c r="O136" t="str">
        <f t="shared" si="8"/>
        <v/>
      </c>
      <c r="P136" t="str">
        <f t="shared" si="8"/>
        <v/>
      </c>
    </row>
    <row r="137" spans="1:16" ht="17" x14ac:dyDescent="0.25">
      <c r="A137" s="4" t="s">
        <v>309</v>
      </c>
      <c r="B137" t="s">
        <v>1</v>
      </c>
      <c r="C137" t="s">
        <v>1523</v>
      </c>
      <c r="D137">
        <v>78</v>
      </c>
      <c r="E137">
        <v>0</v>
      </c>
      <c r="F137">
        <v>0</v>
      </c>
      <c r="G137">
        <v>33.729799999999997</v>
      </c>
      <c r="H137">
        <v>-111.4312</v>
      </c>
      <c r="J137">
        <f t="shared" si="7"/>
        <v>78</v>
      </c>
      <c r="K137">
        <f t="shared" si="7"/>
        <v>0</v>
      </c>
      <c r="L137">
        <f t="shared" si="7"/>
        <v>0</v>
      </c>
      <c r="N137" t="str">
        <f t="shared" si="8"/>
        <v/>
      </c>
      <c r="O137" t="str">
        <f t="shared" si="8"/>
        <v/>
      </c>
      <c r="P137" t="str">
        <f t="shared" si="8"/>
        <v/>
      </c>
    </row>
    <row r="138" spans="1:16" ht="17" x14ac:dyDescent="0.25">
      <c r="A138" s="4" t="s">
        <v>274</v>
      </c>
      <c r="B138" t="s">
        <v>1</v>
      </c>
      <c r="C138" t="s">
        <v>1538</v>
      </c>
      <c r="D138">
        <v>78</v>
      </c>
      <c r="E138">
        <v>0</v>
      </c>
      <c r="F138">
        <v>0</v>
      </c>
      <c r="G138">
        <v>40.15</v>
      </c>
      <c r="H138">
        <v>-111.86239999999999</v>
      </c>
      <c r="J138">
        <f t="shared" si="7"/>
        <v>78</v>
      </c>
      <c r="K138">
        <f t="shared" si="7"/>
        <v>0</v>
      </c>
      <c r="L138">
        <f t="shared" si="7"/>
        <v>0</v>
      </c>
      <c r="N138" t="str">
        <f t="shared" si="8"/>
        <v/>
      </c>
      <c r="O138" t="str">
        <f t="shared" si="8"/>
        <v/>
      </c>
      <c r="P138" t="str">
        <f t="shared" si="8"/>
        <v/>
      </c>
    </row>
    <row r="139" spans="1:16" ht="17" x14ac:dyDescent="0.25">
      <c r="A139" s="4"/>
      <c r="B139" t="s">
        <v>287</v>
      </c>
      <c r="C139" t="s">
        <v>1525</v>
      </c>
      <c r="D139">
        <v>77</v>
      </c>
      <c r="E139">
        <v>3</v>
      </c>
      <c r="F139">
        <v>1</v>
      </c>
      <c r="G139">
        <v>31.791699999999999</v>
      </c>
      <c r="H139">
        <v>-7.0926</v>
      </c>
      <c r="J139" t="str">
        <f t="shared" si="7"/>
        <v/>
      </c>
      <c r="K139" t="str">
        <f t="shared" si="7"/>
        <v/>
      </c>
      <c r="L139" t="str">
        <f t="shared" si="7"/>
        <v/>
      </c>
      <c r="N139" t="str">
        <f t="shared" si="8"/>
        <v/>
      </c>
      <c r="O139" t="str">
        <f t="shared" si="8"/>
        <v/>
      </c>
      <c r="P139" t="str">
        <f t="shared" si="8"/>
        <v/>
      </c>
    </row>
    <row r="140" spans="1:16" ht="17" x14ac:dyDescent="0.25">
      <c r="A140" s="4" t="s">
        <v>44</v>
      </c>
      <c r="B140" t="s">
        <v>2</v>
      </c>
      <c r="C140" t="s">
        <v>183</v>
      </c>
      <c r="D140">
        <v>76</v>
      </c>
      <c r="E140">
        <v>3</v>
      </c>
      <c r="F140">
        <v>73</v>
      </c>
      <c r="G140">
        <v>41.112900000000003</v>
      </c>
      <c r="H140">
        <v>85.240099999999998</v>
      </c>
      <c r="J140" t="str">
        <f t="shared" si="7"/>
        <v/>
      </c>
      <c r="K140" t="str">
        <f t="shared" si="7"/>
        <v/>
      </c>
      <c r="L140" t="str">
        <f t="shared" si="7"/>
        <v/>
      </c>
      <c r="N140" t="str">
        <f t="shared" si="8"/>
        <v/>
      </c>
      <c r="O140" t="str">
        <f t="shared" si="8"/>
        <v/>
      </c>
      <c r="P140" t="str">
        <f t="shared" si="8"/>
        <v/>
      </c>
    </row>
    <row r="141" spans="1:16" ht="17" x14ac:dyDescent="0.25">
      <c r="A141" s="4"/>
      <c r="B141" t="s">
        <v>376</v>
      </c>
      <c r="C141" t="s">
        <v>1503</v>
      </c>
      <c r="D141">
        <v>75</v>
      </c>
      <c r="E141">
        <v>0</v>
      </c>
      <c r="F141">
        <v>1</v>
      </c>
      <c r="G141">
        <v>42.506300000000003</v>
      </c>
      <c r="H141">
        <v>1.5218</v>
      </c>
      <c r="J141" t="str">
        <f t="shared" si="7"/>
        <v/>
      </c>
      <c r="K141" t="str">
        <f t="shared" si="7"/>
        <v/>
      </c>
      <c r="L141" t="str">
        <f t="shared" si="7"/>
        <v/>
      </c>
      <c r="N141" t="str">
        <f t="shared" si="8"/>
        <v/>
      </c>
      <c r="O141" t="str">
        <f t="shared" si="8"/>
        <v/>
      </c>
      <c r="P141" t="str">
        <f t="shared" si="8"/>
        <v/>
      </c>
    </row>
    <row r="142" spans="1:16" ht="17" x14ac:dyDescent="0.25">
      <c r="A142" s="4" t="s">
        <v>43</v>
      </c>
      <c r="B142" t="s">
        <v>2</v>
      </c>
      <c r="C142" t="s">
        <v>1466</v>
      </c>
      <c r="D142">
        <v>75</v>
      </c>
      <c r="E142">
        <v>1</v>
      </c>
      <c r="F142">
        <v>74</v>
      </c>
      <c r="G142">
        <v>44.093499999999999</v>
      </c>
      <c r="H142">
        <v>113.9448</v>
      </c>
      <c r="J142" t="str">
        <f t="shared" si="7"/>
        <v/>
      </c>
      <c r="K142" t="str">
        <f t="shared" si="7"/>
        <v/>
      </c>
      <c r="L142" t="str">
        <f t="shared" si="7"/>
        <v/>
      </c>
      <c r="N142" t="str">
        <f t="shared" si="8"/>
        <v/>
      </c>
      <c r="O142" t="str">
        <f t="shared" si="8"/>
        <v/>
      </c>
      <c r="P142" t="str">
        <f t="shared" si="8"/>
        <v/>
      </c>
    </row>
    <row r="143" spans="1:16" ht="17" x14ac:dyDescent="0.25">
      <c r="A143" s="4" t="s">
        <v>41</v>
      </c>
      <c r="B143" t="s">
        <v>2</v>
      </c>
      <c r="C143" t="s">
        <v>165</v>
      </c>
      <c r="D143">
        <v>75</v>
      </c>
      <c r="E143">
        <v>0</v>
      </c>
      <c r="F143">
        <v>75</v>
      </c>
      <c r="G143">
        <v>37.269199999999998</v>
      </c>
      <c r="H143">
        <v>106.16549999999999</v>
      </c>
      <c r="J143" t="str">
        <f t="shared" si="7"/>
        <v/>
      </c>
      <c r="K143" t="str">
        <f t="shared" si="7"/>
        <v/>
      </c>
      <c r="L143" t="str">
        <f t="shared" si="7"/>
        <v/>
      </c>
      <c r="N143" t="str">
        <f t="shared" si="8"/>
        <v/>
      </c>
      <c r="O143" t="str">
        <f t="shared" si="8"/>
        <v/>
      </c>
      <c r="P143" t="str">
        <f t="shared" si="8"/>
        <v/>
      </c>
    </row>
    <row r="144" spans="1:16" ht="17" x14ac:dyDescent="0.25">
      <c r="A144" s="4"/>
      <c r="B144" t="s">
        <v>81</v>
      </c>
      <c r="C144" t="s">
        <v>1534</v>
      </c>
      <c r="D144">
        <v>73</v>
      </c>
      <c r="E144">
        <v>0</v>
      </c>
      <c r="F144">
        <v>3</v>
      </c>
      <c r="G144">
        <v>7.8731</v>
      </c>
      <c r="H144">
        <v>80.771799999999999</v>
      </c>
      <c r="J144" t="str">
        <f t="shared" si="7"/>
        <v/>
      </c>
      <c r="K144" t="str">
        <f t="shared" si="7"/>
        <v/>
      </c>
      <c r="L144" t="str">
        <f t="shared" si="7"/>
        <v/>
      </c>
      <c r="N144" t="str">
        <f t="shared" si="8"/>
        <v/>
      </c>
      <c r="O144" t="str">
        <f t="shared" si="8"/>
        <v/>
      </c>
      <c r="P144" t="str">
        <f t="shared" si="8"/>
        <v/>
      </c>
    </row>
    <row r="145" spans="1:16" ht="17" x14ac:dyDescent="0.25">
      <c r="A145" s="4"/>
      <c r="B145" t="s">
        <v>327</v>
      </c>
      <c r="C145" t="s">
        <v>1539</v>
      </c>
      <c r="D145">
        <v>72</v>
      </c>
      <c r="E145">
        <v>2</v>
      </c>
      <c r="F145">
        <v>0</v>
      </c>
      <c r="G145">
        <v>18.735700000000001</v>
      </c>
      <c r="H145">
        <v>-70.162700000000001</v>
      </c>
      <c r="J145" t="str">
        <f t="shared" si="7"/>
        <v/>
      </c>
      <c r="K145" t="str">
        <f t="shared" si="7"/>
        <v/>
      </c>
      <c r="L145" t="str">
        <f t="shared" si="7"/>
        <v/>
      </c>
      <c r="N145" t="str">
        <f t="shared" si="8"/>
        <v/>
      </c>
      <c r="O145" t="str">
        <f t="shared" si="8"/>
        <v/>
      </c>
      <c r="P145" t="str">
        <f t="shared" si="8"/>
        <v/>
      </c>
    </row>
    <row r="146" spans="1:16" ht="17" x14ac:dyDescent="0.25">
      <c r="A146" s="4" t="s">
        <v>299</v>
      </c>
      <c r="B146" t="s">
        <v>1</v>
      </c>
      <c r="C146" t="s">
        <v>1523</v>
      </c>
      <c r="D146">
        <v>71</v>
      </c>
      <c r="E146">
        <v>1</v>
      </c>
      <c r="F146">
        <v>0</v>
      </c>
      <c r="G146">
        <v>38.897399999999998</v>
      </c>
      <c r="H146">
        <v>-77.026799999999994</v>
      </c>
      <c r="J146">
        <f t="shared" si="7"/>
        <v>71</v>
      </c>
      <c r="K146">
        <f t="shared" si="7"/>
        <v>1</v>
      </c>
      <c r="L146">
        <f t="shared" si="7"/>
        <v>0</v>
      </c>
      <c r="N146" t="str">
        <f t="shared" si="8"/>
        <v/>
      </c>
      <c r="O146" t="str">
        <f t="shared" si="8"/>
        <v/>
      </c>
      <c r="P146" t="str">
        <f t="shared" si="8"/>
        <v/>
      </c>
    </row>
    <row r="147" spans="1:16" ht="17" x14ac:dyDescent="0.25">
      <c r="A147" s="4"/>
      <c r="B147" t="s">
        <v>264</v>
      </c>
      <c r="C147" t="s">
        <v>1503</v>
      </c>
      <c r="D147">
        <v>70</v>
      </c>
      <c r="E147">
        <v>2</v>
      </c>
      <c r="F147">
        <v>0</v>
      </c>
      <c r="G147">
        <v>41.153300000000002</v>
      </c>
      <c r="H147">
        <v>20.168299999999999</v>
      </c>
      <c r="J147" t="str">
        <f t="shared" si="7"/>
        <v/>
      </c>
      <c r="K147" t="str">
        <f t="shared" si="7"/>
        <v/>
      </c>
      <c r="L147" t="str">
        <f t="shared" si="7"/>
        <v/>
      </c>
      <c r="N147" t="str">
        <f t="shared" si="8"/>
        <v/>
      </c>
      <c r="O147" t="str">
        <f t="shared" si="8"/>
        <v/>
      </c>
      <c r="P147" t="str">
        <f t="shared" si="8"/>
        <v/>
      </c>
    </row>
    <row r="148" spans="1:16" ht="17" x14ac:dyDescent="0.25">
      <c r="A148" s="4"/>
      <c r="B148" t="s">
        <v>278</v>
      </c>
      <c r="C148" t="s">
        <v>1511</v>
      </c>
      <c r="D148">
        <v>69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7"/>
        <v/>
      </c>
      <c r="K148" t="str">
        <f t="shared" si="7"/>
        <v/>
      </c>
      <c r="L148" t="str">
        <f t="shared" si="7"/>
        <v/>
      </c>
      <c r="N148" t="str">
        <f t="shared" si="8"/>
        <v/>
      </c>
      <c r="O148" t="str">
        <f t="shared" si="8"/>
        <v/>
      </c>
      <c r="P148" t="str">
        <f t="shared" si="8"/>
        <v/>
      </c>
    </row>
    <row r="149" spans="1:16" ht="17" x14ac:dyDescent="0.25">
      <c r="A149" s="4"/>
      <c r="B149" t="s">
        <v>281</v>
      </c>
      <c r="C149" t="s">
        <v>1450</v>
      </c>
      <c r="D149">
        <v>67</v>
      </c>
      <c r="E149">
        <v>0</v>
      </c>
      <c r="F149">
        <v>0</v>
      </c>
      <c r="G149">
        <v>35.126399999999997</v>
      </c>
      <c r="H149">
        <v>33.429900000000004</v>
      </c>
      <c r="J149" t="str">
        <f t="shared" si="7"/>
        <v/>
      </c>
      <c r="K149" t="str">
        <f t="shared" si="7"/>
        <v/>
      </c>
      <c r="L149" t="str">
        <f t="shared" si="7"/>
        <v/>
      </c>
      <c r="N149" t="str">
        <f t="shared" si="8"/>
        <v/>
      </c>
      <c r="O149" t="str">
        <f t="shared" si="8"/>
        <v/>
      </c>
      <c r="P149" t="str">
        <f t="shared" si="8"/>
        <v/>
      </c>
    </row>
    <row r="150" spans="1:16" ht="17" x14ac:dyDescent="0.25">
      <c r="A150" s="4"/>
      <c r="B150" t="s">
        <v>307</v>
      </c>
      <c r="C150" t="s">
        <v>1511</v>
      </c>
      <c r="D150">
        <v>67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7"/>
        <v/>
      </c>
      <c r="K150" t="str">
        <f t="shared" si="7"/>
        <v/>
      </c>
      <c r="L150" t="str">
        <f t="shared" si="7"/>
        <v/>
      </c>
      <c r="N150" t="str">
        <f t="shared" si="8"/>
        <v/>
      </c>
      <c r="O150" t="str">
        <f t="shared" si="8"/>
        <v/>
      </c>
      <c r="P150" t="str">
        <f t="shared" si="8"/>
        <v/>
      </c>
    </row>
    <row r="151" spans="1:16" ht="17" x14ac:dyDescent="0.25">
      <c r="A151" s="4"/>
      <c r="B151" t="s">
        <v>294</v>
      </c>
      <c r="C151" t="s">
        <v>1534</v>
      </c>
      <c r="D151">
        <v>66</v>
      </c>
      <c r="E151">
        <v>1</v>
      </c>
      <c r="F151">
        <v>1</v>
      </c>
      <c r="G151">
        <v>47.4116</v>
      </c>
      <c r="H151">
        <v>28.369900000000001</v>
      </c>
      <c r="J151" t="str">
        <f t="shared" si="7"/>
        <v/>
      </c>
      <c r="K151" t="str">
        <f t="shared" si="7"/>
        <v/>
      </c>
      <c r="L151" t="str">
        <f t="shared" si="7"/>
        <v/>
      </c>
      <c r="N151" t="str">
        <f t="shared" si="8"/>
        <v/>
      </c>
      <c r="O151" t="str">
        <f t="shared" si="8"/>
        <v/>
      </c>
      <c r="P151" t="str">
        <f t="shared" si="8"/>
        <v/>
      </c>
    </row>
    <row r="152" spans="1:16" ht="17" x14ac:dyDescent="0.25">
      <c r="A152" s="4" t="s">
        <v>289</v>
      </c>
      <c r="B152" t="s">
        <v>59</v>
      </c>
      <c r="C152" t="s">
        <v>1526</v>
      </c>
      <c r="D152">
        <v>64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9">IF($B152="US",D152,"")</f>
        <v/>
      </c>
      <c r="K152" t="str">
        <f t="shared" si="9"/>
        <v/>
      </c>
      <c r="L152" t="str">
        <f t="shared" si="9"/>
        <v/>
      </c>
      <c r="N152" t="str">
        <f t="shared" si="8"/>
        <v/>
      </c>
      <c r="O152" t="str">
        <f t="shared" si="8"/>
        <v/>
      </c>
      <c r="P152" t="str">
        <f t="shared" si="8"/>
        <v/>
      </c>
    </row>
    <row r="153" spans="1:16" ht="17" x14ac:dyDescent="0.25">
      <c r="A153" s="4"/>
      <c r="B153" t="s">
        <v>284</v>
      </c>
      <c r="C153" t="s">
        <v>1503</v>
      </c>
      <c r="D153">
        <v>64</v>
      </c>
      <c r="E153">
        <v>0</v>
      </c>
      <c r="F153">
        <v>2</v>
      </c>
      <c r="G153">
        <v>35.9375</v>
      </c>
      <c r="H153">
        <v>14.375400000000001</v>
      </c>
      <c r="J153" t="str">
        <f t="shared" si="9"/>
        <v/>
      </c>
      <c r="K153" t="str">
        <f t="shared" si="9"/>
        <v/>
      </c>
      <c r="L153" t="str">
        <f t="shared" si="9"/>
        <v/>
      </c>
      <c r="N153" t="str">
        <f t="shared" si="8"/>
        <v/>
      </c>
      <c r="O153" t="str">
        <f t="shared" si="8"/>
        <v/>
      </c>
      <c r="P153" t="str">
        <f t="shared" si="8"/>
        <v/>
      </c>
    </row>
    <row r="154" spans="1:16" ht="17" x14ac:dyDescent="0.25">
      <c r="A154" s="4" t="s">
        <v>314</v>
      </c>
      <c r="B154" t="s">
        <v>1</v>
      </c>
      <c r="C154" t="s">
        <v>1523</v>
      </c>
      <c r="D154">
        <v>56</v>
      </c>
      <c r="E154">
        <v>0</v>
      </c>
      <c r="F154">
        <v>0</v>
      </c>
      <c r="G154">
        <v>44.693899999999999</v>
      </c>
      <c r="H154">
        <v>-69.381900000000002</v>
      </c>
      <c r="J154">
        <f t="shared" si="9"/>
        <v>56</v>
      </c>
      <c r="K154">
        <f t="shared" si="9"/>
        <v>0</v>
      </c>
      <c r="L154">
        <f t="shared" si="9"/>
        <v>0</v>
      </c>
      <c r="N154" t="str">
        <f t="shared" si="8"/>
        <v/>
      </c>
      <c r="O154" t="str">
        <f t="shared" si="8"/>
        <v/>
      </c>
      <c r="P154" t="str">
        <f t="shared" si="8"/>
        <v/>
      </c>
    </row>
    <row r="155" spans="1:16" ht="17" x14ac:dyDescent="0.25">
      <c r="A155" s="4"/>
      <c r="B155" t="s">
        <v>304</v>
      </c>
      <c r="C155" t="s">
        <v>1503</v>
      </c>
      <c r="D155">
        <v>54</v>
      </c>
      <c r="E155">
        <v>1</v>
      </c>
      <c r="F155">
        <v>0</v>
      </c>
      <c r="G155">
        <v>33.886899999999997</v>
      </c>
      <c r="H155">
        <v>9.5374999999999996</v>
      </c>
      <c r="J155" t="str">
        <f t="shared" si="9"/>
        <v/>
      </c>
      <c r="K155" t="str">
        <f t="shared" si="9"/>
        <v/>
      </c>
      <c r="L155" t="str">
        <f t="shared" si="9"/>
        <v/>
      </c>
      <c r="N155" t="str">
        <f t="shared" si="8"/>
        <v/>
      </c>
      <c r="O155" t="str">
        <f t="shared" si="8"/>
        <v/>
      </c>
      <c r="P155" t="str">
        <f t="shared" si="8"/>
        <v/>
      </c>
    </row>
    <row r="156" spans="1:16" ht="17" x14ac:dyDescent="0.25">
      <c r="A156" s="4" t="s">
        <v>302</v>
      </c>
      <c r="B156" t="s">
        <v>1</v>
      </c>
      <c r="C156" t="s">
        <v>1540</v>
      </c>
      <c r="D156">
        <v>54</v>
      </c>
      <c r="E156">
        <v>0</v>
      </c>
      <c r="F156">
        <v>0</v>
      </c>
      <c r="G156">
        <v>41.680900000000001</v>
      </c>
      <c r="H156">
        <v>-71.511799999999994</v>
      </c>
      <c r="J156">
        <f t="shared" si="9"/>
        <v>54</v>
      </c>
      <c r="K156">
        <f t="shared" si="9"/>
        <v>0</v>
      </c>
      <c r="L156">
        <f t="shared" si="9"/>
        <v>0</v>
      </c>
      <c r="N156" t="str">
        <f t="shared" si="8"/>
        <v/>
      </c>
      <c r="O156" t="str">
        <f t="shared" si="8"/>
        <v/>
      </c>
      <c r="P156" t="str">
        <f t="shared" si="8"/>
        <v/>
      </c>
    </row>
    <row r="157" spans="1:16" ht="17" x14ac:dyDescent="0.25">
      <c r="A157" s="4" t="s">
        <v>354</v>
      </c>
      <c r="B157" t="s">
        <v>1</v>
      </c>
      <c r="C157" t="s">
        <v>1537</v>
      </c>
      <c r="D157">
        <v>53</v>
      </c>
      <c r="E157">
        <v>2</v>
      </c>
      <c r="F157">
        <v>0</v>
      </c>
      <c r="G157">
        <v>38.456099999999999</v>
      </c>
      <c r="H157">
        <v>-92.288399999999996</v>
      </c>
      <c r="J157">
        <f t="shared" si="9"/>
        <v>53</v>
      </c>
      <c r="K157">
        <f t="shared" si="9"/>
        <v>2</v>
      </c>
      <c r="L157">
        <f t="shared" si="9"/>
        <v>0</v>
      </c>
      <c r="N157" t="str">
        <f t="shared" si="8"/>
        <v/>
      </c>
      <c r="O157" t="str">
        <f t="shared" si="8"/>
        <v/>
      </c>
      <c r="P157" t="str">
        <f t="shared" si="8"/>
        <v/>
      </c>
    </row>
    <row r="158" spans="1:16" ht="17" x14ac:dyDescent="0.25">
      <c r="A158" s="4"/>
      <c r="B158" t="s">
        <v>76</v>
      </c>
      <c r="C158" t="s">
        <v>1510</v>
      </c>
      <c r="D158">
        <v>51</v>
      </c>
      <c r="E158">
        <v>0</v>
      </c>
      <c r="F158">
        <v>1</v>
      </c>
      <c r="G158">
        <v>12.5657</v>
      </c>
      <c r="H158">
        <v>104.991</v>
      </c>
      <c r="J158" t="str">
        <f t="shared" si="9"/>
        <v/>
      </c>
      <c r="K158" t="str">
        <f t="shared" si="9"/>
        <v/>
      </c>
      <c r="L158" t="str">
        <f t="shared" si="9"/>
        <v/>
      </c>
      <c r="N158" t="str">
        <f t="shared" si="8"/>
        <v/>
      </c>
      <c r="O158" t="str">
        <f t="shared" si="8"/>
        <v/>
      </c>
      <c r="P158" t="str">
        <f t="shared" si="8"/>
        <v/>
      </c>
    </row>
    <row r="159" spans="1:16" ht="17" x14ac:dyDescent="0.25">
      <c r="A159" s="4" t="s">
        <v>67</v>
      </c>
      <c r="B159" t="s">
        <v>59</v>
      </c>
      <c r="C159" t="s">
        <v>1526</v>
      </c>
      <c r="D159">
        <v>50</v>
      </c>
      <c r="E159">
        <v>0</v>
      </c>
      <c r="F159">
        <v>3</v>
      </c>
      <c r="G159">
        <v>-34.9285</v>
      </c>
      <c r="H159">
        <v>138.60069999999999</v>
      </c>
      <c r="J159" t="str">
        <f t="shared" si="9"/>
        <v/>
      </c>
      <c r="K159" t="str">
        <f t="shared" si="9"/>
        <v/>
      </c>
      <c r="L159" t="str">
        <f t="shared" si="9"/>
        <v/>
      </c>
      <c r="N159" t="str">
        <f t="shared" si="8"/>
        <v/>
      </c>
      <c r="O159" t="str">
        <f t="shared" si="8"/>
        <v/>
      </c>
      <c r="P159" t="str">
        <f t="shared" si="8"/>
        <v/>
      </c>
    </row>
    <row r="160" spans="1:16" ht="17" x14ac:dyDescent="0.25">
      <c r="A160" s="4"/>
      <c r="B160" t="s">
        <v>332</v>
      </c>
      <c r="C160" t="s">
        <v>1515</v>
      </c>
      <c r="D160">
        <v>49</v>
      </c>
      <c r="E160">
        <v>3</v>
      </c>
      <c r="F160">
        <v>0</v>
      </c>
      <c r="G160">
        <v>48.019599999999997</v>
      </c>
      <c r="H160">
        <v>66.923699999999997</v>
      </c>
      <c r="J160" t="str">
        <f t="shared" si="9"/>
        <v/>
      </c>
      <c r="K160" t="str">
        <f t="shared" si="9"/>
        <v/>
      </c>
      <c r="L160" t="str">
        <f t="shared" si="9"/>
        <v/>
      </c>
      <c r="N160" t="str">
        <f t="shared" si="8"/>
        <v/>
      </c>
      <c r="O160" t="str">
        <f t="shared" si="8"/>
        <v/>
      </c>
      <c r="P160" t="str">
        <f t="shared" si="8"/>
        <v/>
      </c>
    </row>
    <row r="161" spans="1:16" ht="17" x14ac:dyDescent="0.25">
      <c r="A161" s="4"/>
      <c r="B161" t="s">
        <v>313</v>
      </c>
      <c r="C161" t="s">
        <v>1510</v>
      </c>
      <c r="D161">
        <v>49</v>
      </c>
      <c r="E161">
        <v>0</v>
      </c>
      <c r="F161">
        <v>1</v>
      </c>
      <c r="G161">
        <v>55.169400000000003</v>
      </c>
      <c r="H161">
        <v>23.8813</v>
      </c>
      <c r="J161" t="str">
        <f t="shared" si="9"/>
        <v/>
      </c>
      <c r="K161" t="str">
        <f t="shared" si="9"/>
        <v/>
      </c>
      <c r="L161" t="str">
        <f t="shared" si="9"/>
        <v/>
      </c>
      <c r="N161" t="str">
        <f t="shared" si="8"/>
        <v/>
      </c>
      <c r="O161" t="str">
        <f t="shared" si="8"/>
        <v/>
      </c>
      <c r="P161" t="str">
        <f t="shared" si="8"/>
        <v/>
      </c>
    </row>
    <row r="162" spans="1:16" ht="17" x14ac:dyDescent="0.25">
      <c r="A162" s="4" t="s">
        <v>191</v>
      </c>
      <c r="B162" t="s">
        <v>1</v>
      </c>
      <c r="C162" t="s">
        <v>1540</v>
      </c>
      <c r="D162">
        <v>49</v>
      </c>
      <c r="E162">
        <v>0</v>
      </c>
      <c r="F162">
        <v>0</v>
      </c>
      <c r="G162">
        <v>35.4437</v>
      </c>
      <c r="H162">
        <v>139.63800000000001</v>
      </c>
      <c r="J162">
        <f t="shared" si="9"/>
        <v>49</v>
      </c>
      <c r="K162">
        <f t="shared" si="9"/>
        <v>0</v>
      </c>
      <c r="L162">
        <f t="shared" si="9"/>
        <v>0</v>
      </c>
      <c r="N162" t="str">
        <f t="shared" si="8"/>
        <v/>
      </c>
      <c r="O162" t="str">
        <f t="shared" si="8"/>
        <v/>
      </c>
      <c r="P162" t="str">
        <f t="shared" si="8"/>
        <v/>
      </c>
    </row>
    <row r="163" spans="1:16" ht="17" x14ac:dyDescent="0.25">
      <c r="A163" s="4" t="s">
        <v>333</v>
      </c>
      <c r="B163" t="s">
        <v>1</v>
      </c>
      <c r="C163" t="s">
        <v>1540</v>
      </c>
      <c r="D163">
        <v>49</v>
      </c>
      <c r="E163">
        <v>1</v>
      </c>
      <c r="F163">
        <v>0</v>
      </c>
      <c r="G163">
        <v>35.565300000000001</v>
      </c>
      <c r="H163">
        <v>-96.928899999999999</v>
      </c>
      <c r="J163">
        <f t="shared" si="9"/>
        <v>49</v>
      </c>
      <c r="K163">
        <f t="shared" si="9"/>
        <v>1</v>
      </c>
      <c r="L163">
        <f t="shared" si="9"/>
        <v>0</v>
      </c>
      <c r="N163" t="str">
        <f t="shared" si="8"/>
        <v/>
      </c>
      <c r="O163" t="str">
        <f t="shared" si="8"/>
        <v/>
      </c>
      <c r="P163" t="str">
        <f t="shared" si="8"/>
        <v/>
      </c>
    </row>
    <row r="164" spans="1:16" ht="17" x14ac:dyDescent="0.25">
      <c r="A164" s="4"/>
      <c r="B164" t="s">
        <v>296</v>
      </c>
      <c r="C164" t="s">
        <v>1455</v>
      </c>
      <c r="D164">
        <v>48</v>
      </c>
      <c r="E164">
        <v>0</v>
      </c>
      <c r="F164">
        <v>12</v>
      </c>
      <c r="G164">
        <v>21.473500000000001</v>
      </c>
      <c r="H164">
        <v>55.9754</v>
      </c>
      <c r="J164" t="str">
        <f t="shared" si="9"/>
        <v/>
      </c>
      <c r="K164" t="str">
        <f t="shared" si="9"/>
        <v/>
      </c>
      <c r="L164" t="str">
        <f t="shared" si="9"/>
        <v/>
      </c>
      <c r="N164" t="str">
        <f t="shared" si="8"/>
        <v/>
      </c>
      <c r="O164" t="str">
        <f t="shared" si="8"/>
        <v/>
      </c>
      <c r="P164" t="str">
        <f t="shared" si="8"/>
        <v/>
      </c>
    </row>
    <row r="165" spans="1:16" ht="17" x14ac:dyDescent="0.25">
      <c r="A165" s="4" t="s">
        <v>301</v>
      </c>
      <c r="B165" t="s">
        <v>1</v>
      </c>
      <c r="C165" t="s">
        <v>1541</v>
      </c>
      <c r="D165">
        <v>47</v>
      </c>
      <c r="E165">
        <v>2</v>
      </c>
      <c r="F165">
        <v>0</v>
      </c>
      <c r="G165">
        <v>37.668100000000003</v>
      </c>
      <c r="H165">
        <v>-84.670100000000005</v>
      </c>
      <c r="J165">
        <f t="shared" si="9"/>
        <v>47</v>
      </c>
      <c r="K165">
        <f t="shared" si="9"/>
        <v>2</v>
      </c>
      <c r="L165">
        <f t="shared" si="9"/>
        <v>0</v>
      </c>
      <c r="N165" t="str">
        <f t="shared" si="8"/>
        <v/>
      </c>
      <c r="O165" t="str">
        <f t="shared" si="8"/>
        <v/>
      </c>
      <c r="P165" t="str">
        <f t="shared" si="8"/>
        <v/>
      </c>
    </row>
    <row r="166" spans="1:16" ht="17" x14ac:dyDescent="0.25">
      <c r="A166" s="4"/>
      <c r="B166" t="s">
        <v>352</v>
      </c>
      <c r="C166" t="s">
        <v>1542</v>
      </c>
      <c r="D166">
        <v>45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9"/>
        <v/>
      </c>
      <c r="K166" t="str">
        <f t="shared" si="9"/>
        <v/>
      </c>
      <c r="L166" t="str">
        <f t="shared" si="9"/>
        <v/>
      </c>
      <c r="N166" t="str">
        <f t="shared" si="8"/>
        <v/>
      </c>
      <c r="O166" t="str">
        <f t="shared" si="8"/>
        <v/>
      </c>
      <c r="P166" t="str">
        <f t="shared" si="8"/>
        <v/>
      </c>
    </row>
    <row r="167" spans="1:16" ht="17" x14ac:dyDescent="0.25">
      <c r="A167" s="4" t="s">
        <v>295</v>
      </c>
      <c r="B167" t="s">
        <v>1</v>
      </c>
      <c r="C167" t="s">
        <v>1540</v>
      </c>
      <c r="D167">
        <v>45</v>
      </c>
      <c r="E167">
        <v>0</v>
      </c>
      <c r="F167">
        <v>0</v>
      </c>
      <c r="G167">
        <v>42.011499999999998</v>
      </c>
      <c r="H167">
        <v>-93.210499999999996</v>
      </c>
      <c r="J167">
        <f t="shared" si="9"/>
        <v>45</v>
      </c>
      <c r="K167">
        <f t="shared" si="9"/>
        <v>0</v>
      </c>
      <c r="L167">
        <f t="shared" si="9"/>
        <v>0</v>
      </c>
      <c r="N167" t="str">
        <f t="shared" si="8"/>
        <v/>
      </c>
      <c r="O167" t="str">
        <f t="shared" si="8"/>
        <v/>
      </c>
      <c r="P167" t="str">
        <f t="shared" si="8"/>
        <v/>
      </c>
    </row>
    <row r="168" spans="1:16" ht="17" x14ac:dyDescent="0.25">
      <c r="A168" s="4"/>
      <c r="B168" t="s">
        <v>320</v>
      </c>
      <c r="C168" t="s">
        <v>1445</v>
      </c>
      <c r="D168">
        <v>44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9"/>
        <v/>
      </c>
      <c r="K168" t="str">
        <f t="shared" si="9"/>
        <v/>
      </c>
      <c r="L168" t="str">
        <f t="shared" si="9"/>
        <v/>
      </c>
      <c r="N168" t="str">
        <f t="shared" si="8"/>
        <v/>
      </c>
      <c r="O168" t="str">
        <f t="shared" si="8"/>
        <v/>
      </c>
      <c r="P168" t="str">
        <f t="shared" si="8"/>
        <v/>
      </c>
    </row>
    <row r="169" spans="1:16" ht="17" x14ac:dyDescent="0.25">
      <c r="A169" s="4" t="s">
        <v>330</v>
      </c>
      <c r="B169" t="s">
        <v>1</v>
      </c>
      <c r="C169" t="s">
        <v>1537</v>
      </c>
      <c r="D169">
        <v>44</v>
      </c>
      <c r="E169">
        <v>1</v>
      </c>
      <c r="F169">
        <v>0</v>
      </c>
      <c r="G169">
        <v>38.526600000000002</v>
      </c>
      <c r="H169">
        <v>-96.726500000000001</v>
      </c>
      <c r="J169">
        <f t="shared" si="9"/>
        <v>44</v>
      </c>
      <c r="K169">
        <f t="shared" si="9"/>
        <v>1</v>
      </c>
      <c r="L169">
        <f t="shared" si="9"/>
        <v>0</v>
      </c>
      <c r="N169" t="str">
        <f t="shared" si="8"/>
        <v/>
      </c>
      <c r="O169" t="str">
        <f t="shared" si="8"/>
        <v/>
      </c>
      <c r="P169" t="str">
        <f t="shared" si="8"/>
        <v/>
      </c>
    </row>
    <row r="170" spans="1:16" ht="17" x14ac:dyDescent="0.25">
      <c r="A170" s="4" t="s">
        <v>315</v>
      </c>
      <c r="B170" t="s">
        <v>1</v>
      </c>
      <c r="C170" t="s">
        <v>1428</v>
      </c>
      <c r="D170">
        <v>44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9"/>
        <v>44</v>
      </c>
      <c r="K170">
        <f t="shared" si="9"/>
        <v>0</v>
      </c>
      <c r="L170">
        <f t="shared" si="9"/>
        <v>0</v>
      </c>
      <c r="N170" t="str">
        <f t="shared" si="8"/>
        <v/>
      </c>
      <c r="O170" t="str">
        <f t="shared" si="8"/>
        <v/>
      </c>
      <c r="P170" t="str">
        <f t="shared" si="8"/>
        <v/>
      </c>
    </row>
    <row r="171" spans="1:16" ht="17" x14ac:dyDescent="0.25">
      <c r="A171" s="4"/>
      <c r="B171" t="s">
        <v>231</v>
      </c>
      <c r="C171" t="s">
        <v>1511</v>
      </c>
      <c r="D171">
        <v>43</v>
      </c>
      <c r="E171">
        <v>0</v>
      </c>
      <c r="F171">
        <v>1</v>
      </c>
      <c r="G171">
        <v>42.315399999999997</v>
      </c>
      <c r="H171">
        <v>43.356900000000003</v>
      </c>
      <c r="J171" t="str">
        <f t="shared" si="9"/>
        <v/>
      </c>
      <c r="K171" t="str">
        <f t="shared" si="9"/>
        <v/>
      </c>
      <c r="L171" t="str">
        <f t="shared" si="9"/>
        <v/>
      </c>
      <c r="N171" t="str">
        <f t="shared" si="8"/>
        <v/>
      </c>
      <c r="O171" t="str">
        <f t="shared" si="8"/>
        <v/>
      </c>
      <c r="P171" t="str">
        <f t="shared" si="8"/>
        <v/>
      </c>
    </row>
    <row r="172" spans="1:16" ht="17" x14ac:dyDescent="0.25">
      <c r="A172" s="4" t="s">
        <v>316</v>
      </c>
      <c r="B172" t="s">
        <v>1</v>
      </c>
      <c r="C172" t="s">
        <v>1537</v>
      </c>
      <c r="D172">
        <v>43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9"/>
        <v>43</v>
      </c>
      <c r="K172">
        <f t="shared" si="9"/>
        <v>0</v>
      </c>
      <c r="L172">
        <f t="shared" si="9"/>
        <v>0</v>
      </c>
      <c r="N172" t="str">
        <f t="shared" si="8"/>
        <v/>
      </c>
      <c r="O172" t="str">
        <f t="shared" si="8"/>
        <v/>
      </c>
      <c r="P172" t="str">
        <f t="shared" si="8"/>
        <v/>
      </c>
    </row>
    <row r="173" spans="1:16" ht="17" x14ac:dyDescent="0.25">
      <c r="A173" s="4"/>
      <c r="B173" t="s">
        <v>318</v>
      </c>
      <c r="C173" t="s">
        <v>1455</v>
      </c>
      <c r="D173">
        <v>42</v>
      </c>
      <c r="E173">
        <v>0</v>
      </c>
      <c r="F173">
        <v>0</v>
      </c>
      <c r="G173">
        <v>6.4238</v>
      </c>
      <c r="H173">
        <v>-66.589699999999993</v>
      </c>
      <c r="J173" t="str">
        <f t="shared" si="9"/>
        <v/>
      </c>
      <c r="K173" t="str">
        <f t="shared" si="9"/>
        <v/>
      </c>
      <c r="L173" t="str">
        <f t="shared" si="9"/>
        <v/>
      </c>
      <c r="N173" t="str">
        <f t="shared" si="8"/>
        <v/>
      </c>
      <c r="O173" t="str">
        <f t="shared" si="8"/>
        <v/>
      </c>
      <c r="P173" t="str">
        <f t="shared" si="8"/>
        <v/>
      </c>
    </row>
    <row r="174" spans="1:16" ht="17" x14ac:dyDescent="0.25">
      <c r="A174" s="4"/>
      <c r="B174" t="s">
        <v>321</v>
      </c>
      <c r="C174" t="s">
        <v>1503</v>
      </c>
      <c r="D174">
        <v>40</v>
      </c>
      <c r="E174">
        <v>1</v>
      </c>
      <c r="F174">
        <v>0</v>
      </c>
      <c r="G174">
        <v>12.238300000000001</v>
      </c>
      <c r="H174">
        <v>-1.5616000000000001</v>
      </c>
      <c r="J174" t="str">
        <f t="shared" si="9"/>
        <v/>
      </c>
      <c r="K174" t="str">
        <f t="shared" si="9"/>
        <v/>
      </c>
      <c r="L174" t="str">
        <f t="shared" si="9"/>
        <v/>
      </c>
      <c r="N174" t="str">
        <f t="shared" si="8"/>
        <v/>
      </c>
      <c r="O174" t="str">
        <f t="shared" si="8"/>
        <v/>
      </c>
      <c r="P174" t="str">
        <f t="shared" si="8"/>
        <v/>
      </c>
    </row>
    <row r="175" spans="1:16" ht="17" x14ac:dyDescent="0.25">
      <c r="A175" s="4"/>
      <c r="B175" t="s">
        <v>337</v>
      </c>
      <c r="C175" t="s">
        <v>1533</v>
      </c>
      <c r="D175">
        <v>39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9"/>
        <v/>
      </c>
      <c r="K175" t="str">
        <f t="shared" si="9"/>
        <v/>
      </c>
      <c r="L175" t="str">
        <f t="shared" si="9"/>
        <v/>
      </c>
      <c r="N175" t="str">
        <f t="shared" si="8"/>
        <v/>
      </c>
      <c r="O175" t="str">
        <f t="shared" si="8"/>
        <v/>
      </c>
      <c r="P175" t="str">
        <f t="shared" si="8"/>
        <v/>
      </c>
    </row>
    <row r="176" spans="1:16" ht="17" x14ac:dyDescent="0.25">
      <c r="A176" s="4"/>
      <c r="B176" t="s">
        <v>292</v>
      </c>
      <c r="C176" t="s">
        <v>1510</v>
      </c>
      <c r="D176">
        <v>38</v>
      </c>
      <c r="E176">
        <v>0</v>
      </c>
      <c r="F176">
        <v>2</v>
      </c>
      <c r="G176">
        <v>14.497400000000001</v>
      </c>
      <c r="H176">
        <v>-14.452400000000001</v>
      </c>
      <c r="J176" t="str">
        <f t="shared" si="9"/>
        <v/>
      </c>
      <c r="K176" t="str">
        <f t="shared" si="9"/>
        <v/>
      </c>
      <c r="L176" t="str">
        <f t="shared" si="9"/>
        <v/>
      </c>
      <c r="N176" t="str">
        <f t="shared" si="8"/>
        <v/>
      </c>
      <c r="O176" t="str">
        <f t="shared" si="8"/>
        <v/>
      </c>
      <c r="P176" t="str">
        <f t="shared" si="8"/>
        <v/>
      </c>
    </row>
    <row r="177" spans="1:16" ht="17" x14ac:dyDescent="0.25">
      <c r="A177" s="4" t="s">
        <v>339</v>
      </c>
      <c r="B177" t="s">
        <v>1</v>
      </c>
      <c r="C177" t="s">
        <v>1540</v>
      </c>
      <c r="D177">
        <v>38</v>
      </c>
      <c r="E177">
        <v>0</v>
      </c>
      <c r="F177">
        <v>0</v>
      </c>
      <c r="G177">
        <v>39.3185</v>
      </c>
      <c r="H177">
        <v>-75.507099999999994</v>
      </c>
      <c r="J177">
        <f t="shared" si="9"/>
        <v>38</v>
      </c>
      <c r="K177">
        <f t="shared" si="9"/>
        <v>0</v>
      </c>
      <c r="L177">
        <f t="shared" si="9"/>
        <v>0</v>
      </c>
      <c r="N177" t="str">
        <f t="shared" si="8"/>
        <v/>
      </c>
      <c r="O177" t="str">
        <f t="shared" si="8"/>
        <v/>
      </c>
      <c r="P177" t="str">
        <f t="shared" si="8"/>
        <v/>
      </c>
    </row>
    <row r="178" spans="1:16" ht="17" x14ac:dyDescent="0.25">
      <c r="A178" s="4" t="s">
        <v>310</v>
      </c>
      <c r="B178" t="s">
        <v>1</v>
      </c>
      <c r="C178" t="s">
        <v>1537</v>
      </c>
      <c r="D178">
        <v>37</v>
      </c>
      <c r="E178">
        <v>0</v>
      </c>
      <c r="F178">
        <v>0</v>
      </c>
      <c r="G178">
        <v>41.125399999999999</v>
      </c>
      <c r="H178">
        <v>-98.268100000000004</v>
      </c>
      <c r="J178">
        <f t="shared" si="9"/>
        <v>37</v>
      </c>
      <c r="K178">
        <f t="shared" si="9"/>
        <v>0</v>
      </c>
      <c r="L178">
        <f t="shared" si="9"/>
        <v>0</v>
      </c>
      <c r="N178" t="str">
        <f t="shared" si="8"/>
        <v/>
      </c>
      <c r="O178" t="str">
        <f t="shared" si="8"/>
        <v/>
      </c>
      <c r="P178" t="str">
        <f t="shared" si="8"/>
        <v/>
      </c>
    </row>
    <row r="179" spans="1:16" ht="17" x14ac:dyDescent="0.25">
      <c r="A179" s="4"/>
      <c r="B179" t="s">
        <v>356</v>
      </c>
      <c r="C179" t="s">
        <v>1511</v>
      </c>
      <c r="D179">
        <v>33</v>
      </c>
      <c r="E179">
        <v>0</v>
      </c>
      <c r="F179">
        <v>0</v>
      </c>
      <c r="G179">
        <v>41.377499999999998</v>
      </c>
      <c r="H179">
        <v>64.585300000000004</v>
      </c>
      <c r="J179" t="str">
        <f t="shared" si="9"/>
        <v/>
      </c>
      <c r="K179" t="str">
        <f t="shared" si="9"/>
        <v/>
      </c>
      <c r="L179" t="str">
        <f t="shared" si="9"/>
        <v/>
      </c>
      <c r="N179" t="str">
        <f t="shared" si="8"/>
        <v/>
      </c>
      <c r="O179" t="str">
        <f t="shared" si="8"/>
        <v/>
      </c>
      <c r="P179" t="str">
        <f t="shared" si="8"/>
        <v/>
      </c>
    </row>
    <row r="180" spans="1:16" ht="17" x14ac:dyDescent="0.25">
      <c r="A180" s="4"/>
      <c r="B180" t="s">
        <v>322</v>
      </c>
      <c r="C180" t="s">
        <v>1543</v>
      </c>
      <c r="D180">
        <v>32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9"/>
        <v/>
      </c>
      <c r="K180" t="str">
        <f t="shared" si="9"/>
        <v/>
      </c>
      <c r="L180" t="str">
        <f t="shared" si="9"/>
        <v/>
      </c>
      <c r="N180" t="str">
        <f t="shared" si="8"/>
        <v/>
      </c>
      <c r="O180" t="str">
        <f t="shared" si="8"/>
        <v/>
      </c>
      <c r="P180" t="str">
        <f t="shared" si="8"/>
        <v/>
      </c>
    </row>
    <row r="181" spans="1:16" ht="17" x14ac:dyDescent="0.25">
      <c r="A181" s="4" t="s">
        <v>325</v>
      </c>
      <c r="B181" t="s">
        <v>1</v>
      </c>
      <c r="C181" t="s">
        <v>1537</v>
      </c>
      <c r="D181">
        <v>29</v>
      </c>
      <c r="E181">
        <v>2</v>
      </c>
      <c r="F181">
        <v>0</v>
      </c>
      <c r="G181">
        <v>44.045900000000003</v>
      </c>
      <c r="H181">
        <v>-72.710700000000003</v>
      </c>
      <c r="J181">
        <f t="shared" si="9"/>
        <v>29</v>
      </c>
      <c r="K181">
        <f t="shared" si="9"/>
        <v>2</v>
      </c>
      <c r="L181">
        <f t="shared" si="9"/>
        <v>0</v>
      </c>
      <c r="N181" t="str">
        <f t="shared" si="8"/>
        <v/>
      </c>
      <c r="O181" t="str">
        <f t="shared" si="8"/>
        <v/>
      </c>
      <c r="P181" t="str">
        <f t="shared" si="8"/>
        <v/>
      </c>
    </row>
    <row r="182" spans="1:16" ht="17" x14ac:dyDescent="0.25">
      <c r="A182" s="4"/>
      <c r="B182" t="s">
        <v>349</v>
      </c>
      <c r="C182" t="s">
        <v>1539</v>
      </c>
      <c r="D182">
        <v>29</v>
      </c>
      <c r="E182">
        <v>3</v>
      </c>
      <c r="F182">
        <v>0</v>
      </c>
      <c r="G182">
        <v>48.379399999999997</v>
      </c>
      <c r="H182">
        <v>31.165600000000001</v>
      </c>
      <c r="J182" t="str">
        <f t="shared" si="9"/>
        <v/>
      </c>
      <c r="K182" t="str">
        <f t="shared" si="9"/>
        <v/>
      </c>
      <c r="L182" t="str">
        <f t="shared" si="9"/>
        <v/>
      </c>
      <c r="N182" t="str">
        <f t="shared" si="8"/>
        <v/>
      </c>
      <c r="O182" t="str">
        <f t="shared" si="8"/>
        <v/>
      </c>
      <c r="P182" t="str">
        <f t="shared" si="8"/>
        <v/>
      </c>
    </row>
    <row r="183" spans="1:16" ht="17" x14ac:dyDescent="0.25">
      <c r="A183" s="4"/>
      <c r="B183" t="s">
        <v>367</v>
      </c>
      <c r="C183" t="s">
        <v>1396</v>
      </c>
      <c r="D183">
        <v>28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9"/>
        <v/>
      </c>
      <c r="K183" t="str">
        <f t="shared" si="9"/>
        <v/>
      </c>
      <c r="L183" t="str">
        <f t="shared" si="9"/>
        <v/>
      </c>
      <c r="N183" t="str">
        <f t="shared" si="8"/>
        <v/>
      </c>
      <c r="O183" t="str">
        <f t="shared" si="8"/>
        <v/>
      </c>
      <c r="P183" t="str">
        <f t="shared" si="8"/>
        <v/>
      </c>
    </row>
    <row r="184" spans="1:16" ht="17" x14ac:dyDescent="0.25">
      <c r="A184" s="4"/>
      <c r="B184" t="s">
        <v>335</v>
      </c>
      <c r="C184" t="s">
        <v>1544</v>
      </c>
      <c r="D184">
        <v>28</v>
      </c>
      <c r="E184">
        <v>0</v>
      </c>
      <c r="F184">
        <v>0</v>
      </c>
      <c r="G184">
        <v>-21.115100000000002</v>
      </c>
      <c r="H184">
        <v>55.5364</v>
      </c>
      <c r="J184" t="str">
        <f t="shared" si="9"/>
        <v/>
      </c>
      <c r="K184" t="str">
        <f t="shared" si="9"/>
        <v/>
      </c>
      <c r="L184" t="str">
        <f t="shared" si="9"/>
        <v/>
      </c>
      <c r="N184" t="str">
        <f t="shared" si="8"/>
        <v/>
      </c>
      <c r="O184" t="str">
        <f t="shared" si="8"/>
        <v/>
      </c>
      <c r="P184" t="str">
        <f t="shared" si="8"/>
        <v/>
      </c>
    </row>
    <row r="185" spans="1:16" ht="17" x14ac:dyDescent="0.25">
      <c r="A185" s="4" t="s">
        <v>346</v>
      </c>
      <c r="B185" t="s">
        <v>1</v>
      </c>
      <c r="C185" t="s">
        <v>1536</v>
      </c>
      <c r="D185">
        <v>26</v>
      </c>
      <c r="E185">
        <v>0</v>
      </c>
      <c r="F185">
        <v>0</v>
      </c>
      <c r="G185">
        <v>21.0943</v>
      </c>
      <c r="H185">
        <v>-157.4983</v>
      </c>
      <c r="J185">
        <f t="shared" si="9"/>
        <v>26</v>
      </c>
      <c r="K185">
        <f t="shared" si="9"/>
        <v>0</v>
      </c>
      <c r="L185">
        <f t="shared" si="9"/>
        <v>0</v>
      </c>
      <c r="N185" t="str">
        <f t="shared" si="8"/>
        <v/>
      </c>
      <c r="O185" t="str">
        <f t="shared" si="8"/>
        <v/>
      </c>
      <c r="P185" t="str">
        <f t="shared" si="8"/>
        <v/>
      </c>
    </row>
    <row r="186" spans="1:16" ht="17" x14ac:dyDescent="0.25">
      <c r="A186" s="4"/>
      <c r="B186" t="s">
        <v>300</v>
      </c>
      <c r="C186" t="s">
        <v>1511</v>
      </c>
      <c r="D186">
        <v>24</v>
      </c>
      <c r="E186">
        <v>0</v>
      </c>
      <c r="F186">
        <v>1</v>
      </c>
      <c r="G186">
        <v>33.939100000000003</v>
      </c>
      <c r="H186">
        <v>67.709999999999994</v>
      </c>
      <c r="J186" t="str">
        <f t="shared" si="9"/>
        <v/>
      </c>
      <c r="K186" t="str">
        <f t="shared" si="9"/>
        <v/>
      </c>
      <c r="L186" t="str">
        <f t="shared" si="9"/>
        <v/>
      </c>
      <c r="N186" t="str">
        <f t="shared" si="8"/>
        <v/>
      </c>
      <c r="O186" t="str">
        <f t="shared" si="8"/>
        <v/>
      </c>
      <c r="P186" t="str">
        <f t="shared" si="8"/>
        <v/>
      </c>
    </row>
    <row r="187" spans="1:16" ht="17" x14ac:dyDescent="0.25">
      <c r="A187" s="4"/>
      <c r="B187" t="s">
        <v>353</v>
      </c>
      <c r="C187" t="s">
        <v>1515</v>
      </c>
      <c r="D187">
        <v>24</v>
      </c>
      <c r="E187">
        <v>0</v>
      </c>
      <c r="F187">
        <v>0</v>
      </c>
      <c r="G187">
        <v>15.2</v>
      </c>
      <c r="H187">
        <v>-86.241900000000001</v>
      </c>
      <c r="J187" t="str">
        <f t="shared" si="9"/>
        <v/>
      </c>
      <c r="K187" t="str">
        <f t="shared" si="9"/>
        <v/>
      </c>
      <c r="L187" t="str">
        <f t="shared" si="9"/>
        <v/>
      </c>
      <c r="N187" t="str">
        <f t="shared" si="8"/>
        <v/>
      </c>
      <c r="O187" t="str">
        <f t="shared" si="8"/>
        <v/>
      </c>
      <c r="P187" t="str">
        <f t="shared" si="8"/>
        <v/>
      </c>
    </row>
    <row r="188" spans="1:16" ht="17" x14ac:dyDescent="0.25">
      <c r="A188" s="4" t="s">
        <v>305</v>
      </c>
      <c r="B188" t="s">
        <v>1</v>
      </c>
      <c r="C188" t="s">
        <v>1540</v>
      </c>
      <c r="D188">
        <v>23</v>
      </c>
      <c r="E188">
        <v>0</v>
      </c>
      <c r="F188">
        <v>0</v>
      </c>
      <c r="G188">
        <v>37.648899999999998</v>
      </c>
      <c r="H188">
        <v>-122.66549999999999</v>
      </c>
      <c r="J188">
        <f t="shared" si="9"/>
        <v>23</v>
      </c>
      <c r="K188">
        <f t="shared" si="9"/>
        <v>0</v>
      </c>
      <c r="L188">
        <f t="shared" si="9"/>
        <v>0</v>
      </c>
      <c r="N188" t="str">
        <f t="shared" si="8"/>
        <v/>
      </c>
      <c r="O188" t="str">
        <f t="shared" si="8"/>
        <v/>
      </c>
      <c r="P188" t="str">
        <f t="shared" si="8"/>
        <v/>
      </c>
    </row>
    <row r="189" spans="1:16" ht="17" x14ac:dyDescent="0.25">
      <c r="A189" s="4" t="s">
        <v>361</v>
      </c>
      <c r="B189" t="s">
        <v>1</v>
      </c>
      <c r="C189" t="s">
        <v>1536</v>
      </c>
      <c r="D189">
        <v>23</v>
      </c>
      <c r="E189">
        <v>0</v>
      </c>
      <c r="F189">
        <v>0</v>
      </c>
      <c r="G189">
        <v>44.240499999999997</v>
      </c>
      <c r="H189">
        <v>-114.47880000000001</v>
      </c>
      <c r="J189">
        <f t="shared" si="9"/>
        <v>23</v>
      </c>
      <c r="K189">
        <f t="shared" si="9"/>
        <v>0</v>
      </c>
      <c r="L189">
        <f t="shared" si="9"/>
        <v>0</v>
      </c>
      <c r="N189" t="str">
        <f t="shared" si="8"/>
        <v/>
      </c>
      <c r="O189" t="str">
        <f t="shared" si="8"/>
        <v/>
      </c>
      <c r="P189" t="str">
        <f t="shared" si="8"/>
        <v/>
      </c>
    </row>
    <row r="190" spans="1:16" ht="17" x14ac:dyDescent="0.25">
      <c r="A190" s="4"/>
      <c r="B190" t="s">
        <v>336</v>
      </c>
      <c r="C190" t="s">
        <v>1503</v>
      </c>
      <c r="D190">
        <v>20</v>
      </c>
      <c r="E190">
        <v>1</v>
      </c>
      <c r="F190">
        <v>3</v>
      </c>
      <c r="G190">
        <v>23.684999999999999</v>
      </c>
      <c r="H190">
        <v>90.356300000000005</v>
      </c>
      <c r="J190" t="str">
        <f t="shared" si="9"/>
        <v/>
      </c>
      <c r="K190" t="str">
        <f t="shared" si="9"/>
        <v/>
      </c>
      <c r="L190" t="str">
        <f t="shared" si="9"/>
        <v/>
      </c>
      <c r="N190" t="str">
        <f t="shared" si="8"/>
        <v/>
      </c>
      <c r="O190" t="str">
        <f t="shared" si="8"/>
        <v/>
      </c>
      <c r="P190" t="str">
        <f t="shared" si="8"/>
        <v/>
      </c>
    </row>
    <row r="191" spans="1:16" ht="17" x14ac:dyDescent="0.25">
      <c r="A191" s="4"/>
      <c r="B191" t="s">
        <v>363</v>
      </c>
      <c r="C191" t="s">
        <v>1511</v>
      </c>
      <c r="D191">
        <v>20</v>
      </c>
      <c r="E191">
        <v>0</v>
      </c>
      <c r="F191">
        <v>0</v>
      </c>
      <c r="G191">
        <v>3.8479999999999999</v>
      </c>
      <c r="H191">
        <v>11.5021</v>
      </c>
      <c r="J191" t="str">
        <f t="shared" si="9"/>
        <v/>
      </c>
      <c r="K191" t="str">
        <f t="shared" si="9"/>
        <v/>
      </c>
      <c r="L191" t="str">
        <f t="shared" si="9"/>
        <v/>
      </c>
      <c r="N191" t="str">
        <f t="shared" si="8"/>
        <v/>
      </c>
      <c r="O191" t="str">
        <f t="shared" si="8"/>
        <v/>
      </c>
      <c r="P191" t="str">
        <f t="shared" si="8"/>
        <v/>
      </c>
    </row>
    <row r="192" spans="1:16" ht="17" x14ac:dyDescent="0.25">
      <c r="A192" s="4" t="s">
        <v>344</v>
      </c>
      <c r="B192" t="s">
        <v>63</v>
      </c>
      <c r="C192" t="s">
        <v>1528</v>
      </c>
      <c r="D192">
        <v>20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9"/>
        <v/>
      </c>
      <c r="K192" t="str">
        <f t="shared" si="9"/>
        <v/>
      </c>
      <c r="L192" t="str">
        <f t="shared" si="9"/>
        <v/>
      </c>
      <c r="N192" t="str">
        <f t="shared" si="8"/>
        <v/>
      </c>
      <c r="O192" t="str">
        <f t="shared" si="8"/>
        <v/>
      </c>
      <c r="P192" t="str">
        <f t="shared" si="8"/>
        <v/>
      </c>
    </row>
    <row r="193" spans="1:16" ht="17" x14ac:dyDescent="0.25">
      <c r="A193" s="4" t="s">
        <v>428</v>
      </c>
      <c r="B193" t="s">
        <v>1</v>
      </c>
      <c r="C193" t="s">
        <v>1536</v>
      </c>
      <c r="D193">
        <v>19</v>
      </c>
      <c r="E193">
        <v>0</v>
      </c>
      <c r="F193">
        <v>0</v>
      </c>
      <c r="G193">
        <v>47.5289</v>
      </c>
      <c r="H193">
        <v>-99.784000000000006</v>
      </c>
      <c r="J193">
        <f t="shared" si="9"/>
        <v>19</v>
      </c>
      <c r="K193">
        <f t="shared" si="9"/>
        <v>0</v>
      </c>
      <c r="L193">
        <f t="shared" si="9"/>
        <v>0</v>
      </c>
      <c r="N193" t="str">
        <f t="shared" si="8"/>
        <v/>
      </c>
      <c r="O193" t="str">
        <f t="shared" si="8"/>
        <v/>
      </c>
      <c r="P193" t="str">
        <f t="shared" si="8"/>
        <v/>
      </c>
    </row>
    <row r="194" spans="1:16" ht="17" x14ac:dyDescent="0.25">
      <c r="A194" s="4" t="s">
        <v>374</v>
      </c>
      <c r="B194" t="s">
        <v>1</v>
      </c>
      <c r="C194" t="s">
        <v>1506</v>
      </c>
      <c r="D194">
        <v>19</v>
      </c>
      <c r="E194">
        <v>0</v>
      </c>
      <c r="F194">
        <v>0</v>
      </c>
      <c r="G194">
        <v>42.756</v>
      </c>
      <c r="H194">
        <v>-107.30249999999999</v>
      </c>
      <c r="J194">
        <f t="shared" si="9"/>
        <v>19</v>
      </c>
      <c r="K194">
        <f t="shared" si="9"/>
        <v>0</v>
      </c>
      <c r="L194">
        <f t="shared" si="9"/>
        <v>0</v>
      </c>
      <c r="N194" t="str">
        <f t="shared" si="8"/>
        <v/>
      </c>
      <c r="O194" t="str">
        <f t="shared" si="8"/>
        <v/>
      </c>
      <c r="P194" t="str">
        <f t="shared" si="8"/>
        <v/>
      </c>
    </row>
    <row r="195" spans="1:16" ht="17" x14ac:dyDescent="0.25">
      <c r="A195" s="4" t="s">
        <v>50</v>
      </c>
      <c r="B195" t="s">
        <v>2</v>
      </c>
      <c r="C195" t="s">
        <v>183</v>
      </c>
      <c r="D195">
        <v>18</v>
      </c>
      <c r="E195">
        <v>0</v>
      </c>
      <c r="F195">
        <v>18</v>
      </c>
      <c r="G195">
        <v>35.745199999999997</v>
      </c>
      <c r="H195">
        <v>95.995599999999996</v>
      </c>
      <c r="J195" t="str">
        <f t="shared" si="9"/>
        <v/>
      </c>
      <c r="K195" t="str">
        <f t="shared" si="9"/>
        <v/>
      </c>
      <c r="L195" t="str">
        <f t="shared" si="9"/>
        <v/>
      </c>
      <c r="N195" t="str">
        <f t="shared" si="8"/>
        <v/>
      </c>
      <c r="O195" t="str">
        <f t="shared" si="8"/>
        <v/>
      </c>
      <c r="P195" t="str">
        <f t="shared" si="8"/>
        <v/>
      </c>
    </row>
    <row r="196" spans="1:16" ht="17" x14ac:dyDescent="0.25">
      <c r="A196" s="4"/>
      <c r="B196" t="s">
        <v>380</v>
      </c>
      <c r="C196" t="s">
        <v>1511</v>
      </c>
      <c r="D196">
        <v>18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9"/>
        <v/>
      </c>
      <c r="K196" t="str">
        <f t="shared" si="9"/>
        <v/>
      </c>
      <c r="L196" t="str">
        <f t="shared" si="9"/>
        <v/>
      </c>
      <c r="N196" t="str">
        <f t="shared" si="8"/>
        <v/>
      </c>
      <c r="O196" t="str">
        <f t="shared" si="8"/>
        <v/>
      </c>
      <c r="P196" t="str">
        <f t="shared" si="8"/>
        <v/>
      </c>
    </row>
    <row r="197" spans="1:16" ht="17" x14ac:dyDescent="0.25">
      <c r="A197" s="4" t="s">
        <v>343</v>
      </c>
      <c r="B197" t="s">
        <v>63</v>
      </c>
      <c r="C197" t="s">
        <v>1452</v>
      </c>
      <c r="D197">
        <v>17</v>
      </c>
      <c r="E197">
        <v>0</v>
      </c>
      <c r="F197">
        <v>0</v>
      </c>
      <c r="G197">
        <v>53.760899999999999</v>
      </c>
      <c r="H197">
        <v>-98.813900000000004</v>
      </c>
      <c r="J197" t="str">
        <f t="shared" si="9"/>
        <v/>
      </c>
      <c r="K197" t="str">
        <f t="shared" si="9"/>
        <v/>
      </c>
      <c r="L197" t="str">
        <f t="shared" si="9"/>
        <v/>
      </c>
      <c r="N197" t="str">
        <f t="shared" ref="N197:P260" si="10">IF($A197="New York",D197,"")</f>
        <v/>
      </c>
      <c r="O197" t="str">
        <f t="shared" si="10"/>
        <v/>
      </c>
      <c r="P197" t="str">
        <f t="shared" si="10"/>
        <v/>
      </c>
    </row>
    <row r="198" spans="1:16" ht="17" x14ac:dyDescent="0.25">
      <c r="A198" s="4" t="s">
        <v>55</v>
      </c>
      <c r="B198" t="s">
        <v>2</v>
      </c>
      <c r="C198" t="s">
        <v>1440</v>
      </c>
      <c r="D198">
        <v>17</v>
      </c>
      <c r="E198">
        <v>0</v>
      </c>
      <c r="F198">
        <v>10</v>
      </c>
      <c r="G198">
        <v>22.166699999999999</v>
      </c>
      <c r="H198">
        <v>113.55</v>
      </c>
      <c r="J198" t="str">
        <f t="shared" si="9"/>
        <v/>
      </c>
      <c r="K198" t="str">
        <f t="shared" si="9"/>
        <v/>
      </c>
      <c r="L198" t="str">
        <f t="shared" si="9"/>
        <v/>
      </c>
      <c r="N198" t="str">
        <f t="shared" si="10"/>
        <v/>
      </c>
      <c r="O198" t="str">
        <f t="shared" si="10"/>
        <v/>
      </c>
      <c r="P198" t="str">
        <f t="shared" si="10"/>
        <v/>
      </c>
    </row>
    <row r="199" spans="1:16" ht="17" x14ac:dyDescent="0.25">
      <c r="A199" s="4"/>
      <c r="B199" t="s">
        <v>360</v>
      </c>
      <c r="C199" t="s">
        <v>1539</v>
      </c>
      <c r="D199">
        <v>17</v>
      </c>
      <c r="E199">
        <v>0</v>
      </c>
      <c r="F199">
        <v>0</v>
      </c>
      <c r="G199">
        <v>-1.9402999999999999</v>
      </c>
      <c r="H199">
        <v>29.873899999999999</v>
      </c>
      <c r="J199" t="str">
        <f t="shared" si="9"/>
        <v/>
      </c>
      <c r="K199" t="str">
        <f t="shared" si="9"/>
        <v/>
      </c>
      <c r="L199" t="str">
        <f t="shared" si="9"/>
        <v/>
      </c>
      <c r="N199" t="str">
        <f t="shared" si="10"/>
        <v/>
      </c>
      <c r="O199" t="str">
        <f t="shared" si="10"/>
        <v/>
      </c>
      <c r="P199" t="str">
        <f t="shared" si="10"/>
        <v/>
      </c>
    </row>
    <row r="200" spans="1:16" ht="17" x14ac:dyDescent="0.25">
      <c r="A200" s="4"/>
      <c r="B200" t="s">
        <v>364</v>
      </c>
      <c r="C200" t="s">
        <v>1536</v>
      </c>
      <c r="D200">
        <v>16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9"/>
        <v/>
      </c>
      <c r="K200" t="str">
        <f t="shared" si="9"/>
        <v/>
      </c>
      <c r="L200" t="str">
        <f t="shared" si="9"/>
        <v/>
      </c>
      <c r="N200" t="str">
        <f t="shared" si="10"/>
        <v/>
      </c>
      <c r="O200" t="str">
        <f t="shared" si="10"/>
        <v/>
      </c>
      <c r="P200" t="str">
        <f t="shared" si="10"/>
        <v/>
      </c>
    </row>
    <row r="201" spans="1:16" ht="17" x14ac:dyDescent="0.25">
      <c r="A201" s="4"/>
      <c r="B201" t="s">
        <v>351</v>
      </c>
      <c r="C201" t="s">
        <v>1510</v>
      </c>
      <c r="D201">
        <v>16</v>
      </c>
      <c r="E201">
        <v>0</v>
      </c>
      <c r="F201">
        <v>0</v>
      </c>
      <c r="G201">
        <v>7.9465000000000003</v>
      </c>
      <c r="H201">
        <v>-1.0232000000000001</v>
      </c>
      <c r="J201" t="str">
        <f t="shared" si="9"/>
        <v/>
      </c>
      <c r="K201" t="str">
        <f t="shared" si="9"/>
        <v/>
      </c>
      <c r="L201" t="str">
        <f t="shared" si="9"/>
        <v/>
      </c>
      <c r="N201" t="str">
        <f t="shared" si="10"/>
        <v/>
      </c>
      <c r="O201" t="str">
        <f t="shared" si="10"/>
        <v/>
      </c>
      <c r="P201" t="str">
        <f t="shared" si="10"/>
        <v/>
      </c>
    </row>
    <row r="202" spans="1:16" ht="17" x14ac:dyDescent="0.25">
      <c r="A202" s="4"/>
      <c r="B202" t="s">
        <v>331</v>
      </c>
      <c r="C202" t="s">
        <v>1545</v>
      </c>
      <c r="D202">
        <v>16</v>
      </c>
      <c r="E202">
        <v>1</v>
      </c>
      <c r="F202">
        <v>2</v>
      </c>
      <c r="G202">
        <v>18.1096</v>
      </c>
      <c r="H202">
        <v>-77.297499999999999</v>
      </c>
      <c r="J202" t="str">
        <f t="shared" si="9"/>
        <v/>
      </c>
      <c r="K202" t="str">
        <f t="shared" si="9"/>
        <v/>
      </c>
      <c r="L202" t="str">
        <f t="shared" si="9"/>
        <v/>
      </c>
      <c r="N202" t="str">
        <f t="shared" si="10"/>
        <v/>
      </c>
      <c r="O202" t="str">
        <f t="shared" si="10"/>
        <v/>
      </c>
      <c r="P202" t="str">
        <f t="shared" si="10"/>
        <v/>
      </c>
    </row>
    <row r="203" spans="1:16" ht="17" x14ac:dyDescent="0.25">
      <c r="A203" s="4"/>
      <c r="B203" t="s">
        <v>326</v>
      </c>
      <c r="C203" t="s">
        <v>1536</v>
      </c>
      <c r="D203">
        <v>15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9"/>
        <v/>
      </c>
      <c r="K203" t="str">
        <f t="shared" si="9"/>
        <v/>
      </c>
      <c r="L203" t="str">
        <f t="shared" si="9"/>
        <v/>
      </c>
      <c r="N203" t="str">
        <f t="shared" si="10"/>
        <v/>
      </c>
      <c r="O203" t="str">
        <f t="shared" si="10"/>
        <v/>
      </c>
      <c r="P203" t="str">
        <f t="shared" si="10"/>
        <v/>
      </c>
    </row>
    <row r="204" spans="1:16" ht="17" x14ac:dyDescent="0.25">
      <c r="A204" s="4" t="s">
        <v>357</v>
      </c>
      <c r="B204" t="s">
        <v>63</v>
      </c>
      <c r="C204" t="s">
        <v>1530</v>
      </c>
      <c r="D204">
        <v>15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9"/>
        <v/>
      </c>
      <c r="K204" t="str">
        <f t="shared" si="9"/>
        <v/>
      </c>
      <c r="L204" t="str">
        <f t="shared" si="9"/>
        <v/>
      </c>
      <c r="N204" t="str">
        <f t="shared" si="10"/>
        <v/>
      </c>
      <c r="O204" t="str">
        <f t="shared" si="10"/>
        <v/>
      </c>
      <c r="P204" t="str">
        <f t="shared" si="10"/>
        <v/>
      </c>
    </row>
    <row r="205" spans="1:16" ht="17" x14ac:dyDescent="0.25">
      <c r="A205" s="4"/>
      <c r="B205" t="s">
        <v>329</v>
      </c>
      <c r="C205" t="s">
        <v>1546</v>
      </c>
      <c r="D205">
        <v>15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9"/>
        <v/>
      </c>
      <c r="K205" t="str">
        <f t="shared" si="9"/>
        <v/>
      </c>
      <c r="L205" t="str">
        <f t="shared" si="9"/>
        <v/>
      </c>
      <c r="N205" t="str">
        <f t="shared" si="10"/>
        <v/>
      </c>
      <c r="O205" t="str">
        <f t="shared" si="10"/>
        <v/>
      </c>
      <c r="P205" t="str">
        <f t="shared" si="10"/>
        <v/>
      </c>
    </row>
    <row r="206" spans="1:16" ht="17" x14ac:dyDescent="0.25">
      <c r="A206" s="4" t="s">
        <v>347</v>
      </c>
      <c r="B206" t="s">
        <v>1</v>
      </c>
      <c r="C206" t="s">
        <v>1531</v>
      </c>
      <c r="D206">
        <v>15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9"/>
        <v>15</v>
      </c>
      <c r="K206">
        <f t="shared" si="9"/>
        <v>0</v>
      </c>
      <c r="L206">
        <f t="shared" si="9"/>
        <v>0</v>
      </c>
      <c r="N206" t="str">
        <f t="shared" si="10"/>
        <v/>
      </c>
      <c r="O206" t="str">
        <f t="shared" si="10"/>
        <v/>
      </c>
      <c r="P206" t="str">
        <f t="shared" si="10"/>
        <v/>
      </c>
    </row>
    <row r="207" spans="1:16" ht="17" x14ac:dyDescent="0.25">
      <c r="A207" s="4"/>
      <c r="B207" t="s">
        <v>1306</v>
      </c>
      <c r="C207" t="s">
        <v>1539</v>
      </c>
      <c r="D207">
        <v>14</v>
      </c>
      <c r="E207">
        <v>0</v>
      </c>
      <c r="F207">
        <v>0</v>
      </c>
      <c r="G207">
        <v>42.7087</v>
      </c>
      <c r="H207">
        <v>19.374400000000001</v>
      </c>
      <c r="J207" t="str">
        <f t="shared" si="9"/>
        <v/>
      </c>
      <c r="K207" t="str">
        <f t="shared" si="9"/>
        <v/>
      </c>
      <c r="L207" t="str">
        <f t="shared" si="9"/>
        <v/>
      </c>
      <c r="N207" t="str">
        <f t="shared" si="10"/>
        <v/>
      </c>
      <c r="O207" t="str">
        <f t="shared" si="10"/>
        <v/>
      </c>
      <c r="P207" t="str">
        <f t="shared" si="10"/>
        <v/>
      </c>
    </row>
    <row r="208" spans="1:16" ht="17" x14ac:dyDescent="0.25">
      <c r="A208" s="4" t="s">
        <v>371</v>
      </c>
      <c r="B208" t="s">
        <v>1</v>
      </c>
      <c r="C208" t="s">
        <v>1531</v>
      </c>
      <c r="D208">
        <v>14</v>
      </c>
      <c r="E208">
        <v>0</v>
      </c>
      <c r="F208">
        <v>0</v>
      </c>
      <c r="G208">
        <v>13.4443</v>
      </c>
      <c r="H208">
        <v>144.7937</v>
      </c>
      <c r="J208">
        <f t="shared" si="9"/>
        <v>14</v>
      </c>
      <c r="K208">
        <f t="shared" si="9"/>
        <v>0</v>
      </c>
      <c r="L208">
        <f t="shared" si="9"/>
        <v>0</v>
      </c>
      <c r="N208" t="str">
        <f t="shared" si="10"/>
        <v/>
      </c>
      <c r="O208" t="str">
        <f t="shared" si="10"/>
        <v/>
      </c>
      <c r="P208" t="str">
        <f t="shared" si="10"/>
        <v/>
      </c>
    </row>
    <row r="209" spans="1:16" ht="17" x14ac:dyDescent="0.25">
      <c r="A209" s="4" t="s">
        <v>362</v>
      </c>
      <c r="B209" t="s">
        <v>1</v>
      </c>
      <c r="C209" t="s">
        <v>1547</v>
      </c>
      <c r="D209">
        <v>14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9"/>
        <v>14</v>
      </c>
      <c r="K209">
        <f t="shared" si="9"/>
        <v>0</v>
      </c>
      <c r="L209">
        <f t="shared" si="9"/>
        <v>0</v>
      </c>
      <c r="N209" t="str">
        <f t="shared" si="10"/>
        <v/>
      </c>
      <c r="O209" t="str">
        <f t="shared" si="10"/>
        <v/>
      </c>
      <c r="P209" t="str">
        <f t="shared" si="10"/>
        <v/>
      </c>
    </row>
    <row r="210" spans="1:16" ht="17" x14ac:dyDescent="0.25">
      <c r="A210" s="4" t="s">
        <v>334</v>
      </c>
      <c r="B210" t="s">
        <v>1</v>
      </c>
      <c r="C210" t="s">
        <v>1536</v>
      </c>
      <c r="D210">
        <v>14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9"/>
        <v>14</v>
      </c>
      <c r="K210">
        <f t="shared" si="9"/>
        <v>1</v>
      </c>
      <c r="L210">
        <f t="shared" si="9"/>
        <v>0</v>
      </c>
      <c r="N210" t="str">
        <f t="shared" si="10"/>
        <v/>
      </c>
      <c r="O210" t="str">
        <f t="shared" si="10"/>
        <v/>
      </c>
      <c r="P210" t="str">
        <f t="shared" si="10"/>
        <v/>
      </c>
    </row>
    <row r="211" spans="1:16" ht="17" x14ac:dyDescent="0.25">
      <c r="A211" s="4" t="s">
        <v>355</v>
      </c>
      <c r="B211" t="s">
        <v>172</v>
      </c>
      <c r="C211" t="s">
        <v>1539</v>
      </c>
      <c r="D211">
        <v>14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9"/>
        <v/>
      </c>
      <c r="K211" t="str">
        <f t="shared" si="9"/>
        <v/>
      </c>
      <c r="L211" t="str">
        <f t="shared" si="9"/>
        <v/>
      </c>
      <c r="N211" t="str">
        <f t="shared" si="10"/>
        <v/>
      </c>
      <c r="O211" t="str">
        <f t="shared" si="10"/>
        <v/>
      </c>
      <c r="P211" t="str">
        <f t="shared" si="10"/>
        <v/>
      </c>
    </row>
    <row r="212" spans="1:16" ht="17" x14ac:dyDescent="0.25">
      <c r="A212" s="4"/>
      <c r="B212" t="s">
        <v>323</v>
      </c>
      <c r="C212" t="s">
        <v>171</v>
      </c>
      <c r="D212">
        <v>13</v>
      </c>
      <c r="E212">
        <v>0</v>
      </c>
      <c r="F212">
        <v>0</v>
      </c>
      <c r="G212">
        <v>3.2027999999999999</v>
      </c>
      <c r="H212">
        <v>73.220699999999994</v>
      </c>
      <c r="J212" t="str">
        <f t="shared" si="9"/>
        <v/>
      </c>
      <c r="K212" t="str">
        <f t="shared" si="9"/>
        <v/>
      </c>
      <c r="L212" t="str">
        <f t="shared" si="9"/>
        <v/>
      </c>
      <c r="N212" t="str">
        <f t="shared" si="10"/>
        <v/>
      </c>
      <c r="O212" t="str">
        <f t="shared" si="10"/>
        <v/>
      </c>
      <c r="P212" t="str">
        <f t="shared" si="10"/>
        <v/>
      </c>
    </row>
    <row r="213" spans="1:16" ht="17" x14ac:dyDescent="0.25">
      <c r="A213" s="4"/>
      <c r="B213" t="s">
        <v>338</v>
      </c>
      <c r="C213" t="s">
        <v>1533</v>
      </c>
      <c r="D213">
        <v>13</v>
      </c>
      <c r="E213">
        <v>0</v>
      </c>
      <c r="F213">
        <v>0</v>
      </c>
      <c r="G213">
        <v>-23.442499999999999</v>
      </c>
      <c r="H213">
        <v>-58.443800000000003</v>
      </c>
      <c r="J213" t="str">
        <f t="shared" si="9"/>
        <v/>
      </c>
      <c r="K213" t="str">
        <f t="shared" si="9"/>
        <v/>
      </c>
      <c r="L213" t="str">
        <f t="shared" si="9"/>
        <v/>
      </c>
      <c r="N213" t="str">
        <f t="shared" si="10"/>
        <v/>
      </c>
      <c r="O213" t="str">
        <f t="shared" si="10"/>
        <v/>
      </c>
      <c r="P213" t="str">
        <f t="shared" si="10"/>
        <v/>
      </c>
    </row>
    <row r="214" spans="1:16" ht="17" x14ac:dyDescent="0.25">
      <c r="A214" s="4"/>
      <c r="B214" t="s">
        <v>384</v>
      </c>
      <c r="C214" t="s">
        <v>1548</v>
      </c>
      <c r="D214">
        <v>12</v>
      </c>
      <c r="E214">
        <v>1</v>
      </c>
      <c r="F214">
        <v>0</v>
      </c>
      <c r="G214">
        <v>15.7835</v>
      </c>
      <c r="H214">
        <v>-90.230800000000002</v>
      </c>
      <c r="J214" t="str">
        <f t="shared" si="9"/>
        <v/>
      </c>
      <c r="K214" t="str">
        <f t="shared" si="9"/>
        <v/>
      </c>
      <c r="L214" t="str">
        <f t="shared" si="9"/>
        <v/>
      </c>
      <c r="N214" t="str">
        <f t="shared" si="10"/>
        <v/>
      </c>
      <c r="O214" t="str">
        <f t="shared" si="10"/>
        <v/>
      </c>
      <c r="P214" t="str">
        <f t="shared" si="10"/>
        <v/>
      </c>
    </row>
    <row r="215" spans="1:16" ht="17" x14ac:dyDescent="0.25">
      <c r="A215" s="4"/>
      <c r="B215" t="s">
        <v>1401</v>
      </c>
      <c r="C215" t="s">
        <v>1503</v>
      </c>
      <c r="D215">
        <v>12</v>
      </c>
      <c r="E215">
        <v>0</v>
      </c>
      <c r="F215">
        <v>0</v>
      </c>
      <c r="G215">
        <v>-20.348400000000002</v>
      </c>
      <c r="H215">
        <v>57.552199999999999</v>
      </c>
      <c r="J215" t="str">
        <f t="shared" si="9"/>
        <v/>
      </c>
      <c r="K215" t="str">
        <f t="shared" si="9"/>
        <v/>
      </c>
      <c r="L215" t="str">
        <f t="shared" si="9"/>
        <v/>
      </c>
      <c r="N215" t="str">
        <f t="shared" si="10"/>
        <v/>
      </c>
      <c r="O215" t="str">
        <f t="shared" si="10"/>
        <v/>
      </c>
      <c r="P215" t="str">
        <f t="shared" si="10"/>
        <v/>
      </c>
    </row>
    <row r="216" spans="1:16" ht="17" x14ac:dyDescent="0.25">
      <c r="A216" s="4"/>
      <c r="B216" t="s">
        <v>388</v>
      </c>
      <c r="C216" t="s">
        <v>1533</v>
      </c>
      <c r="D216">
        <v>12</v>
      </c>
      <c r="E216">
        <v>0</v>
      </c>
      <c r="F216">
        <v>1</v>
      </c>
      <c r="G216">
        <v>9.0820000000000007</v>
      </c>
      <c r="H216">
        <v>8.6753</v>
      </c>
      <c r="J216" t="str">
        <f t="shared" ref="J216:L275" si="11">IF($B216="US",D216,"")</f>
        <v/>
      </c>
      <c r="K216" t="str">
        <f t="shared" si="11"/>
        <v/>
      </c>
      <c r="L216" t="str">
        <f t="shared" si="11"/>
        <v/>
      </c>
      <c r="N216" t="str">
        <f t="shared" si="10"/>
        <v/>
      </c>
      <c r="O216" t="str">
        <f t="shared" si="10"/>
        <v/>
      </c>
      <c r="P216" t="str">
        <f t="shared" si="10"/>
        <v/>
      </c>
    </row>
    <row r="217" spans="1:16" ht="17" x14ac:dyDescent="0.25">
      <c r="A217" s="4" t="s">
        <v>426</v>
      </c>
      <c r="B217" t="s">
        <v>1</v>
      </c>
      <c r="C217" t="s">
        <v>1531</v>
      </c>
      <c r="D217">
        <v>12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1"/>
        <v>12</v>
      </c>
      <c r="K217">
        <f t="shared" si="11"/>
        <v>0</v>
      </c>
      <c r="L217">
        <f t="shared" si="11"/>
        <v>0</v>
      </c>
      <c r="N217" t="str">
        <f t="shared" si="10"/>
        <v/>
      </c>
      <c r="O217" t="str">
        <f t="shared" si="10"/>
        <v/>
      </c>
      <c r="P217" t="str">
        <f t="shared" si="10"/>
        <v/>
      </c>
    </row>
    <row r="218" spans="1:16" ht="17" x14ac:dyDescent="0.25">
      <c r="A218" s="4" t="s">
        <v>350</v>
      </c>
      <c r="B218" t="s">
        <v>63</v>
      </c>
      <c r="C218" t="s">
        <v>1398</v>
      </c>
      <c r="D218">
        <v>11</v>
      </c>
      <c r="E218">
        <v>0</v>
      </c>
      <c r="F218">
        <v>0</v>
      </c>
      <c r="G218">
        <v>46.565300000000001</v>
      </c>
      <c r="H218">
        <v>-66.4619</v>
      </c>
      <c r="J218" t="str">
        <f t="shared" si="11"/>
        <v/>
      </c>
      <c r="K218" t="str">
        <f t="shared" si="11"/>
        <v/>
      </c>
      <c r="L218" t="str">
        <f t="shared" si="11"/>
        <v/>
      </c>
      <c r="N218" t="str">
        <f t="shared" si="10"/>
        <v/>
      </c>
      <c r="O218" t="str">
        <f t="shared" si="10"/>
        <v/>
      </c>
      <c r="P218" t="str">
        <f t="shared" si="10"/>
        <v/>
      </c>
    </row>
    <row r="219" spans="1:16" ht="17" x14ac:dyDescent="0.25">
      <c r="A219" s="4" t="s">
        <v>369</v>
      </c>
      <c r="B219" t="s">
        <v>54</v>
      </c>
      <c r="C219" t="s">
        <v>1543</v>
      </c>
      <c r="D219">
        <v>11</v>
      </c>
      <c r="E219">
        <v>0</v>
      </c>
      <c r="F219">
        <v>0</v>
      </c>
      <c r="G219">
        <v>-17.6797</v>
      </c>
      <c r="H219">
        <v>-149.4068</v>
      </c>
      <c r="J219" t="str">
        <f t="shared" si="11"/>
        <v/>
      </c>
      <c r="K219" t="str">
        <f t="shared" si="11"/>
        <v/>
      </c>
      <c r="L219" t="str">
        <f t="shared" si="11"/>
        <v/>
      </c>
      <c r="N219" t="str">
        <f t="shared" si="10"/>
        <v/>
      </c>
      <c r="O219" t="str">
        <f t="shared" si="10"/>
        <v/>
      </c>
      <c r="P219" t="str">
        <f t="shared" si="10"/>
        <v/>
      </c>
    </row>
    <row r="220" spans="1:16" ht="17" x14ac:dyDescent="0.25">
      <c r="A220" s="4"/>
      <c r="B220" t="s">
        <v>345</v>
      </c>
      <c r="C220" t="s">
        <v>1511</v>
      </c>
      <c r="D220">
        <v>11</v>
      </c>
      <c r="E220">
        <v>0</v>
      </c>
      <c r="F220">
        <v>0</v>
      </c>
      <c r="G220">
        <v>43.738399999999999</v>
      </c>
      <c r="H220">
        <v>7.4245999999999999</v>
      </c>
      <c r="J220" t="str">
        <f t="shared" si="11"/>
        <v/>
      </c>
      <c r="K220" t="str">
        <f t="shared" si="11"/>
        <v/>
      </c>
      <c r="L220" t="str">
        <f t="shared" si="11"/>
        <v/>
      </c>
      <c r="N220" t="str">
        <f t="shared" si="10"/>
        <v/>
      </c>
      <c r="O220" t="str">
        <f t="shared" si="10"/>
        <v/>
      </c>
      <c r="P220" t="str">
        <f t="shared" si="10"/>
        <v/>
      </c>
    </row>
    <row r="221" spans="1:16" ht="17" x14ac:dyDescent="0.25">
      <c r="A221" s="4" t="s">
        <v>341</v>
      </c>
      <c r="B221" t="s">
        <v>59</v>
      </c>
      <c r="C221" t="s">
        <v>1449</v>
      </c>
      <c r="D221">
        <v>10</v>
      </c>
      <c r="E221">
        <v>0</v>
      </c>
      <c r="F221">
        <v>3</v>
      </c>
      <c r="G221">
        <v>-41.454500000000003</v>
      </c>
      <c r="H221">
        <v>145.97069999999999</v>
      </c>
      <c r="J221" t="str">
        <f t="shared" si="11"/>
        <v/>
      </c>
      <c r="K221" t="str">
        <f t="shared" si="11"/>
        <v/>
      </c>
      <c r="L221" t="str">
        <f t="shared" si="11"/>
        <v/>
      </c>
      <c r="N221" t="str">
        <f t="shared" si="10"/>
        <v/>
      </c>
      <c r="O221" t="str">
        <f t="shared" si="10"/>
        <v/>
      </c>
      <c r="P221" t="str">
        <f t="shared" si="10"/>
        <v/>
      </c>
    </row>
    <row r="222" spans="1:16" ht="17" x14ac:dyDescent="0.25">
      <c r="A222" s="4" t="s">
        <v>305</v>
      </c>
      <c r="B222" t="s">
        <v>63</v>
      </c>
      <c r="C222" t="s">
        <v>1528</v>
      </c>
      <c r="D222">
        <v>10</v>
      </c>
      <c r="E222">
        <v>0</v>
      </c>
      <c r="F222">
        <v>0</v>
      </c>
      <c r="G222">
        <v>37.648899999999998</v>
      </c>
      <c r="H222">
        <v>-122.66549999999999</v>
      </c>
      <c r="J222" t="str">
        <f t="shared" si="11"/>
        <v/>
      </c>
      <c r="K222" t="str">
        <f t="shared" si="11"/>
        <v/>
      </c>
      <c r="L222" t="str">
        <f t="shared" si="11"/>
        <v/>
      </c>
      <c r="N222" t="str">
        <f t="shared" si="10"/>
        <v/>
      </c>
      <c r="O222" t="str">
        <f t="shared" si="10"/>
        <v/>
      </c>
      <c r="P222" t="str">
        <f t="shared" si="10"/>
        <v/>
      </c>
    </row>
    <row r="223" spans="1:16" ht="17" x14ac:dyDescent="0.25">
      <c r="A223" s="4" t="s">
        <v>432</v>
      </c>
      <c r="B223" t="s">
        <v>172</v>
      </c>
      <c r="C223" t="s">
        <v>1480</v>
      </c>
      <c r="D223">
        <v>10</v>
      </c>
      <c r="E223">
        <v>0</v>
      </c>
      <c r="F223">
        <v>2</v>
      </c>
      <c r="G223">
        <v>36.140799999999999</v>
      </c>
      <c r="H223">
        <v>-5.3536000000000001</v>
      </c>
      <c r="J223" t="str">
        <f t="shared" si="11"/>
        <v/>
      </c>
      <c r="K223" t="str">
        <f t="shared" si="11"/>
        <v/>
      </c>
      <c r="L223" t="str">
        <f t="shared" si="11"/>
        <v/>
      </c>
      <c r="N223" t="str">
        <f t="shared" si="10"/>
        <v/>
      </c>
      <c r="O223" t="str">
        <f t="shared" si="10"/>
        <v/>
      </c>
      <c r="P223" t="str">
        <f t="shared" si="10"/>
        <v/>
      </c>
    </row>
    <row r="224" spans="1:16" ht="17" x14ac:dyDescent="0.25">
      <c r="A224" s="4"/>
      <c r="B224" t="s">
        <v>401</v>
      </c>
      <c r="C224" t="s">
        <v>1481</v>
      </c>
      <c r="D224">
        <v>9</v>
      </c>
      <c r="E224">
        <v>0</v>
      </c>
      <c r="F224">
        <v>1</v>
      </c>
      <c r="G224">
        <v>7.54</v>
      </c>
      <c r="H224">
        <v>-5.5471000000000004</v>
      </c>
      <c r="J224" t="str">
        <f t="shared" si="11"/>
        <v/>
      </c>
      <c r="K224" t="str">
        <f t="shared" si="11"/>
        <v/>
      </c>
      <c r="L224" t="str">
        <f t="shared" si="11"/>
        <v/>
      </c>
      <c r="N224" t="str">
        <f t="shared" si="10"/>
        <v/>
      </c>
      <c r="O224" t="str">
        <f t="shared" si="10"/>
        <v/>
      </c>
      <c r="P224" t="str">
        <f t="shared" si="10"/>
        <v/>
      </c>
    </row>
    <row r="225" spans="1:16" ht="17" x14ac:dyDescent="0.25">
      <c r="A225" s="4"/>
      <c r="B225" t="s">
        <v>359</v>
      </c>
      <c r="C225" t="s">
        <v>1545</v>
      </c>
      <c r="D225">
        <v>9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1"/>
        <v/>
      </c>
      <c r="K225" t="str">
        <f t="shared" si="11"/>
        <v/>
      </c>
      <c r="L225" t="str">
        <f t="shared" si="11"/>
        <v/>
      </c>
      <c r="N225" t="str">
        <f t="shared" si="10"/>
        <v/>
      </c>
      <c r="O225" t="str">
        <f t="shared" si="10"/>
        <v/>
      </c>
      <c r="P225" t="str">
        <f t="shared" si="10"/>
        <v/>
      </c>
    </row>
    <row r="226" spans="1:16" ht="17" x14ac:dyDescent="0.25">
      <c r="A226" s="4"/>
      <c r="B226" t="s">
        <v>425</v>
      </c>
      <c r="C226" t="s">
        <v>1511</v>
      </c>
      <c r="D226">
        <v>9</v>
      </c>
      <c r="E226">
        <v>0</v>
      </c>
      <c r="F226">
        <v>1</v>
      </c>
      <c r="G226">
        <v>8.6195000000000004</v>
      </c>
      <c r="H226">
        <v>0.82479999999999998</v>
      </c>
      <c r="J226" t="str">
        <f t="shared" si="11"/>
        <v/>
      </c>
      <c r="K226" t="str">
        <f t="shared" si="11"/>
        <v/>
      </c>
      <c r="L226" t="str">
        <f t="shared" si="11"/>
        <v/>
      </c>
      <c r="N226" t="str">
        <f t="shared" si="10"/>
        <v/>
      </c>
      <c r="O226" t="str">
        <f t="shared" si="10"/>
        <v/>
      </c>
      <c r="P226" t="str">
        <f t="shared" si="10"/>
        <v/>
      </c>
    </row>
    <row r="227" spans="1:16" ht="17" x14ac:dyDescent="0.25">
      <c r="A227" s="4"/>
      <c r="B227" t="s">
        <v>368</v>
      </c>
      <c r="C227" t="s">
        <v>1462</v>
      </c>
      <c r="D227">
        <v>9</v>
      </c>
      <c r="E227">
        <v>0</v>
      </c>
      <c r="F227">
        <v>0</v>
      </c>
      <c r="G227">
        <v>10.691800000000001</v>
      </c>
      <c r="H227">
        <v>-61.222499999999997</v>
      </c>
      <c r="J227" t="str">
        <f t="shared" si="11"/>
        <v/>
      </c>
      <c r="K227" t="str">
        <f t="shared" si="11"/>
        <v/>
      </c>
      <c r="L227" t="str">
        <f t="shared" si="11"/>
        <v/>
      </c>
      <c r="N227" t="str">
        <f t="shared" si="10"/>
        <v/>
      </c>
      <c r="O227" t="str">
        <f t="shared" si="10"/>
        <v/>
      </c>
      <c r="P227" t="str">
        <f t="shared" si="10"/>
        <v/>
      </c>
    </row>
    <row r="228" spans="1:16" ht="17" x14ac:dyDescent="0.25">
      <c r="A228" s="4"/>
      <c r="B228" t="s">
        <v>366</v>
      </c>
      <c r="C228" t="s">
        <v>1267</v>
      </c>
      <c r="D228">
        <v>7</v>
      </c>
      <c r="E228">
        <v>1</v>
      </c>
      <c r="F228">
        <v>0</v>
      </c>
      <c r="G228">
        <v>4.8604000000000003</v>
      </c>
      <c r="H228">
        <v>-58.930199999999999</v>
      </c>
      <c r="J228" t="str">
        <f t="shared" si="11"/>
        <v/>
      </c>
      <c r="K228" t="str">
        <f t="shared" si="11"/>
        <v/>
      </c>
      <c r="L228" t="str">
        <f t="shared" si="11"/>
        <v/>
      </c>
      <c r="N228" t="str">
        <f t="shared" si="10"/>
        <v/>
      </c>
      <c r="O228" t="str">
        <f t="shared" si="10"/>
        <v/>
      </c>
      <c r="P228" t="str">
        <f t="shared" si="10"/>
        <v/>
      </c>
    </row>
    <row r="229" spans="1:16" ht="17" x14ac:dyDescent="0.25">
      <c r="A229" s="4"/>
      <c r="B229" t="s">
        <v>372</v>
      </c>
      <c r="C229" t="s">
        <v>1463</v>
      </c>
      <c r="D229">
        <v>7</v>
      </c>
      <c r="E229">
        <v>0</v>
      </c>
      <c r="F229">
        <v>0</v>
      </c>
      <c r="G229">
        <v>-2.3599999999999999E-2</v>
      </c>
      <c r="H229">
        <v>37.906199999999998</v>
      </c>
      <c r="J229" t="str">
        <f t="shared" si="11"/>
        <v/>
      </c>
      <c r="K229" t="str">
        <f t="shared" si="11"/>
        <v/>
      </c>
      <c r="L229" t="str">
        <f t="shared" si="11"/>
        <v/>
      </c>
      <c r="N229" t="str">
        <f t="shared" si="10"/>
        <v/>
      </c>
      <c r="O229" t="str">
        <f t="shared" si="10"/>
        <v/>
      </c>
      <c r="P229" t="str">
        <f t="shared" si="10"/>
        <v/>
      </c>
    </row>
    <row r="230" spans="1:16" ht="17" x14ac:dyDescent="0.25">
      <c r="A230" s="4"/>
      <c r="B230" t="s">
        <v>373</v>
      </c>
      <c r="C230" t="s">
        <v>1510</v>
      </c>
      <c r="D230">
        <v>7</v>
      </c>
      <c r="E230">
        <v>0</v>
      </c>
      <c r="F230">
        <v>0</v>
      </c>
      <c r="G230">
        <v>-4.6795999999999998</v>
      </c>
      <c r="H230">
        <v>55.491999999999997</v>
      </c>
      <c r="J230" t="str">
        <f t="shared" si="11"/>
        <v/>
      </c>
      <c r="K230" t="str">
        <f t="shared" si="11"/>
        <v/>
      </c>
      <c r="L230" t="str">
        <f t="shared" si="11"/>
        <v/>
      </c>
      <c r="N230" t="str">
        <f t="shared" si="10"/>
        <v/>
      </c>
      <c r="O230" t="str">
        <f t="shared" si="10"/>
        <v/>
      </c>
      <c r="P230" t="str">
        <f t="shared" si="10"/>
        <v/>
      </c>
    </row>
    <row r="231" spans="1:16" ht="17" x14ac:dyDescent="0.25">
      <c r="A231" s="4" t="s">
        <v>435</v>
      </c>
      <c r="B231" t="s">
        <v>1</v>
      </c>
      <c r="C231" t="s">
        <v>1540</v>
      </c>
      <c r="D231">
        <v>7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1"/>
        <v>7</v>
      </c>
      <c r="K231">
        <f t="shared" si="11"/>
        <v>0</v>
      </c>
      <c r="L231">
        <f t="shared" si="11"/>
        <v>0</v>
      </c>
      <c r="N231" t="str">
        <f t="shared" si="10"/>
        <v/>
      </c>
      <c r="O231" t="str">
        <f t="shared" si="10"/>
        <v/>
      </c>
      <c r="P231" t="str">
        <f t="shared" si="10"/>
        <v/>
      </c>
    </row>
    <row r="232" spans="1:16" ht="17" x14ac:dyDescent="0.25">
      <c r="A232" s="4" t="s">
        <v>379</v>
      </c>
      <c r="B232" t="s">
        <v>59</v>
      </c>
      <c r="C232" t="s">
        <v>1526</v>
      </c>
      <c r="D232">
        <v>6</v>
      </c>
      <c r="E232">
        <v>0</v>
      </c>
      <c r="F232">
        <v>0</v>
      </c>
      <c r="G232">
        <v>-35.473500000000001</v>
      </c>
      <c r="H232">
        <v>149.01240000000001</v>
      </c>
      <c r="J232" t="str">
        <f t="shared" si="11"/>
        <v/>
      </c>
      <c r="K232" t="str">
        <f t="shared" si="11"/>
        <v/>
      </c>
      <c r="L232" t="str">
        <f t="shared" si="11"/>
        <v/>
      </c>
      <c r="N232" t="str">
        <f t="shared" si="10"/>
        <v/>
      </c>
      <c r="O232" t="str">
        <f t="shared" si="10"/>
        <v/>
      </c>
      <c r="P232" t="str">
        <f t="shared" si="10"/>
        <v/>
      </c>
    </row>
    <row r="233" spans="1:16" ht="17" x14ac:dyDescent="0.25">
      <c r="A233" s="4"/>
      <c r="B233" t="s">
        <v>402</v>
      </c>
      <c r="C233" t="s">
        <v>1477</v>
      </c>
      <c r="D233">
        <v>6</v>
      </c>
      <c r="E233">
        <v>0</v>
      </c>
      <c r="F233">
        <v>0</v>
      </c>
      <c r="G233">
        <v>1.6508</v>
      </c>
      <c r="H233">
        <v>10.267899999999999</v>
      </c>
      <c r="J233" t="str">
        <f t="shared" si="11"/>
        <v/>
      </c>
      <c r="K233" t="str">
        <f t="shared" si="11"/>
        <v/>
      </c>
      <c r="L233" t="str">
        <f t="shared" si="11"/>
        <v/>
      </c>
      <c r="N233" t="str">
        <f t="shared" si="10"/>
        <v/>
      </c>
      <c r="O233" t="str">
        <f t="shared" si="10"/>
        <v/>
      </c>
      <c r="P233" t="str">
        <f t="shared" si="10"/>
        <v/>
      </c>
    </row>
    <row r="234" spans="1:16" ht="17" x14ac:dyDescent="0.25">
      <c r="A234" s="4"/>
      <c r="B234" t="s">
        <v>1400</v>
      </c>
      <c r="C234" t="s">
        <v>1549</v>
      </c>
      <c r="D234">
        <v>6</v>
      </c>
      <c r="E234">
        <v>0</v>
      </c>
      <c r="F234">
        <v>0</v>
      </c>
      <c r="G234">
        <v>41.2044</v>
      </c>
      <c r="H234">
        <v>74.766099999999994</v>
      </c>
      <c r="J234" t="str">
        <f t="shared" si="11"/>
        <v/>
      </c>
      <c r="K234" t="str">
        <f t="shared" si="11"/>
        <v/>
      </c>
      <c r="L234" t="str">
        <f t="shared" si="11"/>
        <v/>
      </c>
      <c r="N234" t="str">
        <f t="shared" si="10"/>
        <v/>
      </c>
      <c r="O234" t="str">
        <f t="shared" si="10"/>
        <v/>
      </c>
      <c r="P234" t="str">
        <f t="shared" si="10"/>
        <v/>
      </c>
    </row>
    <row r="235" spans="1:16" ht="17" x14ac:dyDescent="0.25">
      <c r="A235" s="4"/>
      <c r="B235" t="s">
        <v>405</v>
      </c>
      <c r="C235" t="s">
        <v>1542</v>
      </c>
      <c r="D235">
        <v>6</v>
      </c>
      <c r="E235">
        <v>0</v>
      </c>
      <c r="F235">
        <v>0</v>
      </c>
      <c r="G235">
        <v>-12.827500000000001</v>
      </c>
      <c r="H235">
        <v>45.166200000000003</v>
      </c>
      <c r="J235" t="str">
        <f t="shared" si="11"/>
        <v/>
      </c>
      <c r="K235" t="str">
        <f t="shared" si="11"/>
        <v/>
      </c>
      <c r="L235" t="str">
        <f t="shared" si="11"/>
        <v/>
      </c>
      <c r="N235" t="str">
        <f t="shared" si="10"/>
        <v/>
      </c>
      <c r="O235" t="str">
        <f t="shared" si="10"/>
        <v/>
      </c>
      <c r="P235" t="str">
        <f t="shared" si="10"/>
        <v/>
      </c>
    </row>
    <row r="236" spans="1:16" ht="17" x14ac:dyDescent="0.25">
      <c r="A236" s="4"/>
      <c r="B236" t="s">
        <v>415</v>
      </c>
      <c r="C236" t="s">
        <v>1388</v>
      </c>
      <c r="D236">
        <v>6</v>
      </c>
      <c r="E236">
        <v>0</v>
      </c>
      <c r="F236">
        <v>0</v>
      </c>
      <c r="G236">
        <v>46.862499999999997</v>
      </c>
      <c r="H236">
        <v>103.8467</v>
      </c>
      <c r="J236" t="str">
        <f t="shared" si="11"/>
        <v/>
      </c>
      <c r="K236" t="str">
        <f t="shared" si="11"/>
        <v/>
      </c>
      <c r="L236" t="str">
        <f t="shared" si="11"/>
        <v/>
      </c>
      <c r="N236" t="str">
        <f t="shared" si="10"/>
        <v/>
      </c>
      <c r="O236" t="str">
        <f t="shared" si="10"/>
        <v/>
      </c>
      <c r="P236" t="str">
        <f t="shared" si="10"/>
        <v/>
      </c>
    </row>
    <row r="237" spans="1:16" ht="17" x14ac:dyDescent="0.25">
      <c r="A237" s="4"/>
      <c r="B237" t="s">
        <v>423</v>
      </c>
      <c r="C237" t="s">
        <v>1482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  <c r="J237" t="str">
        <f t="shared" si="11"/>
        <v/>
      </c>
      <c r="K237" t="str">
        <f t="shared" si="11"/>
        <v/>
      </c>
      <c r="L237" t="str">
        <f t="shared" si="11"/>
        <v/>
      </c>
      <c r="N237" t="str">
        <f t="shared" si="10"/>
        <v/>
      </c>
      <c r="O237" t="str">
        <f t="shared" si="10"/>
        <v/>
      </c>
      <c r="P237" t="str">
        <f t="shared" si="10"/>
        <v/>
      </c>
    </row>
    <row r="238" spans="1:16" ht="17" x14ac:dyDescent="0.25">
      <c r="A238" s="4"/>
      <c r="B238" t="s">
        <v>1305</v>
      </c>
      <c r="C238" t="s">
        <v>1477</v>
      </c>
      <c r="D238">
        <v>5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11"/>
        <v/>
      </c>
      <c r="K238" t="str">
        <f t="shared" si="11"/>
        <v/>
      </c>
      <c r="L238" t="str">
        <f t="shared" si="11"/>
        <v/>
      </c>
      <c r="N238" t="str">
        <f t="shared" si="10"/>
        <v/>
      </c>
      <c r="O238" t="str">
        <f t="shared" si="10"/>
        <v/>
      </c>
      <c r="P238" t="str">
        <f t="shared" si="10"/>
        <v/>
      </c>
    </row>
    <row r="239" spans="1:16" ht="17" x14ac:dyDescent="0.25">
      <c r="A239" s="4" t="s">
        <v>377</v>
      </c>
      <c r="B239" t="s">
        <v>174</v>
      </c>
      <c r="C239" t="s">
        <v>1536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  <c r="J239" t="str">
        <f t="shared" si="11"/>
        <v/>
      </c>
      <c r="K239" t="str">
        <f t="shared" si="11"/>
        <v/>
      </c>
      <c r="L239" t="str">
        <f t="shared" si="11"/>
        <v/>
      </c>
      <c r="N239" t="str">
        <f t="shared" si="10"/>
        <v/>
      </c>
      <c r="O239" t="str">
        <f t="shared" si="10"/>
        <v/>
      </c>
      <c r="P239" t="str">
        <f t="shared" si="10"/>
        <v/>
      </c>
    </row>
    <row r="240" spans="1:16" ht="17" x14ac:dyDescent="0.25">
      <c r="A240" s="4" t="s">
        <v>395</v>
      </c>
      <c r="B240" t="s">
        <v>63</v>
      </c>
      <c r="C240" t="s">
        <v>1530</v>
      </c>
      <c r="D240">
        <v>4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11"/>
        <v/>
      </c>
      <c r="K240" t="str">
        <f t="shared" si="11"/>
        <v/>
      </c>
      <c r="L240" t="str">
        <f t="shared" si="11"/>
        <v/>
      </c>
      <c r="N240" t="str">
        <f t="shared" si="10"/>
        <v/>
      </c>
      <c r="O240" t="str">
        <f t="shared" si="10"/>
        <v/>
      </c>
      <c r="P240" t="str">
        <f t="shared" si="10"/>
        <v/>
      </c>
    </row>
    <row r="241" spans="1:16" ht="17" x14ac:dyDescent="0.25">
      <c r="A241" s="4" t="s">
        <v>382</v>
      </c>
      <c r="B241" t="s">
        <v>54</v>
      </c>
      <c r="C241" t="s">
        <v>1472</v>
      </c>
      <c r="D241">
        <v>4</v>
      </c>
      <c r="E241">
        <v>0</v>
      </c>
      <c r="F241">
        <v>0</v>
      </c>
      <c r="G241">
        <v>18.070799999999998</v>
      </c>
      <c r="H241">
        <v>-63.0501</v>
      </c>
      <c r="J241" t="str">
        <f t="shared" si="11"/>
        <v/>
      </c>
      <c r="K241" t="str">
        <f t="shared" si="11"/>
        <v/>
      </c>
      <c r="L241" t="str">
        <f t="shared" si="11"/>
        <v/>
      </c>
      <c r="N241" t="str">
        <f t="shared" si="10"/>
        <v/>
      </c>
      <c r="O241" t="str">
        <f t="shared" si="10"/>
        <v/>
      </c>
      <c r="P241" t="str">
        <f t="shared" si="10"/>
        <v/>
      </c>
    </row>
    <row r="242" spans="1:16" ht="17" x14ac:dyDescent="0.25">
      <c r="A242" s="4"/>
      <c r="B242" t="s">
        <v>422</v>
      </c>
      <c r="C242" t="s">
        <v>1511</v>
      </c>
      <c r="D242">
        <v>4</v>
      </c>
      <c r="E242">
        <v>0</v>
      </c>
      <c r="F242">
        <v>0</v>
      </c>
      <c r="G242">
        <v>3.9192999999999998</v>
      </c>
      <c r="H242">
        <v>-56.027799999999999</v>
      </c>
      <c r="J242" t="str">
        <f t="shared" si="11"/>
        <v/>
      </c>
      <c r="K242" t="str">
        <f t="shared" si="11"/>
        <v/>
      </c>
      <c r="L242" t="str">
        <f t="shared" si="11"/>
        <v/>
      </c>
      <c r="N242" t="str">
        <f t="shared" si="10"/>
        <v/>
      </c>
      <c r="O242" t="str">
        <f t="shared" si="10"/>
        <v/>
      </c>
      <c r="P242" t="str">
        <f t="shared" si="10"/>
        <v/>
      </c>
    </row>
    <row r="243" spans="1:16" ht="17" x14ac:dyDescent="0.25">
      <c r="A243" s="4" t="s">
        <v>391</v>
      </c>
      <c r="B243" t="s">
        <v>59</v>
      </c>
      <c r="C243" t="s">
        <v>1530</v>
      </c>
      <c r="D243">
        <v>3</v>
      </c>
      <c r="E243">
        <v>0</v>
      </c>
      <c r="F243">
        <v>0</v>
      </c>
      <c r="G243">
        <v>-12.4634</v>
      </c>
      <c r="H243">
        <v>130.84559999999999</v>
      </c>
      <c r="J243" t="str">
        <f t="shared" si="11"/>
        <v/>
      </c>
      <c r="K243" t="str">
        <f t="shared" si="11"/>
        <v/>
      </c>
      <c r="L243" t="str">
        <f t="shared" si="11"/>
        <v/>
      </c>
      <c r="N243" t="str">
        <f t="shared" si="10"/>
        <v/>
      </c>
      <c r="O243" t="str">
        <f t="shared" si="10"/>
        <v/>
      </c>
      <c r="P243" t="str">
        <f t="shared" si="10"/>
        <v/>
      </c>
    </row>
    <row r="244" spans="1:16" ht="17" x14ac:dyDescent="0.25">
      <c r="A244" s="4"/>
      <c r="B244" t="s">
        <v>1483</v>
      </c>
      <c r="C244" t="s">
        <v>1484</v>
      </c>
      <c r="D244">
        <v>3</v>
      </c>
      <c r="E244">
        <v>0</v>
      </c>
      <c r="F244">
        <v>0</v>
      </c>
      <c r="G244">
        <v>25.034300000000002</v>
      </c>
      <c r="H244">
        <v>-77.396299999999997</v>
      </c>
      <c r="J244" t="str">
        <f t="shared" si="11"/>
        <v/>
      </c>
      <c r="K244" t="str">
        <f t="shared" si="11"/>
        <v/>
      </c>
      <c r="L244" t="str">
        <f t="shared" si="11"/>
        <v/>
      </c>
      <c r="N244" t="str">
        <f t="shared" si="10"/>
        <v/>
      </c>
      <c r="O244" t="str">
        <f t="shared" si="10"/>
        <v/>
      </c>
      <c r="P244" t="str">
        <f t="shared" si="10"/>
        <v/>
      </c>
    </row>
    <row r="245" spans="1:16" ht="17" x14ac:dyDescent="0.25">
      <c r="A245" s="4"/>
      <c r="B245" t="s">
        <v>398</v>
      </c>
      <c r="C245" t="s">
        <v>1539</v>
      </c>
      <c r="D245">
        <v>3</v>
      </c>
      <c r="E245">
        <v>0</v>
      </c>
      <c r="F245">
        <v>0</v>
      </c>
      <c r="G245">
        <v>6.6111000000000004</v>
      </c>
      <c r="H245">
        <v>20.939399999999999</v>
      </c>
      <c r="J245" t="str">
        <f t="shared" si="11"/>
        <v/>
      </c>
      <c r="K245" t="str">
        <f t="shared" si="11"/>
        <v/>
      </c>
      <c r="L245" t="str">
        <f t="shared" si="11"/>
        <v/>
      </c>
      <c r="N245" t="str">
        <f t="shared" si="10"/>
        <v/>
      </c>
      <c r="O245" t="str">
        <f t="shared" si="10"/>
        <v/>
      </c>
      <c r="P245" t="str">
        <f t="shared" si="10"/>
        <v/>
      </c>
    </row>
    <row r="246" spans="1:16" ht="17" x14ac:dyDescent="0.25">
      <c r="A246" s="4"/>
      <c r="B246" t="s">
        <v>400</v>
      </c>
      <c r="C246" t="s">
        <v>1479</v>
      </c>
      <c r="D246">
        <v>3</v>
      </c>
      <c r="E246">
        <v>0</v>
      </c>
      <c r="F246">
        <v>0</v>
      </c>
      <c r="G246">
        <v>-0.22800000000000001</v>
      </c>
      <c r="H246">
        <v>15.8277</v>
      </c>
      <c r="J246" t="str">
        <f t="shared" si="11"/>
        <v/>
      </c>
      <c r="K246" t="str">
        <f t="shared" si="11"/>
        <v/>
      </c>
      <c r="L246" t="str">
        <f t="shared" si="11"/>
        <v/>
      </c>
      <c r="N246" t="str">
        <f t="shared" si="10"/>
        <v/>
      </c>
      <c r="O246" t="str">
        <f t="shared" si="10"/>
        <v/>
      </c>
      <c r="P246" t="str">
        <f t="shared" si="10"/>
        <v/>
      </c>
    </row>
    <row r="247" spans="1:16" ht="17" x14ac:dyDescent="0.25">
      <c r="A247" s="4" t="s">
        <v>370</v>
      </c>
      <c r="B247" t="s">
        <v>54</v>
      </c>
      <c r="C247" t="s">
        <v>165</v>
      </c>
      <c r="D247">
        <v>3</v>
      </c>
      <c r="E247">
        <v>0</v>
      </c>
      <c r="F247">
        <v>0</v>
      </c>
      <c r="G247">
        <v>17.899999999999999</v>
      </c>
      <c r="H247">
        <v>-62.833300000000001</v>
      </c>
      <c r="J247" t="str">
        <f t="shared" si="11"/>
        <v/>
      </c>
      <c r="K247" t="str">
        <f t="shared" si="11"/>
        <v/>
      </c>
      <c r="L247" t="str">
        <f t="shared" si="11"/>
        <v/>
      </c>
      <c r="N247" t="str">
        <f t="shared" si="10"/>
        <v/>
      </c>
      <c r="O247" t="str">
        <f t="shared" si="10"/>
        <v/>
      </c>
      <c r="P247" t="str">
        <f t="shared" si="10"/>
        <v/>
      </c>
    </row>
    <row r="248" spans="1:16" ht="17" x14ac:dyDescent="0.25">
      <c r="A248" s="4"/>
      <c r="B248" t="s">
        <v>406</v>
      </c>
      <c r="C248" t="s">
        <v>1503</v>
      </c>
      <c r="D248">
        <v>3</v>
      </c>
      <c r="E248">
        <v>1</v>
      </c>
      <c r="F248">
        <v>0</v>
      </c>
      <c r="G248">
        <v>-0.80369999999999997</v>
      </c>
      <c r="H248">
        <v>11.609400000000001</v>
      </c>
      <c r="J248" t="str">
        <f t="shared" si="11"/>
        <v/>
      </c>
      <c r="K248" t="str">
        <f t="shared" si="11"/>
        <v/>
      </c>
      <c r="L248" t="str">
        <f t="shared" si="11"/>
        <v/>
      </c>
      <c r="N248" t="str">
        <f t="shared" si="10"/>
        <v/>
      </c>
      <c r="O248" t="str">
        <f t="shared" si="10"/>
        <v/>
      </c>
      <c r="P248" t="str">
        <f t="shared" si="10"/>
        <v/>
      </c>
    </row>
    <row r="249" spans="1:16" ht="17" x14ac:dyDescent="0.25">
      <c r="A249" s="4"/>
      <c r="B249" t="s">
        <v>1550</v>
      </c>
      <c r="C249" t="s">
        <v>1551</v>
      </c>
      <c r="D249">
        <v>3</v>
      </c>
      <c r="E249">
        <v>0</v>
      </c>
      <c r="F249">
        <v>0</v>
      </c>
      <c r="G249">
        <v>-18.7669</v>
      </c>
      <c r="H249">
        <v>46.869100000000003</v>
      </c>
      <c r="J249" t="str">
        <f t="shared" si="11"/>
        <v/>
      </c>
      <c r="K249" t="str">
        <f t="shared" si="11"/>
        <v/>
      </c>
      <c r="L249" t="str">
        <f t="shared" si="11"/>
        <v/>
      </c>
      <c r="N249" t="str">
        <f t="shared" si="10"/>
        <v/>
      </c>
      <c r="O249" t="str">
        <f t="shared" si="10"/>
        <v/>
      </c>
      <c r="P249" t="str">
        <f t="shared" si="10"/>
        <v/>
      </c>
    </row>
    <row r="250" spans="1:16" ht="17" x14ac:dyDescent="0.25">
      <c r="A250" s="4"/>
      <c r="B250" t="s">
        <v>387</v>
      </c>
      <c r="C250" t="s">
        <v>1480</v>
      </c>
      <c r="D250">
        <v>3</v>
      </c>
      <c r="E250">
        <v>0</v>
      </c>
      <c r="F250">
        <v>0</v>
      </c>
      <c r="G250">
        <v>-22.957599999999999</v>
      </c>
      <c r="H250">
        <v>18.490400000000001</v>
      </c>
      <c r="J250" t="str">
        <f t="shared" si="11"/>
        <v/>
      </c>
      <c r="K250" t="str">
        <f t="shared" si="11"/>
        <v/>
      </c>
      <c r="L250" t="str">
        <f t="shared" si="11"/>
        <v/>
      </c>
      <c r="N250" t="str">
        <f t="shared" si="10"/>
        <v/>
      </c>
      <c r="O250" t="str">
        <f t="shared" si="10"/>
        <v/>
      </c>
      <c r="P250" t="str">
        <f t="shared" si="10"/>
        <v/>
      </c>
    </row>
    <row r="251" spans="1:16" ht="17" x14ac:dyDescent="0.25">
      <c r="A251" s="4" t="s">
        <v>416</v>
      </c>
      <c r="B251" t="s">
        <v>174</v>
      </c>
      <c r="C251" t="s">
        <v>1485</v>
      </c>
      <c r="D251">
        <v>3</v>
      </c>
      <c r="E251">
        <v>1</v>
      </c>
      <c r="F251">
        <v>0</v>
      </c>
      <c r="G251">
        <v>12.169600000000001</v>
      </c>
      <c r="H251">
        <v>-68.989999999999995</v>
      </c>
      <c r="J251" t="str">
        <f t="shared" si="11"/>
        <v/>
      </c>
      <c r="K251" t="str">
        <f t="shared" si="11"/>
        <v/>
      </c>
      <c r="L251" t="str">
        <f t="shared" si="11"/>
        <v/>
      </c>
      <c r="N251" t="str">
        <f t="shared" si="10"/>
        <v/>
      </c>
      <c r="O251" t="str">
        <f t="shared" si="10"/>
        <v/>
      </c>
      <c r="P251" t="str">
        <f t="shared" si="10"/>
        <v/>
      </c>
    </row>
    <row r="252" spans="1:16" ht="17" x14ac:dyDescent="0.25">
      <c r="A252" s="4" t="s">
        <v>1405</v>
      </c>
      <c r="B252" t="s">
        <v>1</v>
      </c>
      <c r="C252" t="s">
        <v>1524</v>
      </c>
      <c r="D252">
        <v>3</v>
      </c>
      <c r="E252">
        <v>0</v>
      </c>
      <c r="F252">
        <v>0</v>
      </c>
      <c r="G252">
        <v>18.335799999999999</v>
      </c>
      <c r="H252">
        <v>-64.896299999999997</v>
      </c>
      <c r="J252">
        <f t="shared" si="11"/>
        <v>3</v>
      </c>
      <c r="K252">
        <f t="shared" si="11"/>
        <v>0</v>
      </c>
      <c r="L252">
        <f t="shared" si="11"/>
        <v>0</v>
      </c>
      <c r="N252" t="str">
        <f t="shared" si="10"/>
        <v/>
      </c>
      <c r="O252" t="str">
        <f t="shared" si="10"/>
        <v/>
      </c>
      <c r="P252" t="str">
        <f t="shared" si="10"/>
        <v/>
      </c>
    </row>
    <row r="253" spans="1:16" ht="17" x14ac:dyDescent="0.25">
      <c r="A253" s="4" t="s">
        <v>431</v>
      </c>
      <c r="B253" t="s">
        <v>172</v>
      </c>
      <c r="C253" t="s">
        <v>1479</v>
      </c>
      <c r="D253">
        <v>3</v>
      </c>
      <c r="E253">
        <v>1</v>
      </c>
      <c r="F253">
        <v>0</v>
      </c>
      <c r="G253">
        <v>19.313300000000002</v>
      </c>
      <c r="H253">
        <v>-81.254599999999996</v>
      </c>
      <c r="J253" t="str">
        <f t="shared" si="11"/>
        <v/>
      </c>
      <c r="K253" t="str">
        <f t="shared" si="11"/>
        <v/>
      </c>
      <c r="L253" t="str">
        <f t="shared" si="11"/>
        <v/>
      </c>
      <c r="N253" t="str">
        <f t="shared" si="10"/>
        <v/>
      </c>
      <c r="O253" t="str">
        <f t="shared" si="10"/>
        <v/>
      </c>
      <c r="P253" t="str">
        <f t="shared" si="10"/>
        <v/>
      </c>
    </row>
    <row r="254" spans="1:16" ht="17" x14ac:dyDescent="0.25">
      <c r="A254" s="4"/>
      <c r="B254" t="s">
        <v>393</v>
      </c>
      <c r="C254" t="s">
        <v>1362</v>
      </c>
      <c r="D254">
        <v>2</v>
      </c>
      <c r="E254">
        <v>0</v>
      </c>
      <c r="F254">
        <v>0</v>
      </c>
      <c r="G254">
        <v>9.3077000000000005</v>
      </c>
      <c r="H254">
        <v>2.3157999999999999</v>
      </c>
      <c r="J254" t="str">
        <f t="shared" si="11"/>
        <v/>
      </c>
      <c r="K254" t="str">
        <f t="shared" si="11"/>
        <v/>
      </c>
      <c r="L254" t="str">
        <f t="shared" si="11"/>
        <v/>
      </c>
      <c r="N254" t="str">
        <f t="shared" si="10"/>
        <v/>
      </c>
      <c r="O254" t="str">
        <f t="shared" si="10"/>
        <v/>
      </c>
      <c r="P254" t="str">
        <f t="shared" si="10"/>
        <v/>
      </c>
    </row>
    <row r="255" spans="1:16" ht="17" x14ac:dyDescent="0.25">
      <c r="A255" s="4"/>
      <c r="B255" t="s">
        <v>394</v>
      </c>
      <c r="C255" t="s">
        <v>1552</v>
      </c>
      <c r="D255">
        <v>2</v>
      </c>
      <c r="E255">
        <v>0</v>
      </c>
      <c r="F255">
        <v>0</v>
      </c>
      <c r="G255">
        <v>27.514199999999999</v>
      </c>
      <c r="H255">
        <v>90.433599999999998</v>
      </c>
      <c r="J255" t="str">
        <f t="shared" si="11"/>
        <v/>
      </c>
      <c r="K255" t="str">
        <f t="shared" si="11"/>
        <v/>
      </c>
      <c r="L255" t="str">
        <f t="shared" si="11"/>
        <v/>
      </c>
      <c r="N255" t="str">
        <f t="shared" si="10"/>
        <v/>
      </c>
      <c r="O255" t="str">
        <f t="shared" si="10"/>
        <v/>
      </c>
      <c r="P255" t="str">
        <f t="shared" si="10"/>
        <v/>
      </c>
    </row>
    <row r="256" spans="1:16" ht="17" x14ac:dyDescent="0.25">
      <c r="A256" s="4" t="s">
        <v>397</v>
      </c>
      <c r="B256" t="s">
        <v>63</v>
      </c>
      <c r="C256" t="s">
        <v>1442</v>
      </c>
      <c r="D256">
        <v>2</v>
      </c>
      <c r="E256">
        <v>0</v>
      </c>
      <c r="F256">
        <v>0</v>
      </c>
      <c r="G256">
        <v>46.5107</v>
      </c>
      <c r="H256">
        <v>-63.416800000000002</v>
      </c>
      <c r="J256" t="str">
        <f t="shared" si="11"/>
        <v/>
      </c>
      <c r="K256" t="str">
        <f t="shared" si="11"/>
        <v/>
      </c>
      <c r="L256" t="str">
        <f t="shared" si="11"/>
        <v/>
      </c>
      <c r="N256" t="str">
        <f t="shared" si="10"/>
        <v/>
      </c>
      <c r="O256" t="str">
        <f t="shared" si="10"/>
        <v/>
      </c>
      <c r="P256" t="str">
        <f t="shared" si="10"/>
        <v/>
      </c>
    </row>
    <row r="257" spans="1:16" ht="17" x14ac:dyDescent="0.25">
      <c r="A257" s="4" t="s">
        <v>408</v>
      </c>
      <c r="B257" t="s">
        <v>187</v>
      </c>
      <c r="C257" t="s">
        <v>1486</v>
      </c>
      <c r="D257">
        <v>2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11"/>
        <v/>
      </c>
      <c r="K257" t="str">
        <f t="shared" si="11"/>
        <v/>
      </c>
      <c r="L257" t="str">
        <f t="shared" si="11"/>
        <v/>
      </c>
      <c r="N257" t="str">
        <f t="shared" si="10"/>
        <v/>
      </c>
      <c r="O257" t="str">
        <f t="shared" si="10"/>
        <v/>
      </c>
      <c r="P257" t="str">
        <f t="shared" si="10"/>
        <v/>
      </c>
    </row>
    <row r="258" spans="1:16" ht="17" x14ac:dyDescent="0.25">
      <c r="A258" s="4" t="s">
        <v>1487</v>
      </c>
      <c r="B258" t="s">
        <v>54</v>
      </c>
      <c r="C258" t="s">
        <v>1471</v>
      </c>
      <c r="D258">
        <v>2</v>
      </c>
      <c r="E258">
        <v>0</v>
      </c>
      <c r="F258">
        <v>0</v>
      </c>
      <c r="G258">
        <v>-20.904299999999999</v>
      </c>
      <c r="H258">
        <v>165.61799999999999</v>
      </c>
      <c r="J258" t="str">
        <f t="shared" si="11"/>
        <v/>
      </c>
      <c r="K258" t="str">
        <f t="shared" si="11"/>
        <v/>
      </c>
      <c r="L258" t="str">
        <f t="shared" si="11"/>
        <v/>
      </c>
      <c r="N258" t="str">
        <f t="shared" si="10"/>
        <v/>
      </c>
      <c r="O258" t="str">
        <f t="shared" si="10"/>
        <v/>
      </c>
      <c r="P258" t="str">
        <f t="shared" si="10"/>
        <v/>
      </c>
    </row>
    <row r="259" spans="1:16" ht="17" x14ac:dyDescent="0.25">
      <c r="A259" s="4"/>
      <c r="B259" t="s">
        <v>1553</v>
      </c>
      <c r="C259" t="s">
        <v>1546</v>
      </c>
      <c r="D259">
        <v>2</v>
      </c>
      <c r="E259">
        <v>0</v>
      </c>
      <c r="F259">
        <v>0</v>
      </c>
      <c r="G259">
        <v>18.9712</v>
      </c>
      <c r="H259">
        <v>-72.285200000000003</v>
      </c>
      <c r="J259" t="str">
        <f t="shared" si="11"/>
        <v/>
      </c>
      <c r="K259" t="str">
        <f t="shared" si="11"/>
        <v/>
      </c>
      <c r="L259" t="str">
        <f t="shared" si="11"/>
        <v/>
      </c>
      <c r="N259" t="str">
        <f t="shared" si="10"/>
        <v/>
      </c>
      <c r="O259" t="str">
        <f t="shared" si="10"/>
        <v/>
      </c>
      <c r="P259" t="str">
        <f t="shared" si="10"/>
        <v/>
      </c>
    </row>
    <row r="260" spans="1:16" ht="17" x14ac:dyDescent="0.25">
      <c r="A260" s="4"/>
      <c r="B260" t="s">
        <v>386</v>
      </c>
      <c r="C260" t="s">
        <v>348</v>
      </c>
      <c r="D260">
        <v>2</v>
      </c>
      <c r="E260">
        <v>0</v>
      </c>
      <c r="F260">
        <v>0</v>
      </c>
      <c r="G260">
        <v>42.602600000000002</v>
      </c>
      <c r="H260">
        <v>20.902999999999999</v>
      </c>
      <c r="J260" t="str">
        <f t="shared" si="11"/>
        <v/>
      </c>
      <c r="K260" t="str">
        <f t="shared" si="11"/>
        <v/>
      </c>
      <c r="L260" t="str">
        <f t="shared" si="11"/>
        <v/>
      </c>
      <c r="N260" t="str">
        <f t="shared" si="10"/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/>
      <c r="B261" t="s">
        <v>413</v>
      </c>
      <c r="C261" t="s">
        <v>1403</v>
      </c>
      <c r="D261">
        <v>2</v>
      </c>
      <c r="E261">
        <v>0</v>
      </c>
      <c r="F261">
        <v>0</v>
      </c>
      <c r="G261">
        <v>6.4280999999999997</v>
      </c>
      <c r="H261">
        <v>-9.4295000000000009</v>
      </c>
      <c r="J261" t="str">
        <f t="shared" si="11"/>
        <v/>
      </c>
      <c r="K261" t="str">
        <f t="shared" si="11"/>
        <v/>
      </c>
      <c r="L261" t="str">
        <f t="shared" si="11"/>
        <v/>
      </c>
      <c r="N261" t="str">
        <f t="shared" ref="N261:P276" si="12">IF($A261="New York",D261,"")</f>
        <v/>
      </c>
      <c r="O261" t="str">
        <f t="shared" si="12"/>
        <v/>
      </c>
      <c r="P261" t="str">
        <f t="shared" si="12"/>
        <v/>
      </c>
    </row>
    <row r="262" spans="1:16" ht="17" x14ac:dyDescent="0.25">
      <c r="A262" s="4"/>
      <c r="B262" t="s">
        <v>414</v>
      </c>
      <c r="C262" t="s">
        <v>1463</v>
      </c>
      <c r="D262">
        <v>2</v>
      </c>
      <c r="E262">
        <v>0</v>
      </c>
      <c r="F262">
        <v>0</v>
      </c>
      <c r="G262">
        <v>21.007899999999999</v>
      </c>
      <c r="H262">
        <v>-10.940799999999999</v>
      </c>
      <c r="J262" t="str">
        <f t="shared" si="11"/>
        <v/>
      </c>
      <c r="K262" t="str">
        <f t="shared" si="11"/>
        <v/>
      </c>
      <c r="L262" t="str">
        <f t="shared" si="11"/>
        <v/>
      </c>
      <c r="N262" t="str">
        <f t="shared" si="12"/>
        <v/>
      </c>
      <c r="O262" t="str">
        <f t="shared" si="12"/>
        <v/>
      </c>
      <c r="P262" t="str">
        <f t="shared" si="12"/>
        <v/>
      </c>
    </row>
    <row r="263" spans="1:16" ht="17" x14ac:dyDescent="0.25">
      <c r="A263" s="4"/>
      <c r="B263" t="s">
        <v>389</v>
      </c>
      <c r="C263" t="s">
        <v>1308</v>
      </c>
      <c r="D263">
        <v>2</v>
      </c>
      <c r="E263">
        <v>0</v>
      </c>
      <c r="F263">
        <v>0</v>
      </c>
      <c r="G263">
        <v>13.9094</v>
      </c>
      <c r="H263">
        <v>-60.978900000000003</v>
      </c>
      <c r="J263" t="str">
        <f t="shared" si="11"/>
        <v/>
      </c>
      <c r="K263" t="str">
        <f t="shared" si="11"/>
        <v/>
      </c>
      <c r="L263" t="str">
        <f t="shared" si="11"/>
        <v/>
      </c>
      <c r="N263" t="str">
        <f t="shared" si="12"/>
        <v/>
      </c>
      <c r="O263" t="str">
        <f t="shared" si="12"/>
        <v/>
      </c>
      <c r="P263" t="str">
        <f t="shared" si="12"/>
        <v/>
      </c>
    </row>
    <row r="264" spans="1:16" ht="17" x14ac:dyDescent="0.25">
      <c r="A264" s="4"/>
      <c r="B264" t="s">
        <v>420</v>
      </c>
      <c r="C264" t="s">
        <v>1348</v>
      </c>
      <c r="D264">
        <v>2</v>
      </c>
      <c r="E264">
        <v>1</v>
      </c>
      <c r="F264">
        <v>0</v>
      </c>
      <c r="G264">
        <v>12.8628</v>
      </c>
      <c r="H264">
        <v>30.217600000000001</v>
      </c>
      <c r="J264" t="str">
        <f t="shared" si="11"/>
        <v/>
      </c>
      <c r="K264" t="str">
        <f t="shared" si="11"/>
        <v/>
      </c>
      <c r="L264" t="str">
        <f t="shared" si="11"/>
        <v/>
      </c>
      <c r="N264" t="str">
        <f t="shared" si="12"/>
        <v/>
      </c>
      <c r="O264" t="str">
        <f t="shared" si="12"/>
        <v/>
      </c>
      <c r="P264" t="str">
        <f t="shared" si="12"/>
        <v/>
      </c>
    </row>
    <row r="265" spans="1:16" ht="17" x14ac:dyDescent="0.25">
      <c r="A265" s="4" t="s">
        <v>1488</v>
      </c>
      <c r="B265" t="s">
        <v>172</v>
      </c>
      <c r="C265" t="s">
        <v>1489</v>
      </c>
      <c r="D265">
        <v>2</v>
      </c>
      <c r="E265">
        <v>0</v>
      </c>
      <c r="F265">
        <v>0</v>
      </c>
      <c r="G265">
        <v>32.3078</v>
      </c>
      <c r="H265">
        <v>-64.750500000000002</v>
      </c>
      <c r="J265" t="str">
        <f t="shared" si="11"/>
        <v/>
      </c>
      <c r="K265" t="str">
        <f t="shared" si="11"/>
        <v/>
      </c>
      <c r="L265" t="str">
        <f t="shared" si="11"/>
        <v/>
      </c>
      <c r="N265" t="str">
        <f t="shared" si="12"/>
        <v/>
      </c>
      <c r="O265" t="str">
        <f t="shared" si="12"/>
        <v/>
      </c>
      <c r="P265" t="str">
        <f t="shared" si="12"/>
        <v/>
      </c>
    </row>
    <row r="266" spans="1:16" ht="17" x14ac:dyDescent="0.25">
      <c r="A266" s="4"/>
      <c r="B266" t="s">
        <v>1407</v>
      </c>
      <c r="C266" t="s">
        <v>1490</v>
      </c>
      <c r="D266">
        <v>2</v>
      </c>
      <c r="E266">
        <v>0</v>
      </c>
      <c r="F266">
        <v>0</v>
      </c>
      <c r="G266">
        <v>-13.133900000000001</v>
      </c>
      <c r="H266">
        <v>27.849299999999999</v>
      </c>
      <c r="J266" t="str">
        <f t="shared" si="11"/>
        <v/>
      </c>
      <c r="K266" t="str">
        <f t="shared" si="11"/>
        <v/>
      </c>
      <c r="L266" t="str">
        <f t="shared" si="11"/>
        <v/>
      </c>
      <c r="N266" t="str">
        <f t="shared" si="12"/>
        <v/>
      </c>
      <c r="O266" t="str">
        <f t="shared" si="12"/>
        <v/>
      </c>
      <c r="P266" t="str">
        <f t="shared" si="12"/>
        <v/>
      </c>
    </row>
    <row r="267" spans="1:16" ht="17" x14ac:dyDescent="0.25">
      <c r="A267" s="4"/>
      <c r="B267" t="s">
        <v>1554</v>
      </c>
      <c r="C267" t="s">
        <v>1542</v>
      </c>
      <c r="D267">
        <v>1</v>
      </c>
      <c r="E267">
        <v>0</v>
      </c>
      <c r="F267">
        <v>0</v>
      </c>
      <c r="G267">
        <v>-11.2027</v>
      </c>
      <c r="H267">
        <v>17.873899999999999</v>
      </c>
      <c r="J267" t="str">
        <f t="shared" si="11"/>
        <v/>
      </c>
      <c r="K267" t="str">
        <f t="shared" si="11"/>
        <v/>
      </c>
      <c r="L267" t="str">
        <f t="shared" si="11"/>
        <v/>
      </c>
      <c r="N267" t="str">
        <f t="shared" si="12"/>
        <v/>
      </c>
      <c r="O267" t="str">
        <f t="shared" si="12"/>
        <v/>
      </c>
      <c r="P267" t="str">
        <f t="shared" si="12"/>
        <v/>
      </c>
    </row>
    <row r="268" spans="1:16" ht="17" x14ac:dyDescent="0.25">
      <c r="A268" s="4"/>
      <c r="B268" t="s">
        <v>390</v>
      </c>
      <c r="C268" t="s">
        <v>348</v>
      </c>
      <c r="D268">
        <v>1</v>
      </c>
      <c r="E268">
        <v>0</v>
      </c>
      <c r="F268">
        <v>0</v>
      </c>
      <c r="G268">
        <v>17.0608</v>
      </c>
      <c r="H268">
        <v>-61.796399999999998</v>
      </c>
      <c r="J268" t="str">
        <f t="shared" si="11"/>
        <v/>
      </c>
      <c r="K268" t="str">
        <f t="shared" si="11"/>
        <v/>
      </c>
      <c r="L268" t="str">
        <f t="shared" si="11"/>
        <v/>
      </c>
      <c r="N268" t="str">
        <f t="shared" si="12"/>
        <v/>
      </c>
      <c r="O268" t="str">
        <f t="shared" si="12"/>
        <v/>
      </c>
      <c r="P268" t="str">
        <f t="shared" si="12"/>
        <v/>
      </c>
    </row>
    <row r="269" spans="1:16" ht="17" x14ac:dyDescent="0.25">
      <c r="A269" s="4"/>
      <c r="B269" t="s">
        <v>1555</v>
      </c>
      <c r="C269" t="s">
        <v>1546</v>
      </c>
      <c r="D269">
        <v>1</v>
      </c>
      <c r="E269">
        <v>0</v>
      </c>
      <c r="F269">
        <v>0</v>
      </c>
      <c r="G269">
        <v>16.538799999999998</v>
      </c>
      <c r="H269">
        <v>-23.041799999999999</v>
      </c>
      <c r="J269" t="str">
        <f t="shared" si="11"/>
        <v/>
      </c>
      <c r="K269" t="str">
        <f t="shared" si="11"/>
        <v/>
      </c>
      <c r="L269" t="str">
        <f t="shared" si="11"/>
        <v/>
      </c>
      <c r="N269" t="str">
        <f t="shared" si="12"/>
        <v/>
      </c>
      <c r="O269" t="str">
        <f t="shared" si="12"/>
        <v/>
      </c>
      <c r="P269" t="str">
        <f t="shared" si="12"/>
        <v/>
      </c>
    </row>
    <row r="270" spans="1:16" ht="17" x14ac:dyDescent="0.25">
      <c r="A270" s="4"/>
      <c r="B270" t="s">
        <v>1491</v>
      </c>
      <c r="C270" t="s">
        <v>1456</v>
      </c>
      <c r="D270">
        <v>1</v>
      </c>
      <c r="E270">
        <v>0</v>
      </c>
      <c r="F270">
        <v>0</v>
      </c>
      <c r="G270">
        <v>15.4542</v>
      </c>
      <c r="H270">
        <v>18.732199999999999</v>
      </c>
      <c r="J270" t="str">
        <f t="shared" si="11"/>
        <v/>
      </c>
      <c r="K270" t="str">
        <f t="shared" si="11"/>
        <v/>
      </c>
      <c r="L270" t="str">
        <f t="shared" si="11"/>
        <v/>
      </c>
      <c r="N270" t="str">
        <f t="shared" si="12"/>
        <v/>
      </c>
      <c r="O270" t="str">
        <f t="shared" si="12"/>
        <v/>
      </c>
      <c r="P270" t="str">
        <f t="shared" si="12"/>
        <v/>
      </c>
    </row>
    <row r="271" spans="1:16" ht="17" x14ac:dyDescent="0.25">
      <c r="A271" s="4" t="s">
        <v>79</v>
      </c>
      <c r="B271" t="s">
        <v>2</v>
      </c>
      <c r="C271" t="s">
        <v>183</v>
      </c>
      <c r="D271">
        <v>1</v>
      </c>
      <c r="E271">
        <v>0</v>
      </c>
      <c r="F271">
        <v>1</v>
      </c>
      <c r="G271">
        <v>31.692699999999999</v>
      </c>
      <c r="H271">
        <v>88.092399999999998</v>
      </c>
      <c r="J271" t="str">
        <f t="shared" si="11"/>
        <v/>
      </c>
      <c r="K271" t="str">
        <f t="shared" si="11"/>
        <v/>
      </c>
      <c r="L271" t="str">
        <f t="shared" si="11"/>
        <v/>
      </c>
      <c r="N271" t="str">
        <f t="shared" si="12"/>
        <v/>
      </c>
      <c r="O271" t="str">
        <f t="shared" si="12"/>
        <v/>
      </c>
      <c r="P271" t="str">
        <f t="shared" si="12"/>
        <v/>
      </c>
    </row>
    <row r="272" spans="1:16" ht="17" x14ac:dyDescent="0.25">
      <c r="A272" s="4"/>
      <c r="B272" t="s">
        <v>1408</v>
      </c>
      <c r="C272" t="s">
        <v>1431</v>
      </c>
      <c r="D272">
        <v>1</v>
      </c>
      <c r="E272">
        <v>0</v>
      </c>
      <c r="F272">
        <v>0</v>
      </c>
      <c r="G272">
        <v>11.825100000000001</v>
      </c>
      <c r="H272">
        <v>42.590299999999999</v>
      </c>
      <c r="J272" t="str">
        <f t="shared" si="11"/>
        <v/>
      </c>
      <c r="K272" t="str">
        <f t="shared" si="11"/>
        <v/>
      </c>
      <c r="L272" t="str">
        <f t="shared" si="11"/>
        <v/>
      </c>
      <c r="N272" t="str">
        <f t="shared" si="12"/>
        <v/>
      </c>
      <c r="O272" t="str">
        <f t="shared" si="12"/>
        <v/>
      </c>
      <c r="P272" t="str">
        <f t="shared" si="12"/>
        <v/>
      </c>
    </row>
    <row r="273" spans="1:16" ht="17" x14ac:dyDescent="0.25">
      <c r="A273" s="4"/>
      <c r="B273" t="s">
        <v>1492</v>
      </c>
      <c r="C273" t="s">
        <v>1431</v>
      </c>
      <c r="D273">
        <v>1</v>
      </c>
      <c r="E273">
        <v>0</v>
      </c>
      <c r="F273">
        <v>0</v>
      </c>
      <c r="G273">
        <v>13.7942</v>
      </c>
      <c r="H273">
        <v>-88.896500000000003</v>
      </c>
      <c r="J273" t="str">
        <f t="shared" si="11"/>
        <v/>
      </c>
      <c r="K273" t="str">
        <f t="shared" si="11"/>
        <v/>
      </c>
      <c r="L273" t="str">
        <f t="shared" si="11"/>
        <v/>
      </c>
      <c r="N273" t="str">
        <f t="shared" si="12"/>
        <v/>
      </c>
      <c r="O273" t="str">
        <f t="shared" si="12"/>
        <v/>
      </c>
      <c r="P273" t="str">
        <f t="shared" si="12"/>
        <v/>
      </c>
    </row>
    <row r="274" spans="1:16" ht="17" x14ac:dyDescent="0.25">
      <c r="A274" s="4"/>
      <c r="B274" t="s">
        <v>404</v>
      </c>
      <c r="C274" t="s">
        <v>403</v>
      </c>
      <c r="D274">
        <v>1</v>
      </c>
      <c r="E274">
        <v>0</v>
      </c>
      <c r="F274">
        <v>0</v>
      </c>
      <c r="G274">
        <v>-26.522500000000001</v>
      </c>
      <c r="H274">
        <v>31.465900000000001</v>
      </c>
      <c r="J274" t="str">
        <f t="shared" si="11"/>
        <v/>
      </c>
      <c r="K274" t="str">
        <f t="shared" si="11"/>
        <v/>
      </c>
      <c r="L274" t="str">
        <f t="shared" si="11"/>
        <v/>
      </c>
      <c r="N274" t="str">
        <f t="shared" si="12"/>
        <v/>
      </c>
      <c r="O274" t="str">
        <f t="shared" si="12"/>
        <v/>
      </c>
      <c r="P274" t="str">
        <f t="shared" si="12"/>
        <v/>
      </c>
    </row>
    <row r="275" spans="1:16" ht="17" x14ac:dyDescent="0.25">
      <c r="A275" s="4"/>
      <c r="B275" t="s">
        <v>1493</v>
      </c>
      <c r="C275" t="s">
        <v>1431</v>
      </c>
      <c r="D275">
        <v>1</v>
      </c>
      <c r="E275">
        <v>0</v>
      </c>
      <c r="F275">
        <v>0</v>
      </c>
      <c r="G275">
        <v>-17.7134</v>
      </c>
      <c r="H275">
        <v>178.065</v>
      </c>
      <c r="J275" t="str">
        <f t="shared" si="11"/>
        <v/>
      </c>
      <c r="K275" t="str">
        <f t="shared" si="11"/>
        <v/>
      </c>
      <c r="L275" t="str">
        <f t="shared" si="11"/>
        <v/>
      </c>
      <c r="N275" t="str">
        <f t="shared" si="12"/>
        <v/>
      </c>
      <c r="O275" t="str">
        <f t="shared" si="12"/>
        <v/>
      </c>
      <c r="P275" t="str">
        <f t="shared" si="12"/>
        <v/>
      </c>
    </row>
    <row r="276" spans="1:16" ht="17" x14ac:dyDescent="0.25">
      <c r="A276" s="4"/>
      <c r="B276" t="s">
        <v>1409</v>
      </c>
      <c r="C276" t="s">
        <v>1362</v>
      </c>
      <c r="D276">
        <v>1</v>
      </c>
      <c r="E276">
        <v>0</v>
      </c>
      <c r="F276">
        <v>0</v>
      </c>
      <c r="G276">
        <v>13.443199999999999</v>
      </c>
      <c r="H276">
        <v>-15.3101</v>
      </c>
      <c r="J276" t="str">
        <f t="shared" ref="J276:L291" si="13">IF($B276="US",D276,"")</f>
        <v/>
      </c>
      <c r="K276" t="str">
        <f t="shared" si="13"/>
        <v/>
      </c>
      <c r="L276" t="str">
        <f t="shared" si="13"/>
        <v/>
      </c>
      <c r="N276" t="str">
        <f t="shared" si="12"/>
        <v/>
      </c>
      <c r="O276" t="str">
        <f t="shared" si="12"/>
        <v/>
      </c>
      <c r="P276" t="str">
        <f t="shared" si="12"/>
        <v/>
      </c>
    </row>
    <row r="277" spans="1:16" ht="17" x14ac:dyDescent="0.25">
      <c r="A277" s="4"/>
      <c r="B277" t="s">
        <v>411</v>
      </c>
      <c r="C277" t="s">
        <v>403</v>
      </c>
      <c r="D277">
        <v>1</v>
      </c>
      <c r="E277">
        <v>0</v>
      </c>
      <c r="F277">
        <v>0</v>
      </c>
      <c r="G277">
        <v>9.9456000000000007</v>
      </c>
      <c r="H277">
        <v>-9.6966000000000001</v>
      </c>
      <c r="J277" t="str">
        <f t="shared" si="13"/>
        <v/>
      </c>
      <c r="K277" t="str">
        <f t="shared" si="13"/>
        <v/>
      </c>
      <c r="L277" t="str">
        <f t="shared" si="13"/>
        <v/>
      </c>
      <c r="N277" t="str">
        <f t="shared" ref="N277:P292" si="14">IF($A277="New York",D277,"")</f>
        <v/>
      </c>
      <c r="O277" t="str">
        <f t="shared" si="14"/>
        <v/>
      </c>
      <c r="P277" t="str">
        <f t="shared" si="14"/>
        <v/>
      </c>
    </row>
    <row r="278" spans="1:16" ht="17" x14ac:dyDescent="0.25">
      <c r="A278" s="4"/>
      <c r="B278" t="s">
        <v>412</v>
      </c>
      <c r="C278" t="s">
        <v>381</v>
      </c>
      <c r="D278">
        <v>1</v>
      </c>
      <c r="E278">
        <v>0</v>
      </c>
      <c r="F278">
        <v>0</v>
      </c>
      <c r="G278">
        <v>41.902900000000002</v>
      </c>
      <c r="H278">
        <v>12.4534</v>
      </c>
      <c r="J278" t="str">
        <f t="shared" si="13"/>
        <v/>
      </c>
      <c r="K278" t="str">
        <f t="shared" si="13"/>
        <v/>
      </c>
      <c r="L278" t="str">
        <f t="shared" si="13"/>
        <v/>
      </c>
      <c r="N278" t="str">
        <f t="shared" si="14"/>
        <v/>
      </c>
      <c r="O278" t="str">
        <f t="shared" si="14"/>
        <v/>
      </c>
      <c r="P278" t="str">
        <f t="shared" si="14"/>
        <v/>
      </c>
    </row>
    <row r="279" spans="1:16" ht="17" x14ac:dyDescent="0.25">
      <c r="A279" s="4"/>
      <c r="B279" t="s">
        <v>80</v>
      </c>
      <c r="C279" t="s">
        <v>410</v>
      </c>
      <c r="D279">
        <v>1</v>
      </c>
      <c r="E279">
        <v>0</v>
      </c>
      <c r="F279">
        <v>1</v>
      </c>
      <c r="G279">
        <v>28.3949</v>
      </c>
      <c r="H279">
        <v>84.123999999999995</v>
      </c>
      <c r="J279" t="str">
        <f t="shared" si="13"/>
        <v/>
      </c>
      <c r="K279" t="str">
        <f t="shared" si="13"/>
        <v/>
      </c>
      <c r="L279" t="str">
        <f t="shared" si="13"/>
        <v/>
      </c>
      <c r="N279" t="str">
        <f t="shared" si="14"/>
        <v/>
      </c>
      <c r="O279" t="str">
        <f t="shared" si="14"/>
        <v/>
      </c>
      <c r="P279" t="str">
        <f t="shared" si="14"/>
        <v/>
      </c>
    </row>
    <row r="280" spans="1:16" ht="17" x14ac:dyDescent="0.25">
      <c r="A280" s="4" t="s">
        <v>1556</v>
      </c>
      <c r="B280" t="s">
        <v>174</v>
      </c>
      <c r="C280" t="s">
        <v>1526</v>
      </c>
      <c r="D280">
        <v>1</v>
      </c>
      <c r="E280">
        <v>0</v>
      </c>
      <c r="F280">
        <v>0</v>
      </c>
      <c r="G280">
        <v>18.0425</v>
      </c>
      <c r="H280">
        <v>-63.0548</v>
      </c>
      <c r="J280" t="str">
        <f t="shared" si="13"/>
        <v/>
      </c>
      <c r="K280" t="str">
        <f t="shared" si="13"/>
        <v/>
      </c>
      <c r="L280" t="str">
        <f t="shared" si="13"/>
        <v/>
      </c>
      <c r="N280" t="str">
        <f t="shared" si="14"/>
        <v/>
      </c>
      <c r="O280" t="str">
        <f t="shared" si="14"/>
        <v/>
      </c>
      <c r="P280" t="str">
        <f t="shared" si="14"/>
        <v/>
      </c>
    </row>
    <row r="281" spans="1:16" ht="17" x14ac:dyDescent="0.25">
      <c r="A281" s="4"/>
      <c r="B281" t="s">
        <v>1494</v>
      </c>
      <c r="C281" t="s">
        <v>1495</v>
      </c>
      <c r="D281">
        <v>1</v>
      </c>
      <c r="E281">
        <v>0</v>
      </c>
      <c r="F281">
        <v>0</v>
      </c>
      <c r="G281">
        <v>12.865399999999999</v>
      </c>
      <c r="H281">
        <v>-85.2072</v>
      </c>
      <c r="J281" t="str">
        <f t="shared" si="13"/>
        <v/>
      </c>
      <c r="K281" t="str">
        <f t="shared" si="13"/>
        <v/>
      </c>
      <c r="L281" t="str">
        <f t="shared" si="13"/>
        <v/>
      </c>
      <c r="N281" t="str">
        <f t="shared" si="14"/>
        <v/>
      </c>
      <c r="O281" t="str">
        <f t="shared" si="14"/>
        <v/>
      </c>
      <c r="P281" t="str">
        <f t="shared" si="14"/>
        <v/>
      </c>
    </row>
    <row r="282" spans="1:16" ht="17" x14ac:dyDescent="0.25">
      <c r="A282" s="4"/>
      <c r="B282" t="s">
        <v>1557</v>
      </c>
      <c r="C282" t="s">
        <v>1558</v>
      </c>
      <c r="D282">
        <v>1</v>
      </c>
      <c r="E282">
        <v>0</v>
      </c>
      <c r="F282">
        <v>0</v>
      </c>
      <c r="G282">
        <v>17.607800000000001</v>
      </c>
      <c r="H282">
        <v>8.0816999999999997</v>
      </c>
      <c r="J282" t="str">
        <f t="shared" si="13"/>
        <v/>
      </c>
      <c r="K282" t="str">
        <f t="shared" si="13"/>
        <v/>
      </c>
      <c r="L282" t="str">
        <f t="shared" si="13"/>
        <v/>
      </c>
      <c r="N282" t="str">
        <f t="shared" si="14"/>
        <v/>
      </c>
      <c r="O282" t="str">
        <f t="shared" si="14"/>
        <v/>
      </c>
      <c r="P282" t="str">
        <f t="shared" si="14"/>
        <v/>
      </c>
    </row>
    <row r="283" spans="1:16" ht="17" x14ac:dyDescent="0.25">
      <c r="A283" s="4"/>
      <c r="B283" t="s">
        <v>1559</v>
      </c>
      <c r="C283" t="s">
        <v>1509</v>
      </c>
      <c r="D283">
        <v>1</v>
      </c>
      <c r="E283">
        <v>0</v>
      </c>
      <c r="F283">
        <v>0</v>
      </c>
      <c r="G283">
        <v>-6.3150000000000004</v>
      </c>
      <c r="H283">
        <v>143.9555</v>
      </c>
      <c r="J283" t="str">
        <f t="shared" si="13"/>
        <v/>
      </c>
      <c r="K283" t="str">
        <f t="shared" si="13"/>
        <v/>
      </c>
      <c r="L283" t="str">
        <f t="shared" si="13"/>
        <v/>
      </c>
      <c r="N283" t="str">
        <f t="shared" si="14"/>
        <v/>
      </c>
      <c r="O283" t="str">
        <f t="shared" si="14"/>
        <v/>
      </c>
      <c r="P283" t="str">
        <f t="shared" si="14"/>
        <v/>
      </c>
    </row>
    <row r="284" spans="1:16" ht="17" x14ac:dyDescent="0.25">
      <c r="A284" s="4"/>
      <c r="B284" t="s">
        <v>418</v>
      </c>
      <c r="C284" t="s">
        <v>383</v>
      </c>
      <c r="D284">
        <v>1</v>
      </c>
      <c r="E284">
        <v>0</v>
      </c>
      <c r="F284">
        <v>0</v>
      </c>
      <c r="G284">
        <v>12.984299999999999</v>
      </c>
      <c r="H284">
        <v>-61.287199999999999</v>
      </c>
      <c r="J284" t="str">
        <f t="shared" si="13"/>
        <v/>
      </c>
      <c r="K284" t="str">
        <f t="shared" si="13"/>
        <v/>
      </c>
      <c r="L284" t="str">
        <f t="shared" si="13"/>
        <v/>
      </c>
      <c r="N284" t="str">
        <f t="shared" si="14"/>
        <v/>
      </c>
      <c r="O284" t="str">
        <f t="shared" si="14"/>
        <v/>
      </c>
      <c r="P284" t="str">
        <f t="shared" si="14"/>
        <v/>
      </c>
    </row>
    <row r="285" spans="1:16" ht="17" x14ac:dyDescent="0.25">
      <c r="A285" s="4"/>
      <c r="B285" t="s">
        <v>419</v>
      </c>
      <c r="C285" t="s">
        <v>1410</v>
      </c>
      <c r="D285">
        <v>1</v>
      </c>
      <c r="E285">
        <v>0</v>
      </c>
      <c r="F285">
        <v>0</v>
      </c>
      <c r="G285">
        <v>5.1520999999999999</v>
      </c>
      <c r="H285">
        <v>46.199599999999997</v>
      </c>
      <c r="J285" t="str">
        <f t="shared" si="13"/>
        <v/>
      </c>
      <c r="K285" t="str">
        <f t="shared" si="13"/>
        <v/>
      </c>
      <c r="L285" t="str">
        <f t="shared" si="13"/>
        <v/>
      </c>
      <c r="N285" t="str">
        <f t="shared" si="14"/>
        <v/>
      </c>
      <c r="O285" t="str">
        <f t="shared" si="14"/>
        <v/>
      </c>
      <c r="P285" t="str">
        <f t="shared" si="14"/>
        <v/>
      </c>
    </row>
    <row r="286" spans="1:16" ht="17" x14ac:dyDescent="0.25">
      <c r="A286" s="4" t="s">
        <v>1</v>
      </c>
      <c r="B286" t="s">
        <v>1</v>
      </c>
      <c r="C286" t="s">
        <v>1504</v>
      </c>
      <c r="D286">
        <v>1</v>
      </c>
      <c r="E286">
        <v>0</v>
      </c>
      <c r="F286">
        <v>147</v>
      </c>
      <c r="G286">
        <v>37.090200000000003</v>
      </c>
      <c r="H286">
        <v>-95.712900000000005</v>
      </c>
      <c r="J286">
        <f t="shared" si="13"/>
        <v>1</v>
      </c>
      <c r="K286">
        <f t="shared" si="13"/>
        <v>0</v>
      </c>
      <c r="L286">
        <f t="shared" si="13"/>
        <v>147</v>
      </c>
      <c r="N286" t="str">
        <f t="shared" si="14"/>
        <v/>
      </c>
      <c r="O286" t="str">
        <f t="shared" si="14"/>
        <v/>
      </c>
      <c r="P286" t="str">
        <f t="shared" si="14"/>
        <v/>
      </c>
    </row>
    <row r="287" spans="1:16" ht="17" x14ac:dyDescent="0.25">
      <c r="A287" s="4" t="s">
        <v>1560</v>
      </c>
      <c r="B287" t="s">
        <v>172</v>
      </c>
      <c r="C287" t="s">
        <v>1503</v>
      </c>
      <c r="D287">
        <v>1</v>
      </c>
      <c r="E287">
        <v>0</v>
      </c>
      <c r="F287">
        <v>0</v>
      </c>
      <c r="G287">
        <v>54.2361</v>
      </c>
      <c r="H287">
        <v>-4.5480999999999998</v>
      </c>
      <c r="J287" t="str">
        <f t="shared" si="13"/>
        <v/>
      </c>
      <c r="K287" t="str">
        <f t="shared" si="13"/>
        <v/>
      </c>
      <c r="L287" t="str">
        <f t="shared" si="13"/>
        <v/>
      </c>
      <c r="N287" t="str">
        <f t="shared" si="14"/>
        <v/>
      </c>
      <c r="O287" t="str">
        <f t="shared" si="14"/>
        <v/>
      </c>
      <c r="P287" t="str">
        <f t="shared" si="14"/>
        <v/>
      </c>
    </row>
    <row r="288" spans="1:16" ht="17" x14ac:dyDescent="0.25">
      <c r="A288" s="4" t="s">
        <v>1411</v>
      </c>
      <c r="B288" t="s">
        <v>172</v>
      </c>
      <c r="C288" t="s">
        <v>1388</v>
      </c>
      <c r="D288">
        <v>1</v>
      </c>
      <c r="E288">
        <v>0</v>
      </c>
      <c r="F288">
        <v>0</v>
      </c>
      <c r="G288">
        <v>16.7425</v>
      </c>
      <c r="H288">
        <v>-62.187399999999997</v>
      </c>
      <c r="J288" t="str">
        <f t="shared" si="13"/>
        <v/>
      </c>
      <c r="K288" t="str">
        <f t="shared" si="13"/>
        <v/>
      </c>
      <c r="L288" t="str">
        <f t="shared" si="13"/>
        <v/>
      </c>
      <c r="N288" t="str">
        <f t="shared" si="14"/>
        <v/>
      </c>
      <c r="O288" t="str">
        <f t="shared" si="14"/>
        <v/>
      </c>
      <c r="P288" t="str">
        <f t="shared" si="14"/>
        <v/>
      </c>
    </row>
    <row r="289" spans="1:16" ht="17" x14ac:dyDescent="0.25">
      <c r="A289" s="4"/>
      <c r="B289" t="s">
        <v>1561</v>
      </c>
      <c r="C289" t="s">
        <v>1547</v>
      </c>
      <c r="D289">
        <v>1</v>
      </c>
      <c r="E289">
        <v>0</v>
      </c>
      <c r="F289">
        <v>0</v>
      </c>
      <c r="G289">
        <v>-20</v>
      </c>
      <c r="H289">
        <v>30</v>
      </c>
      <c r="J289" t="str">
        <f t="shared" si="13"/>
        <v/>
      </c>
      <c r="K289" t="str">
        <f t="shared" si="13"/>
        <v/>
      </c>
      <c r="L289" t="str">
        <f t="shared" si="13"/>
        <v/>
      </c>
      <c r="N289" t="str">
        <f t="shared" si="14"/>
        <v/>
      </c>
      <c r="O289" t="str">
        <f t="shared" si="14"/>
        <v/>
      </c>
      <c r="P289" t="str">
        <f t="shared" si="14"/>
        <v/>
      </c>
    </row>
    <row r="290" spans="1:16" ht="17" x14ac:dyDescent="0.25">
      <c r="A290" s="4" t="s">
        <v>433</v>
      </c>
      <c r="B290" t="s">
        <v>59</v>
      </c>
      <c r="C290" t="s">
        <v>434</v>
      </c>
      <c r="D290">
        <v>0</v>
      </c>
      <c r="E290">
        <v>0</v>
      </c>
      <c r="F290">
        <v>0</v>
      </c>
      <c r="G290">
        <v>35.4437</v>
      </c>
      <c r="H290">
        <v>139.63800000000001</v>
      </c>
      <c r="J290" t="str">
        <f t="shared" si="13"/>
        <v/>
      </c>
      <c r="K290" t="str">
        <f t="shared" si="13"/>
        <v/>
      </c>
      <c r="L290" t="str">
        <f t="shared" si="13"/>
        <v/>
      </c>
      <c r="N290" t="str">
        <f t="shared" si="14"/>
        <v/>
      </c>
      <c r="O290" t="str">
        <f t="shared" si="14"/>
        <v/>
      </c>
      <c r="P290" t="str">
        <f t="shared" si="14"/>
        <v/>
      </c>
    </row>
    <row r="291" spans="1:16" ht="17" x14ac:dyDescent="0.25">
      <c r="A291" s="4" t="s">
        <v>329</v>
      </c>
      <c r="B291" t="s">
        <v>54</v>
      </c>
      <c r="C291" t="s">
        <v>1369</v>
      </c>
      <c r="D291">
        <v>0</v>
      </c>
      <c r="E291">
        <v>0</v>
      </c>
      <c r="F291">
        <v>0</v>
      </c>
      <c r="G291">
        <v>4</v>
      </c>
      <c r="H291">
        <v>-53</v>
      </c>
      <c r="J291" t="str">
        <f t="shared" si="13"/>
        <v/>
      </c>
      <c r="K291" t="str">
        <f t="shared" si="13"/>
        <v/>
      </c>
      <c r="L291" t="str">
        <f t="shared" si="13"/>
        <v/>
      </c>
      <c r="N291" t="str">
        <f t="shared" si="14"/>
        <v/>
      </c>
      <c r="O291" t="str">
        <f t="shared" si="14"/>
        <v/>
      </c>
      <c r="P291" t="str">
        <f t="shared" si="14"/>
        <v/>
      </c>
    </row>
    <row r="292" spans="1:16" ht="17" x14ac:dyDescent="0.25">
      <c r="A292" s="4" t="s">
        <v>352</v>
      </c>
      <c r="B292" t="s">
        <v>54</v>
      </c>
      <c r="C292" t="s">
        <v>1369</v>
      </c>
      <c r="D292">
        <v>0</v>
      </c>
      <c r="E292">
        <v>0</v>
      </c>
      <c r="F292">
        <v>0</v>
      </c>
      <c r="G292">
        <v>16.25</v>
      </c>
      <c r="H292">
        <v>-61.583300000000001</v>
      </c>
      <c r="J292" t="str">
        <f t="shared" ref="J292:L355" si="15">IF($B292="US",D292,"")</f>
        <v/>
      </c>
      <c r="K292" t="str">
        <f t="shared" si="15"/>
        <v/>
      </c>
      <c r="L292" t="str">
        <f t="shared" si="15"/>
        <v/>
      </c>
      <c r="N292" t="str">
        <f t="shared" si="14"/>
        <v/>
      </c>
      <c r="O292" t="str">
        <f t="shared" si="14"/>
        <v/>
      </c>
      <c r="P292" t="str">
        <f t="shared" si="14"/>
        <v/>
      </c>
    </row>
    <row r="293" spans="1:16" ht="17" x14ac:dyDescent="0.25">
      <c r="A293" s="4" t="s">
        <v>405</v>
      </c>
      <c r="B293" t="s">
        <v>54</v>
      </c>
      <c r="C293" t="s">
        <v>1369</v>
      </c>
      <c r="D293">
        <v>0</v>
      </c>
      <c r="E293">
        <v>0</v>
      </c>
      <c r="F293">
        <v>0</v>
      </c>
      <c r="G293">
        <v>-12.8431</v>
      </c>
      <c r="H293">
        <v>45.138300000000001</v>
      </c>
      <c r="J293" t="str">
        <f t="shared" si="15"/>
        <v/>
      </c>
      <c r="K293" t="str">
        <f t="shared" si="15"/>
        <v/>
      </c>
      <c r="L293" t="str">
        <f t="shared" si="15"/>
        <v/>
      </c>
      <c r="N293" t="str">
        <f t="shared" ref="N293:P356" si="16">IF($A293="New York",D293,"")</f>
        <v/>
      </c>
      <c r="O293" t="str">
        <f t="shared" si="16"/>
        <v/>
      </c>
      <c r="P293" t="str">
        <f t="shared" si="16"/>
        <v/>
      </c>
    </row>
    <row r="294" spans="1:16" ht="17" x14ac:dyDescent="0.25">
      <c r="A294" s="4" t="s">
        <v>335</v>
      </c>
      <c r="B294" t="s">
        <v>54</v>
      </c>
      <c r="C294" t="s">
        <v>1369</v>
      </c>
      <c r="D294">
        <v>0</v>
      </c>
      <c r="E294">
        <v>0</v>
      </c>
      <c r="F294">
        <v>0</v>
      </c>
      <c r="G294">
        <v>-21.135100000000001</v>
      </c>
      <c r="H294">
        <v>55.247100000000003</v>
      </c>
      <c r="J294" t="str">
        <f t="shared" si="15"/>
        <v/>
      </c>
      <c r="K294" t="str">
        <f t="shared" si="15"/>
        <v/>
      </c>
      <c r="L294" t="str">
        <f t="shared" si="15"/>
        <v/>
      </c>
      <c r="N294" t="str">
        <f t="shared" si="16"/>
        <v/>
      </c>
      <c r="O294" t="str">
        <f t="shared" si="16"/>
        <v/>
      </c>
      <c r="P294" t="str">
        <f t="shared" si="16"/>
        <v/>
      </c>
    </row>
    <row r="295" spans="1:16" ht="17" x14ac:dyDescent="0.25">
      <c r="A295" s="4"/>
      <c r="B295" t="s">
        <v>408</v>
      </c>
      <c r="C295" t="s">
        <v>1472</v>
      </c>
      <c r="D295">
        <v>0</v>
      </c>
      <c r="E295">
        <v>0</v>
      </c>
      <c r="F295">
        <v>0</v>
      </c>
      <c r="G295">
        <v>72</v>
      </c>
      <c r="H295">
        <v>-40</v>
      </c>
      <c r="J295" t="str">
        <f t="shared" si="15"/>
        <v/>
      </c>
      <c r="K295" t="str">
        <f t="shared" si="15"/>
        <v/>
      </c>
      <c r="L295" t="str">
        <f t="shared" si="15"/>
        <v/>
      </c>
      <c r="N295" t="str">
        <f t="shared" si="16"/>
        <v/>
      </c>
      <c r="O295" t="str">
        <f t="shared" si="16"/>
        <v/>
      </c>
      <c r="P295" t="str">
        <f t="shared" si="16"/>
        <v/>
      </c>
    </row>
    <row r="296" spans="1:16" ht="17" x14ac:dyDescent="0.25">
      <c r="A296" s="4"/>
      <c r="B296" t="s">
        <v>371</v>
      </c>
      <c r="C296" t="s">
        <v>1396</v>
      </c>
      <c r="D296">
        <v>0</v>
      </c>
      <c r="E296">
        <v>0</v>
      </c>
      <c r="F296">
        <v>0</v>
      </c>
      <c r="G296">
        <v>13.4443</v>
      </c>
      <c r="H296">
        <v>144.7937</v>
      </c>
      <c r="J296" t="str">
        <f t="shared" si="15"/>
        <v/>
      </c>
      <c r="K296" t="str">
        <f t="shared" si="15"/>
        <v/>
      </c>
      <c r="L296" t="str">
        <f t="shared" si="15"/>
        <v/>
      </c>
      <c r="N296" t="str">
        <f t="shared" si="16"/>
        <v/>
      </c>
      <c r="O296" t="str">
        <f t="shared" si="16"/>
        <v/>
      </c>
      <c r="P296" t="str">
        <f t="shared" si="16"/>
        <v/>
      </c>
    </row>
    <row r="297" spans="1:16" ht="17" x14ac:dyDescent="0.25">
      <c r="A297" s="4"/>
      <c r="B297" t="s">
        <v>409</v>
      </c>
      <c r="C297" t="s">
        <v>1311</v>
      </c>
      <c r="D297">
        <v>0</v>
      </c>
      <c r="E297">
        <v>0</v>
      </c>
      <c r="F297">
        <v>0</v>
      </c>
      <c r="G297">
        <v>49.45</v>
      </c>
      <c r="H297">
        <v>-2.58</v>
      </c>
      <c r="J297" t="str">
        <f t="shared" si="15"/>
        <v/>
      </c>
      <c r="K297" t="str">
        <f t="shared" si="15"/>
        <v/>
      </c>
      <c r="L297" t="str">
        <f t="shared" si="15"/>
        <v/>
      </c>
      <c r="N297" t="str">
        <f t="shared" si="16"/>
        <v/>
      </c>
      <c r="O297" t="str">
        <f t="shared" si="16"/>
        <v/>
      </c>
      <c r="P297" t="str">
        <f t="shared" si="16"/>
        <v/>
      </c>
    </row>
    <row r="298" spans="1:16" ht="17" x14ac:dyDescent="0.25">
      <c r="A298" s="4"/>
      <c r="B298" t="s">
        <v>385</v>
      </c>
      <c r="C298" t="s">
        <v>1311</v>
      </c>
      <c r="D298">
        <v>0</v>
      </c>
      <c r="E298">
        <v>0</v>
      </c>
      <c r="F298">
        <v>0</v>
      </c>
      <c r="G298">
        <v>49.19</v>
      </c>
      <c r="H298">
        <v>-2.11</v>
      </c>
      <c r="J298" t="str">
        <f t="shared" si="15"/>
        <v/>
      </c>
      <c r="K298" t="str">
        <f t="shared" si="15"/>
        <v/>
      </c>
      <c r="L298" t="str">
        <f t="shared" si="15"/>
        <v/>
      </c>
      <c r="N298" t="str">
        <f t="shared" si="16"/>
        <v/>
      </c>
      <c r="O298" t="str">
        <f t="shared" si="16"/>
        <v/>
      </c>
      <c r="P298" t="str">
        <f t="shared" si="16"/>
        <v/>
      </c>
    </row>
    <row r="299" spans="1:16" ht="17" x14ac:dyDescent="0.25">
      <c r="A299" s="4"/>
      <c r="B299" t="s">
        <v>362</v>
      </c>
      <c r="C299" t="s">
        <v>1290</v>
      </c>
      <c r="D299">
        <v>0</v>
      </c>
      <c r="E299">
        <v>0</v>
      </c>
      <c r="F299">
        <v>0</v>
      </c>
      <c r="G299">
        <v>18.2</v>
      </c>
      <c r="H299">
        <v>-66.5</v>
      </c>
      <c r="J299" t="str">
        <f t="shared" si="15"/>
        <v/>
      </c>
      <c r="K299" t="str">
        <f t="shared" si="15"/>
        <v/>
      </c>
      <c r="L299" t="str">
        <f t="shared" si="15"/>
        <v/>
      </c>
      <c r="N299" t="str">
        <f t="shared" si="16"/>
        <v/>
      </c>
      <c r="O299" t="str">
        <f t="shared" si="16"/>
        <v/>
      </c>
      <c r="P299" t="str">
        <f t="shared" si="16"/>
        <v/>
      </c>
    </row>
    <row r="300" spans="1:16" ht="17" x14ac:dyDescent="0.25">
      <c r="A300" s="4"/>
      <c r="B300" t="s">
        <v>417</v>
      </c>
      <c r="C300" t="s">
        <v>1312</v>
      </c>
      <c r="D300">
        <v>0</v>
      </c>
      <c r="E300">
        <v>0</v>
      </c>
      <c r="F300">
        <v>0</v>
      </c>
      <c r="G300">
        <v>-1.44</v>
      </c>
      <c r="H300">
        <v>15.555999999999999</v>
      </c>
      <c r="J300" t="str">
        <f t="shared" si="15"/>
        <v/>
      </c>
      <c r="K300" t="str">
        <f t="shared" si="15"/>
        <v/>
      </c>
      <c r="L300" t="str">
        <f t="shared" si="15"/>
        <v/>
      </c>
      <c r="N300" t="str">
        <f t="shared" si="16"/>
        <v/>
      </c>
      <c r="O300" t="str">
        <f t="shared" si="16"/>
        <v/>
      </c>
      <c r="P300" t="str">
        <f t="shared" si="16"/>
        <v/>
      </c>
    </row>
    <row r="301" spans="1:16" ht="17" x14ac:dyDescent="0.25">
      <c r="A301" s="4"/>
      <c r="B301" t="s">
        <v>424</v>
      </c>
      <c r="C301" t="s">
        <v>1496</v>
      </c>
      <c r="D301">
        <v>0</v>
      </c>
      <c r="E301">
        <v>0</v>
      </c>
      <c r="F301">
        <v>0</v>
      </c>
      <c r="G301">
        <v>24.25</v>
      </c>
      <c r="H301">
        <v>-76</v>
      </c>
      <c r="J301" t="str">
        <f t="shared" si="15"/>
        <v/>
      </c>
      <c r="K301" t="str">
        <f t="shared" si="15"/>
        <v/>
      </c>
      <c r="L301" t="str">
        <f t="shared" si="15"/>
        <v/>
      </c>
      <c r="N301" t="str">
        <f t="shared" si="16"/>
        <v/>
      </c>
      <c r="O301" t="str">
        <f t="shared" si="16"/>
        <v/>
      </c>
      <c r="P301" t="str">
        <f t="shared" si="16"/>
        <v/>
      </c>
    </row>
    <row r="302" spans="1:16" ht="17" x14ac:dyDescent="0.25">
      <c r="A302" s="4"/>
      <c r="B302" t="s">
        <v>1310</v>
      </c>
      <c r="C302" t="s">
        <v>1362</v>
      </c>
      <c r="D302">
        <v>0</v>
      </c>
      <c r="E302">
        <v>0</v>
      </c>
      <c r="F302">
        <v>0</v>
      </c>
      <c r="G302">
        <v>13.466699999999999</v>
      </c>
      <c r="H302">
        <v>-16.600000000000001</v>
      </c>
      <c r="J302" t="str">
        <f t="shared" si="15"/>
        <v/>
      </c>
      <c r="K302" t="str">
        <f t="shared" si="15"/>
        <v/>
      </c>
      <c r="L302" t="str">
        <f t="shared" si="15"/>
        <v/>
      </c>
      <c r="N302" t="str">
        <f t="shared" si="16"/>
        <v/>
      </c>
      <c r="O302" t="str">
        <f t="shared" si="16"/>
        <v/>
      </c>
      <c r="P302" t="str">
        <f t="shared" si="16"/>
        <v/>
      </c>
    </row>
    <row r="303" spans="1:16" x14ac:dyDescent="0.2">
      <c r="J303" t="str">
        <f t="shared" si="15"/>
        <v/>
      </c>
      <c r="K303" t="str">
        <f t="shared" si="15"/>
        <v/>
      </c>
      <c r="L303" t="str">
        <f t="shared" si="15"/>
        <v/>
      </c>
      <c r="N303" t="str">
        <f t="shared" si="16"/>
        <v/>
      </c>
      <c r="O303" t="str">
        <f t="shared" si="16"/>
        <v/>
      </c>
      <c r="P303" t="str">
        <f t="shared" si="16"/>
        <v/>
      </c>
    </row>
    <row r="304" spans="1:16" x14ac:dyDescent="0.2">
      <c r="J304" t="str">
        <f t="shared" si="15"/>
        <v/>
      </c>
      <c r="K304" t="str">
        <f t="shared" si="15"/>
        <v/>
      </c>
      <c r="L304" t="str">
        <f t="shared" si="15"/>
        <v/>
      </c>
      <c r="N304" t="str">
        <f t="shared" si="16"/>
        <v/>
      </c>
      <c r="O304" t="str">
        <f t="shared" si="16"/>
        <v/>
      </c>
      <c r="P304" t="str">
        <f t="shared" si="16"/>
        <v/>
      </c>
    </row>
    <row r="305" spans="10:16" x14ac:dyDescent="0.2">
      <c r="J305" t="str">
        <f t="shared" si="15"/>
        <v/>
      </c>
      <c r="K305" t="str">
        <f t="shared" si="15"/>
        <v/>
      </c>
      <c r="L305" t="str">
        <f t="shared" si="15"/>
        <v/>
      </c>
      <c r="N305" t="str">
        <f t="shared" si="16"/>
        <v/>
      </c>
      <c r="O305" t="str">
        <f t="shared" si="16"/>
        <v/>
      </c>
      <c r="P305" t="str">
        <f t="shared" si="16"/>
        <v/>
      </c>
    </row>
    <row r="306" spans="10:16" x14ac:dyDescent="0.2">
      <c r="J306" t="str">
        <f t="shared" si="15"/>
        <v/>
      </c>
      <c r="K306" t="str">
        <f t="shared" si="15"/>
        <v/>
      </c>
      <c r="L306" t="str">
        <f t="shared" si="15"/>
        <v/>
      </c>
      <c r="N306" t="str">
        <f t="shared" si="16"/>
        <v/>
      </c>
      <c r="O306" t="str">
        <f t="shared" si="16"/>
        <v/>
      </c>
      <c r="P306" t="str">
        <f t="shared" si="16"/>
        <v/>
      </c>
    </row>
    <row r="307" spans="10:16" x14ac:dyDescent="0.2">
      <c r="J307" t="str">
        <f t="shared" si="15"/>
        <v/>
      </c>
      <c r="K307" t="str">
        <f t="shared" si="15"/>
        <v/>
      </c>
      <c r="L307" t="str">
        <f t="shared" si="15"/>
        <v/>
      </c>
      <c r="N307" t="str">
        <f t="shared" si="16"/>
        <v/>
      </c>
      <c r="O307" t="str">
        <f t="shared" si="16"/>
        <v/>
      </c>
      <c r="P307" t="str">
        <f t="shared" si="16"/>
        <v/>
      </c>
    </row>
    <row r="308" spans="10:16" x14ac:dyDescent="0.2">
      <c r="J308" t="str">
        <f t="shared" si="15"/>
        <v/>
      </c>
      <c r="K308" t="str">
        <f t="shared" si="15"/>
        <v/>
      </c>
      <c r="L308" t="str">
        <f t="shared" si="15"/>
        <v/>
      </c>
      <c r="N308" t="str">
        <f t="shared" si="16"/>
        <v/>
      </c>
      <c r="O308" t="str">
        <f t="shared" si="16"/>
        <v/>
      </c>
      <c r="P308" t="str">
        <f t="shared" si="16"/>
        <v/>
      </c>
    </row>
    <row r="309" spans="10:16" x14ac:dyDescent="0.2">
      <c r="J309" t="str">
        <f t="shared" si="15"/>
        <v/>
      </c>
      <c r="K309" t="str">
        <f t="shared" si="15"/>
        <v/>
      </c>
      <c r="L309" t="str">
        <f t="shared" si="15"/>
        <v/>
      </c>
      <c r="N309" t="str">
        <f t="shared" si="16"/>
        <v/>
      </c>
      <c r="O309" t="str">
        <f t="shared" si="16"/>
        <v/>
      </c>
      <c r="P309" t="str">
        <f t="shared" si="16"/>
        <v/>
      </c>
    </row>
    <row r="310" spans="10:16" x14ac:dyDescent="0.2">
      <c r="J310" t="str">
        <f t="shared" si="15"/>
        <v/>
      </c>
      <c r="K310" t="str">
        <f t="shared" si="15"/>
        <v/>
      </c>
      <c r="L310" t="str">
        <f t="shared" si="15"/>
        <v/>
      </c>
      <c r="N310" t="str">
        <f t="shared" si="16"/>
        <v/>
      </c>
      <c r="O310" t="str">
        <f t="shared" si="16"/>
        <v/>
      </c>
      <c r="P310" t="str">
        <f t="shared" si="16"/>
        <v/>
      </c>
    </row>
    <row r="311" spans="10:16" x14ac:dyDescent="0.2">
      <c r="J311" t="str">
        <f t="shared" si="15"/>
        <v/>
      </c>
      <c r="K311" t="str">
        <f t="shared" si="15"/>
        <v/>
      </c>
      <c r="L311" t="str">
        <f t="shared" si="15"/>
        <v/>
      </c>
      <c r="N311" t="str">
        <f t="shared" si="16"/>
        <v/>
      </c>
      <c r="O311" t="str">
        <f t="shared" si="16"/>
        <v/>
      </c>
      <c r="P311" t="str">
        <f t="shared" si="16"/>
        <v/>
      </c>
    </row>
    <row r="312" spans="10:16" x14ac:dyDescent="0.2">
      <c r="J312" t="str">
        <f t="shared" si="15"/>
        <v/>
      </c>
      <c r="K312" t="str">
        <f t="shared" si="15"/>
        <v/>
      </c>
      <c r="L312" t="str">
        <f t="shared" si="15"/>
        <v/>
      </c>
      <c r="N312" t="str">
        <f t="shared" si="16"/>
        <v/>
      </c>
      <c r="O312" t="str">
        <f t="shared" si="16"/>
        <v/>
      </c>
      <c r="P312" t="str">
        <f t="shared" si="16"/>
        <v/>
      </c>
    </row>
    <row r="313" spans="10:16" x14ac:dyDescent="0.2">
      <c r="J313" t="str">
        <f t="shared" si="15"/>
        <v/>
      </c>
      <c r="K313" t="str">
        <f t="shared" si="15"/>
        <v/>
      </c>
      <c r="L313" t="str">
        <f t="shared" si="15"/>
        <v/>
      </c>
      <c r="N313" t="str">
        <f t="shared" si="16"/>
        <v/>
      </c>
      <c r="O313" t="str">
        <f t="shared" si="16"/>
        <v/>
      </c>
      <c r="P313" t="str">
        <f t="shared" si="16"/>
        <v/>
      </c>
    </row>
    <row r="314" spans="10:16" x14ac:dyDescent="0.2">
      <c r="J314" t="str">
        <f t="shared" si="15"/>
        <v/>
      </c>
      <c r="K314" t="str">
        <f t="shared" si="15"/>
        <v/>
      </c>
      <c r="L314" t="str">
        <f t="shared" si="15"/>
        <v/>
      </c>
      <c r="N314" t="str">
        <f t="shared" si="16"/>
        <v/>
      </c>
      <c r="O314" t="str">
        <f t="shared" si="16"/>
        <v/>
      </c>
      <c r="P314" t="str">
        <f t="shared" si="16"/>
        <v/>
      </c>
    </row>
    <row r="315" spans="10:16" x14ac:dyDescent="0.2">
      <c r="J315" t="str">
        <f t="shared" si="15"/>
        <v/>
      </c>
      <c r="K315" t="str">
        <f t="shared" si="15"/>
        <v/>
      </c>
      <c r="L315" t="str">
        <f t="shared" si="15"/>
        <v/>
      </c>
      <c r="N315" t="str">
        <f t="shared" si="16"/>
        <v/>
      </c>
      <c r="O315" t="str">
        <f t="shared" si="16"/>
        <v/>
      </c>
      <c r="P315" t="str">
        <f t="shared" si="16"/>
        <v/>
      </c>
    </row>
    <row r="316" spans="10:16" x14ac:dyDescent="0.2">
      <c r="J316" t="str">
        <f t="shared" si="15"/>
        <v/>
      </c>
      <c r="K316" t="str">
        <f t="shared" si="15"/>
        <v/>
      </c>
      <c r="L316" t="str">
        <f t="shared" si="15"/>
        <v/>
      </c>
      <c r="N316" t="str">
        <f t="shared" si="16"/>
        <v/>
      </c>
      <c r="O316" t="str">
        <f t="shared" si="16"/>
        <v/>
      </c>
      <c r="P316" t="str">
        <f t="shared" si="16"/>
        <v/>
      </c>
    </row>
    <row r="317" spans="10:16" x14ac:dyDescent="0.2">
      <c r="J317" t="str">
        <f t="shared" si="15"/>
        <v/>
      </c>
      <c r="K317" t="str">
        <f t="shared" si="15"/>
        <v/>
      </c>
      <c r="L317" t="str">
        <f t="shared" si="15"/>
        <v/>
      </c>
      <c r="N317" t="str">
        <f t="shared" si="16"/>
        <v/>
      </c>
      <c r="O317" t="str">
        <f t="shared" si="16"/>
        <v/>
      </c>
      <c r="P317" t="str">
        <f t="shared" si="16"/>
        <v/>
      </c>
    </row>
    <row r="318" spans="10:16" x14ac:dyDescent="0.2">
      <c r="J318" t="str">
        <f t="shared" si="15"/>
        <v/>
      </c>
      <c r="K318" t="str">
        <f t="shared" si="15"/>
        <v/>
      </c>
      <c r="L318" t="str">
        <f t="shared" si="15"/>
        <v/>
      </c>
      <c r="N318" t="str">
        <f t="shared" si="16"/>
        <v/>
      </c>
      <c r="O318" t="str">
        <f t="shared" si="16"/>
        <v/>
      </c>
      <c r="P318" t="str">
        <f t="shared" si="16"/>
        <v/>
      </c>
    </row>
    <row r="319" spans="10:16" x14ac:dyDescent="0.2">
      <c r="J319" t="str">
        <f t="shared" si="15"/>
        <v/>
      </c>
      <c r="K319" t="str">
        <f t="shared" si="15"/>
        <v/>
      </c>
      <c r="L319" t="str">
        <f t="shared" si="15"/>
        <v/>
      </c>
      <c r="N319" t="str">
        <f t="shared" si="16"/>
        <v/>
      </c>
      <c r="O319" t="str">
        <f t="shared" si="16"/>
        <v/>
      </c>
      <c r="P319" t="str">
        <f t="shared" si="16"/>
        <v/>
      </c>
    </row>
    <row r="320" spans="10:16" x14ac:dyDescent="0.2">
      <c r="J320" t="str">
        <f t="shared" si="15"/>
        <v/>
      </c>
      <c r="K320" t="str">
        <f t="shared" si="15"/>
        <v/>
      </c>
      <c r="L320" t="str">
        <f t="shared" si="15"/>
        <v/>
      </c>
      <c r="N320" t="str">
        <f t="shared" si="16"/>
        <v/>
      </c>
      <c r="O320" t="str">
        <f t="shared" si="16"/>
        <v/>
      </c>
      <c r="P320" t="str">
        <f t="shared" si="16"/>
        <v/>
      </c>
    </row>
    <row r="321" spans="10:16" x14ac:dyDescent="0.2">
      <c r="J321" t="str">
        <f t="shared" si="15"/>
        <v/>
      </c>
      <c r="K321" t="str">
        <f t="shared" si="15"/>
        <v/>
      </c>
      <c r="L321" t="str">
        <f t="shared" si="15"/>
        <v/>
      </c>
      <c r="N321" t="str">
        <f t="shared" si="16"/>
        <v/>
      </c>
      <c r="O321" t="str">
        <f t="shared" si="16"/>
        <v/>
      </c>
      <c r="P321" t="str">
        <f t="shared" si="16"/>
        <v/>
      </c>
    </row>
    <row r="322" spans="10:16" x14ac:dyDescent="0.2">
      <c r="J322" t="str">
        <f t="shared" si="15"/>
        <v/>
      </c>
      <c r="K322" t="str">
        <f t="shared" si="15"/>
        <v/>
      </c>
      <c r="L322" t="str">
        <f t="shared" si="15"/>
        <v/>
      </c>
      <c r="N322" t="str">
        <f t="shared" si="16"/>
        <v/>
      </c>
      <c r="O322" t="str">
        <f t="shared" si="16"/>
        <v/>
      </c>
      <c r="P322" t="str">
        <f t="shared" si="16"/>
        <v/>
      </c>
    </row>
    <row r="323" spans="10:16" x14ac:dyDescent="0.2">
      <c r="J323" t="str">
        <f t="shared" si="15"/>
        <v/>
      </c>
      <c r="K323" t="str">
        <f t="shared" si="15"/>
        <v/>
      </c>
      <c r="L323" t="str">
        <f t="shared" si="15"/>
        <v/>
      </c>
      <c r="N323" t="str">
        <f t="shared" si="16"/>
        <v/>
      </c>
      <c r="O323" t="str">
        <f t="shared" si="16"/>
        <v/>
      </c>
      <c r="P323" t="str">
        <f t="shared" si="16"/>
        <v/>
      </c>
    </row>
    <row r="324" spans="10:16" x14ac:dyDescent="0.2">
      <c r="J324" t="str">
        <f t="shared" si="15"/>
        <v/>
      </c>
      <c r="K324" t="str">
        <f t="shared" si="15"/>
        <v/>
      </c>
      <c r="L324" t="str">
        <f t="shared" si="15"/>
        <v/>
      </c>
      <c r="N324" t="str">
        <f t="shared" si="16"/>
        <v/>
      </c>
      <c r="O324" t="str">
        <f t="shared" si="16"/>
        <v/>
      </c>
      <c r="P324" t="str">
        <f t="shared" si="16"/>
        <v/>
      </c>
    </row>
    <row r="325" spans="10:16" x14ac:dyDescent="0.2">
      <c r="J325" t="str">
        <f t="shared" si="15"/>
        <v/>
      </c>
      <c r="K325" t="str">
        <f t="shared" si="15"/>
        <v/>
      </c>
      <c r="L325" t="str">
        <f t="shared" si="15"/>
        <v/>
      </c>
      <c r="N325" t="str">
        <f t="shared" si="16"/>
        <v/>
      </c>
      <c r="O325" t="str">
        <f t="shared" si="16"/>
        <v/>
      </c>
      <c r="P325" t="str">
        <f t="shared" si="16"/>
        <v/>
      </c>
    </row>
    <row r="326" spans="10:16" x14ac:dyDescent="0.2">
      <c r="J326" t="str">
        <f t="shared" si="15"/>
        <v/>
      </c>
      <c r="K326" t="str">
        <f t="shared" si="15"/>
        <v/>
      </c>
      <c r="L326" t="str">
        <f t="shared" si="15"/>
        <v/>
      </c>
      <c r="N326" t="str">
        <f t="shared" si="16"/>
        <v/>
      </c>
      <c r="O326" t="str">
        <f t="shared" si="16"/>
        <v/>
      </c>
      <c r="P326" t="str">
        <f t="shared" si="16"/>
        <v/>
      </c>
    </row>
    <row r="327" spans="10:16" x14ac:dyDescent="0.2">
      <c r="J327" t="str">
        <f t="shared" si="15"/>
        <v/>
      </c>
      <c r="K327" t="str">
        <f t="shared" si="15"/>
        <v/>
      </c>
      <c r="L327" t="str">
        <f t="shared" si="15"/>
        <v/>
      </c>
      <c r="N327" t="str">
        <f t="shared" si="16"/>
        <v/>
      </c>
      <c r="O327" t="str">
        <f t="shared" si="16"/>
        <v/>
      </c>
      <c r="P327" t="str">
        <f t="shared" si="16"/>
        <v/>
      </c>
    </row>
    <row r="328" spans="10:16" x14ac:dyDescent="0.2">
      <c r="J328" t="str">
        <f t="shared" si="15"/>
        <v/>
      </c>
      <c r="K328" t="str">
        <f t="shared" si="15"/>
        <v/>
      </c>
      <c r="L328" t="str">
        <f t="shared" si="15"/>
        <v/>
      </c>
      <c r="N328" t="str">
        <f t="shared" si="16"/>
        <v/>
      </c>
      <c r="O328" t="str">
        <f t="shared" si="16"/>
        <v/>
      </c>
      <c r="P328" t="str">
        <f t="shared" si="16"/>
        <v/>
      </c>
    </row>
    <row r="329" spans="10:16" x14ac:dyDescent="0.2">
      <c r="J329" t="str">
        <f t="shared" si="15"/>
        <v/>
      </c>
      <c r="K329" t="str">
        <f t="shared" si="15"/>
        <v/>
      </c>
      <c r="L329" t="str">
        <f t="shared" si="15"/>
        <v/>
      </c>
      <c r="N329" t="str">
        <f t="shared" si="16"/>
        <v/>
      </c>
      <c r="O329" t="str">
        <f t="shared" si="16"/>
        <v/>
      </c>
      <c r="P329" t="str">
        <f t="shared" si="16"/>
        <v/>
      </c>
    </row>
    <row r="330" spans="10:16" x14ac:dyDescent="0.2">
      <c r="J330" t="str">
        <f t="shared" si="15"/>
        <v/>
      </c>
      <c r="K330" t="str">
        <f t="shared" si="15"/>
        <v/>
      </c>
      <c r="L330" t="str">
        <f t="shared" si="15"/>
        <v/>
      </c>
      <c r="N330" t="str">
        <f t="shared" si="16"/>
        <v/>
      </c>
      <c r="O330" t="str">
        <f t="shared" si="16"/>
        <v/>
      </c>
      <c r="P330" t="str">
        <f t="shared" si="16"/>
        <v/>
      </c>
    </row>
    <row r="331" spans="10:16" x14ac:dyDescent="0.2">
      <c r="J331" t="str">
        <f t="shared" si="15"/>
        <v/>
      </c>
      <c r="K331" t="str">
        <f t="shared" si="15"/>
        <v/>
      </c>
      <c r="L331" t="str">
        <f t="shared" si="15"/>
        <v/>
      </c>
      <c r="N331" t="str">
        <f t="shared" si="16"/>
        <v/>
      </c>
      <c r="O331" t="str">
        <f t="shared" si="16"/>
        <v/>
      </c>
      <c r="P331" t="str">
        <f t="shared" si="16"/>
        <v/>
      </c>
    </row>
    <row r="332" spans="10:16" x14ac:dyDescent="0.2">
      <c r="J332" t="str">
        <f t="shared" si="15"/>
        <v/>
      </c>
      <c r="K332" t="str">
        <f t="shared" si="15"/>
        <v/>
      </c>
      <c r="L332" t="str">
        <f t="shared" si="15"/>
        <v/>
      </c>
      <c r="N332" t="str">
        <f t="shared" si="16"/>
        <v/>
      </c>
      <c r="O332" t="str">
        <f t="shared" si="16"/>
        <v/>
      </c>
      <c r="P332" t="str">
        <f t="shared" si="16"/>
        <v/>
      </c>
    </row>
    <row r="333" spans="10:16" x14ac:dyDescent="0.2">
      <c r="J333" t="str">
        <f t="shared" si="15"/>
        <v/>
      </c>
      <c r="K333" t="str">
        <f t="shared" si="15"/>
        <v/>
      </c>
      <c r="L333" t="str">
        <f t="shared" si="15"/>
        <v/>
      </c>
      <c r="N333" t="str">
        <f t="shared" si="16"/>
        <v/>
      </c>
      <c r="O333" t="str">
        <f t="shared" si="16"/>
        <v/>
      </c>
      <c r="P333" t="str">
        <f t="shared" si="16"/>
        <v/>
      </c>
    </row>
    <row r="334" spans="10:16" x14ac:dyDescent="0.2">
      <c r="J334" t="str">
        <f t="shared" si="15"/>
        <v/>
      </c>
      <c r="K334" t="str">
        <f t="shared" si="15"/>
        <v/>
      </c>
      <c r="L334" t="str">
        <f t="shared" si="15"/>
        <v/>
      </c>
      <c r="N334" t="str">
        <f t="shared" si="16"/>
        <v/>
      </c>
      <c r="O334" t="str">
        <f t="shared" si="16"/>
        <v/>
      </c>
      <c r="P334" t="str">
        <f t="shared" si="16"/>
        <v/>
      </c>
    </row>
    <row r="335" spans="10:16" x14ac:dyDescent="0.2">
      <c r="J335" t="str">
        <f t="shared" si="15"/>
        <v/>
      </c>
      <c r="K335" t="str">
        <f t="shared" si="15"/>
        <v/>
      </c>
      <c r="L335" t="str">
        <f t="shared" si="15"/>
        <v/>
      </c>
      <c r="N335" t="str">
        <f t="shared" si="16"/>
        <v/>
      </c>
      <c r="O335" t="str">
        <f t="shared" si="16"/>
        <v/>
      </c>
      <c r="P335" t="str">
        <f t="shared" si="16"/>
        <v/>
      </c>
    </row>
    <row r="336" spans="10:16" x14ac:dyDescent="0.2">
      <c r="J336" t="str">
        <f t="shared" si="15"/>
        <v/>
      </c>
      <c r="K336" t="str">
        <f t="shared" si="15"/>
        <v/>
      </c>
      <c r="L336" t="str">
        <f t="shared" si="15"/>
        <v/>
      </c>
      <c r="N336" t="str">
        <f t="shared" si="16"/>
        <v/>
      </c>
      <c r="O336" t="str">
        <f t="shared" si="16"/>
        <v/>
      </c>
      <c r="P336" t="str">
        <f t="shared" si="16"/>
        <v/>
      </c>
    </row>
    <row r="337" spans="10:16" x14ac:dyDescent="0.2">
      <c r="J337" t="str">
        <f t="shared" si="15"/>
        <v/>
      </c>
      <c r="K337" t="str">
        <f t="shared" si="15"/>
        <v/>
      </c>
      <c r="L337" t="str">
        <f t="shared" si="15"/>
        <v/>
      </c>
      <c r="N337" t="str">
        <f t="shared" si="16"/>
        <v/>
      </c>
      <c r="O337" t="str">
        <f t="shared" si="16"/>
        <v/>
      </c>
      <c r="P337" t="str">
        <f t="shared" si="16"/>
        <v/>
      </c>
    </row>
    <row r="338" spans="10:16" x14ac:dyDescent="0.2">
      <c r="J338" t="str">
        <f t="shared" si="15"/>
        <v/>
      </c>
      <c r="K338" t="str">
        <f t="shared" si="15"/>
        <v/>
      </c>
      <c r="L338" t="str">
        <f t="shared" si="15"/>
        <v/>
      </c>
      <c r="N338" t="str">
        <f t="shared" si="16"/>
        <v/>
      </c>
      <c r="O338" t="str">
        <f t="shared" si="16"/>
        <v/>
      </c>
      <c r="P338" t="str">
        <f t="shared" si="16"/>
        <v/>
      </c>
    </row>
    <row r="339" spans="10:16" x14ac:dyDescent="0.2">
      <c r="J339" t="str">
        <f t="shared" si="15"/>
        <v/>
      </c>
      <c r="K339" t="str">
        <f t="shared" si="15"/>
        <v/>
      </c>
      <c r="L339" t="str">
        <f t="shared" si="15"/>
        <v/>
      </c>
      <c r="N339" t="str">
        <f t="shared" si="16"/>
        <v/>
      </c>
      <c r="O339" t="str">
        <f t="shared" si="16"/>
        <v/>
      </c>
      <c r="P339" t="str">
        <f t="shared" si="16"/>
        <v/>
      </c>
    </row>
    <row r="340" spans="10:16" x14ac:dyDescent="0.2">
      <c r="J340" t="str">
        <f t="shared" si="15"/>
        <v/>
      </c>
      <c r="K340" t="str">
        <f t="shared" si="15"/>
        <v/>
      </c>
      <c r="L340" t="str">
        <f t="shared" si="15"/>
        <v/>
      </c>
      <c r="N340" t="str">
        <f t="shared" si="16"/>
        <v/>
      </c>
      <c r="O340" t="str">
        <f t="shared" si="16"/>
        <v/>
      </c>
      <c r="P340" t="str">
        <f t="shared" si="16"/>
        <v/>
      </c>
    </row>
    <row r="341" spans="10:16" x14ac:dyDescent="0.2">
      <c r="J341" t="str">
        <f t="shared" si="15"/>
        <v/>
      </c>
      <c r="K341" t="str">
        <f t="shared" si="15"/>
        <v/>
      </c>
      <c r="L341" t="str">
        <f t="shared" si="15"/>
        <v/>
      </c>
      <c r="N341" t="str">
        <f t="shared" si="16"/>
        <v/>
      </c>
      <c r="O341" t="str">
        <f t="shared" si="16"/>
        <v/>
      </c>
      <c r="P341" t="str">
        <f t="shared" si="16"/>
        <v/>
      </c>
    </row>
    <row r="342" spans="10:16" x14ac:dyDescent="0.2">
      <c r="J342" t="str">
        <f t="shared" si="15"/>
        <v/>
      </c>
      <c r="K342" t="str">
        <f t="shared" si="15"/>
        <v/>
      </c>
      <c r="L342" t="str">
        <f t="shared" si="15"/>
        <v/>
      </c>
      <c r="N342" t="str">
        <f t="shared" si="16"/>
        <v/>
      </c>
      <c r="O342" t="str">
        <f t="shared" si="16"/>
        <v/>
      </c>
      <c r="P342" t="str">
        <f t="shared" si="16"/>
        <v/>
      </c>
    </row>
    <row r="343" spans="10:16" x14ac:dyDescent="0.2">
      <c r="J343" t="str">
        <f t="shared" si="15"/>
        <v/>
      </c>
      <c r="K343" t="str">
        <f t="shared" si="15"/>
        <v/>
      </c>
      <c r="L343" t="str">
        <f t="shared" si="15"/>
        <v/>
      </c>
      <c r="N343" t="str">
        <f t="shared" si="16"/>
        <v/>
      </c>
      <c r="O343" t="str">
        <f t="shared" si="16"/>
        <v/>
      </c>
      <c r="P343" t="str">
        <f t="shared" si="16"/>
        <v/>
      </c>
    </row>
    <row r="344" spans="10:16" x14ac:dyDescent="0.2">
      <c r="J344" t="str">
        <f t="shared" si="15"/>
        <v/>
      </c>
      <c r="K344" t="str">
        <f t="shared" si="15"/>
        <v/>
      </c>
      <c r="L344" t="str">
        <f t="shared" si="15"/>
        <v/>
      </c>
      <c r="N344" t="str">
        <f t="shared" si="16"/>
        <v/>
      </c>
      <c r="O344" t="str">
        <f t="shared" si="16"/>
        <v/>
      </c>
      <c r="P344" t="str">
        <f t="shared" si="16"/>
        <v/>
      </c>
    </row>
    <row r="345" spans="10:16" x14ac:dyDescent="0.2">
      <c r="J345" t="str">
        <f t="shared" si="15"/>
        <v/>
      </c>
      <c r="K345" t="str">
        <f t="shared" si="15"/>
        <v/>
      </c>
      <c r="L345" t="str">
        <f t="shared" si="15"/>
        <v/>
      </c>
      <c r="N345" t="str">
        <f t="shared" si="16"/>
        <v/>
      </c>
      <c r="O345" t="str">
        <f t="shared" si="16"/>
        <v/>
      </c>
      <c r="P345" t="str">
        <f t="shared" si="16"/>
        <v/>
      </c>
    </row>
    <row r="346" spans="10:16" x14ac:dyDescent="0.2">
      <c r="J346" t="str">
        <f t="shared" si="15"/>
        <v/>
      </c>
      <c r="K346" t="str">
        <f t="shared" si="15"/>
        <v/>
      </c>
      <c r="L346" t="str">
        <f t="shared" si="15"/>
        <v/>
      </c>
      <c r="N346" t="str">
        <f t="shared" si="16"/>
        <v/>
      </c>
      <c r="O346" t="str">
        <f t="shared" si="16"/>
        <v/>
      </c>
      <c r="P346" t="str">
        <f t="shared" si="16"/>
        <v/>
      </c>
    </row>
    <row r="347" spans="10:16" x14ac:dyDescent="0.2">
      <c r="J347" t="str">
        <f t="shared" si="15"/>
        <v/>
      </c>
      <c r="K347" t="str">
        <f t="shared" si="15"/>
        <v/>
      </c>
      <c r="L347" t="str">
        <f t="shared" si="15"/>
        <v/>
      </c>
      <c r="N347" t="str">
        <f t="shared" si="16"/>
        <v/>
      </c>
      <c r="O347" t="str">
        <f t="shared" si="16"/>
        <v/>
      </c>
      <c r="P347" t="str">
        <f t="shared" si="16"/>
        <v/>
      </c>
    </row>
    <row r="348" spans="10:16" x14ac:dyDescent="0.2">
      <c r="J348" t="str">
        <f t="shared" si="15"/>
        <v/>
      </c>
      <c r="K348" t="str">
        <f t="shared" si="15"/>
        <v/>
      </c>
      <c r="L348" t="str">
        <f t="shared" si="15"/>
        <v/>
      </c>
      <c r="N348" t="str">
        <f t="shared" si="16"/>
        <v/>
      </c>
      <c r="O348" t="str">
        <f t="shared" si="16"/>
        <v/>
      </c>
      <c r="P348" t="str">
        <f t="shared" si="16"/>
        <v/>
      </c>
    </row>
    <row r="349" spans="10:16" x14ac:dyDescent="0.2">
      <c r="J349" t="str">
        <f t="shared" si="15"/>
        <v/>
      </c>
      <c r="K349" t="str">
        <f t="shared" si="15"/>
        <v/>
      </c>
      <c r="L349" t="str">
        <f t="shared" si="15"/>
        <v/>
      </c>
      <c r="N349" t="str">
        <f t="shared" si="16"/>
        <v/>
      </c>
      <c r="O349" t="str">
        <f t="shared" si="16"/>
        <v/>
      </c>
      <c r="P349" t="str">
        <f t="shared" si="16"/>
        <v/>
      </c>
    </row>
    <row r="350" spans="10:16" x14ac:dyDescent="0.2">
      <c r="J350" t="str">
        <f t="shared" si="15"/>
        <v/>
      </c>
      <c r="K350" t="str">
        <f t="shared" si="15"/>
        <v/>
      </c>
      <c r="L350" t="str">
        <f t="shared" si="15"/>
        <v/>
      </c>
      <c r="N350" t="str">
        <f t="shared" si="16"/>
        <v/>
      </c>
      <c r="O350" t="str">
        <f t="shared" si="16"/>
        <v/>
      </c>
      <c r="P350" t="str">
        <f t="shared" si="16"/>
        <v/>
      </c>
    </row>
    <row r="351" spans="10:16" x14ac:dyDescent="0.2">
      <c r="J351" t="str">
        <f t="shared" si="15"/>
        <v/>
      </c>
      <c r="K351" t="str">
        <f t="shared" si="15"/>
        <v/>
      </c>
      <c r="L351" t="str">
        <f t="shared" si="15"/>
        <v/>
      </c>
      <c r="N351" t="str">
        <f t="shared" si="16"/>
        <v/>
      </c>
      <c r="O351" t="str">
        <f t="shared" si="16"/>
        <v/>
      </c>
      <c r="P351" t="str">
        <f t="shared" si="16"/>
        <v/>
      </c>
    </row>
    <row r="352" spans="10:16" x14ac:dyDescent="0.2">
      <c r="J352" t="str">
        <f t="shared" si="15"/>
        <v/>
      </c>
      <c r="K352" t="str">
        <f t="shared" si="15"/>
        <v/>
      </c>
      <c r="L352" t="str">
        <f t="shared" si="15"/>
        <v/>
      </c>
      <c r="N352" t="str">
        <f t="shared" si="16"/>
        <v/>
      </c>
      <c r="O352" t="str">
        <f t="shared" si="16"/>
        <v/>
      </c>
      <c r="P352" t="str">
        <f t="shared" si="16"/>
        <v/>
      </c>
    </row>
    <row r="353" spans="10:16" x14ac:dyDescent="0.2">
      <c r="J353" t="str">
        <f t="shared" si="15"/>
        <v/>
      </c>
      <c r="K353" t="str">
        <f t="shared" si="15"/>
        <v/>
      </c>
      <c r="L353" t="str">
        <f t="shared" si="15"/>
        <v/>
      </c>
      <c r="N353" t="str">
        <f t="shared" si="16"/>
        <v/>
      </c>
      <c r="O353" t="str">
        <f t="shared" si="16"/>
        <v/>
      </c>
      <c r="P353" t="str">
        <f t="shared" si="16"/>
        <v/>
      </c>
    </row>
    <row r="354" spans="10:16" x14ac:dyDescent="0.2">
      <c r="J354" t="str">
        <f t="shared" si="15"/>
        <v/>
      </c>
      <c r="K354" t="str">
        <f t="shared" si="15"/>
        <v/>
      </c>
      <c r="L354" t="str">
        <f t="shared" si="15"/>
        <v/>
      </c>
      <c r="N354" t="str">
        <f t="shared" si="16"/>
        <v/>
      </c>
      <c r="O354" t="str">
        <f t="shared" si="16"/>
        <v/>
      </c>
      <c r="P354" t="str">
        <f t="shared" si="16"/>
        <v/>
      </c>
    </row>
    <row r="355" spans="10:16" x14ac:dyDescent="0.2">
      <c r="J355" t="str">
        <f t="shared" si="15"/>
        <v/>
      </c>
      <c r="K355" t="str">
        <f t="shared" si="15"/>
        <v/>
      </c>
      <c r="L355" t="str">
        <f t="shared" si="15"/>
        <v/>
      </c>
      <c r="N355" t="str">
        <f t="shared" si="16"/>
        <v/>
      </c>
      <c r="O355" t="str">
        <f t="shared" si="16"/>
        <v/>
      </c>
      <c r="P355" t="str">
        <f t="shared" si="16"/>
        <v/>
      </c>
    </row>
    <row r="356" spans="10:16" x14ac:dyDescent="0.2">
      <c r="J356" t="str">
        <f t="shared" ref="J356:L419" si="17">IF($B356="US",D356,"")</f>
        <v/>
      </c>
      <c r="K356" t="str">
        <f t="shared" si="17"/>
        <v/>
      </c>
      <c r="L356" t="str">
        <f t="shared" si="17"/>
        <v/>
      </c>
      <c r="N356" t="str">
        <f t="shared" si="16"/>
        <v/>
      </c>
      <c r="O356" t="str">
        <f t="shared" si="16"/>
        <v/>
      </c>
      <c r="P356" t="str">
        <f t="shared" si="16"/>
        <v/>
      </c>
    </row>
    <row r="357" spans="10:16" x14ac:dyDescent="0.2">
      <c r="J357" t="str">
        <f t="shared" si="17"/>
        <v/>
      </c>
      <c r="K357" t="str">
        <f t="shared" si="17"/>
        <v/>
      </c>
      <c r="L357" t="str">
        <f t="shared" si="17"/>
        <v/>
      </c>
      <c r="N357" t="str">
        <f t="shared" ref="N357:P420" si="18">IF($A357="New York",D357,"")</f>
        <v/>
      </c>
      <c r="O357" t="str">
        <f t="shared" si="18"/>
        <v/>
      </c>
      <c r="P357" t="str">
        <f t="shared" si="18"/>
        <v/>
      </c>
    </row>
    <row r="358" spans="10:16" x14ac:dyDescent="0.2">
      <c r="J358" t="str">
        <f t="shared" si="17"/>
        <v/>
      </c>
      <c r="K358" t="str">
        <f t="shared" si="17"/>
        <v/>
      </c>
      <c r="L358" t="str">
        <f t="shared" si="17"/>
        <v/>
      </c>
      <c r="N358" t="str">
        <f t="shared" si="18"/>
        <v/>
      </c>
      <c r="O358" t="str">
        <f t="shared" si="18"/>
        <v/>
      </c>
      <c r="P358" t="str">
        <f t="shared" si="18"/>
        <v/>
      </c>
    </row>
    <row r="359" spans="10:16" x14ac:dyDescent="0.2">
      <c r="J359" t="str">
        <f t="shared" si="17"/>
        <v/>
      </c>
      <c r="K359" t="str">
        <f t="shared" si="17"/>
        <v/>
      </c>
      <c r="L359" t="str">
        <f t="shared" si="17"/>
        <v/>
      </c>
      <c r="N359" t="str">
        <f t="shared" si="18"/>
        <v/>
      </c>
      <c r="O359" t="str">
        <f t="shared" si="18"/>
        <v/>
      </c>
      <c r="P359" t="str">
        <f t="shared" si="18"/>
        <v/>
      </c>
    </row>
    <row r="360" spans="10:16" x14ac:dyDescent="0.2">
      <c r="J360" t="str">
        <f t="shared" si="17"/>
        <v/>
      </c>
      <c r="K360" t="str">
        <f t="shared" si="17"/>
        <v/>
      </c>
      <c r="L360" t="str">
        <f t="shared" si="17"/>
        <v/>
      </c>
      <c r="N360" t="str">
        <f t="shared" si="18"/>
        <v/>
      </c>
      <c r="O360" t="str">
        <f t="shared" si="18"/>
        <v/>
      </c>
      <c r="P360" t="str">
        <f t="shared" si="18"/>
        <v/>
      </c>
    </row>
    <row r="361" spans="10:16" x14ac:dyDescent="0.2">
      <c r="J361" t="str">
        <f t="shared" si="17"/>
        <v/>
      </c>
      <c r="K361" t="str">
        <f t="shared" si="17"/>
        <v/>
      </c>
      <c r="L361" t="str">
        <f t="shared" si="17"/>
        <v/>
      </c>
      <c r="N361" t="str">
        <f t="shared" si="18"/>
        <v/>
      </c>
      <c r="O361" t="str">
        <f t="shared" si="18"/>
        <v/>
      </c>
      <c r="P361" t="str">
        <f t="shared" si="18"/>
        <v/>
      </c>
    </row>
    <row r="362" spans="10:16" x14ac:dyDescent="0.2">
      <c r="J362" t="str">
        <f t="shared" si="17"/>
        <v/>
      </c>
      <c r="K362" t="str">
        <f t="shared" si="17"/>
        <v/>
      </c>
      <c r="L362" t="str">
        <f t="shared" si="17"/>
        <v/>
      </c>
      <c r="N362" t="str">
        <f t="shared" si="18"/>
        <v/>
      </c>
      <c r="O362" t="str">
        <f t="shared" si="18"/>
        <v/>
      </c>
      <c r="P362" t="str">
        <f t="shared" si="18"/>
        <v/>
      </c>
    </row>
    <row r="363" spans="10:16" x14ac:dyDescent="0.2">
      <c r="J363" t="str">
        <f t="shared" si="17"/>
        <v/>
      </c>
      <c r="K363" t="str">
        <f t="shared" si="17"/>
        <v/>
      </c>
      <c r="L363" t="str">
        <f t="shared" si="17"/>
        <v/>
      </c>
      <c r="N363" t="str">
        <f t="shared" si="18"/>
        <v/>
      </c>
      <c r="O363" t="str">
        <f t="shared" si="18"/>
        <v/>
      </c>
      <c r="P363" t="str">
        <f t="shared" si="18"/>
        <v/>
      </c>
    </row>
    <row r="364" spans="10:16" x14ac:dyDescent="0.2">
      <c r="J364" t="str">
        <f t="shared" si="17"/>
        <v/>
      </c>
      <c r="K364" t="str">
        <f t="shared" si="17"/>
        <v/>
      </c>
      <c r="L364" t="str">
        <f t="shared" si="17"/>
        <v/>
      </c>
      <c r="N364" t="str">
        <f t="shared" si="18"/>
        <v/>
      </c>
      <c r="O364" t="str">
        <f t="shared" si="18"/>
        <v/>
      </c>
      <c r="P364" t="str">
        <f t="shared" si="18"/>
        <v/>
      </c>
    </row>
    <row r="365" spans="10:16" x14ac:dyDescent="0.2">
      <c r="J365" t="str">
        <f t="shared" si="17"/>
        <v/>
      </c>
      <c r="K365" t="str">
        <f t="shared" si="17"/>
        <v/>
      </c>
      <c r="L365" t="str">
        <f t="shared" si="17"/>
        <v/>
      </c>
      <c r="N365" t="str">
        <f t="shared" si="18"/>
        <v/>
      </c>
      <c r="O365" t="str">
        <f t="shared" si="18"/>
        <v/>
      </c>
      <c r="P365" t="str">
        <f t="shared" si="18"/>
        <v/>
      </c>
    </row>
    <row r="366" spans="10:16" x14ac:dyDescent="0.2">
      <c r="J366" t="str">
        <f t="shared" si="17"/>
        <v/>
      </c>
      <c r="K366" t="str">
        <f t="shared" si="17"/>
        <v/>
      </c>
      <c r="L366" t="str">
        <f t="shared" si="17"/>
        <v/>
      </c>
      <c r="N366" t="str">
        <f t="shared" si="18"/>
        <v/>
      </c>
      <c r="O366" t="str">
        <f t="shared" si="18"/>
        <v/>
      </c>
      <c r="P366" t="str">
        <f t="shared" si="18"/>
        <v/>
      </c>
    </row>
    <row r="367" spans="10:16" x14ac:dyDescent="0.2">
      <c r="J367" t="str">
        <f t="shared" si="17"/>
        <v/>
      </c>
      <c r="K367" t="str">
        <f t="shared" si="17"/>
        <v/>
      </c>
      <c r="L367" t="str">
        <f t="shared" si="17"/>
        <v/>
      </c>
      <c r="N367" t="str">
        <f t="shared" si="18"/>
        <v/>
      </c>
      <c r="O367" t="str">
        <f t="shared" si="18"/>
        <v/>
      </c>
      <c r="P367" t="str">
        <f t="shared" si="18"/>
        <v/>
      </c>
    </row>
    <row r="368" spans="10:16" x14ac:dyDescent="0.2">
      <c r="J368" t="str">
        <f t="shared" si="17"/>
        <v/>
      </c>
      <c r="K368" t="str">
        <f t="shared" si="17"/>
        <v/>
      </c>
      <c r="L368" t="str">
        <f t="shared" si="17"/>
        <v/>
      </c>
      <c r="N368" t="str">
        <f t="shared" si="18"/>
        <v/>
      </c>
      <c r="O368" t="str">
        <f t="shared" si="18"/>
        <v/>
      </c>
      <c r="P368" t="str">
        <f t="shared" si="18"/>
        <v/>
      </c>
    </row>
    <row r="369" spans="10:16" x14ac:dyDescent="0.2">
      <c r="J369" t="str">
        <f t="shared" si="17"/>
        <v/>
      </c>
      <c r="K369" t="str">
        <f t="shared" si="17"/>
        <v/>
      </c>
      <c r="L369" t="str">
        <f t="shared" si="17"/>
        <v/>
      </c>
      <c r="N369" t="str">
        <f t="shared" si="18"/>
        <v/>
      </c>
      <c r="O369" t="str">
        <f t="shared" si="18"/>
        <v/>
      </c>
      <c r="P369" t="str">
        <f t="shared" si="18"/>
        <v/>
      </c>
    </row>
    <row r="370" spans="10:16" x14ac:dyDescent="0.2">
      <c r="J370" t="str">
        <f t="shared" si="17"/>
        <v/>
      </c>
      <c r="K370" t="str">
        <f t="shared" si="17"/>
        <v/>
      </c>
      <c r="L370" t="str">
        <f t="shared" si="17"/>
        <v/>
      </c>
      <c r="N370" t="str">
        <f t="shared" si="18"/>
        <v/>
      </c>
      <c r="O370" t="str">
        <f t="shared" si="18"/>
        <v/>
      </c>
      <c r="P370" t="str">
        <f t="shared" si="18"/>
        <v/>
      </c>
    </row>
    <row r="371" spans="10:16" x14ac:dyDescent="0.2">
      <c r="J371" t="str">
        <f t="shared" si="17"/>
        <v/>
      </c>
      <c r="K371" t="str">
        <f t="shared" si="17"/>
        <v/>
      </c>
      <c r="L371" t="str">
        <f t="shared" si="17"/>
        <v/>
      </c>
      <c r="N371" t="str">
        <f t="shared" si="18"/>
        <v/>
      </c>
      <c r="O371" t="str">
        <f t="shared" si="18"/>
        <v/>
      </c>
      <c r="P371" t="str">
        <f t="shared" si="18"/>
        <v/>
      </c>
    </row>
    <row r="372" spans="10:16" x14ac:dyDescent="0.2">
      <c r="J372" t="str">
        <f t="shared" si="17"/>
        <v/>
      </c>
      <c r="K372" t="str">
        <f t="shared" si="17"/>
        <v/>
      </c>
      <c r="L372" t="str">
        <f t="shared" si="17"/>
        <v/>
      </c>
      <c r="N372" t="str">
        <f t="shared" si="18"/>
        <v/>
      </c>
      <c r="O372" t="str">
        <f t="shared" si="18"/>
        <v/>
      </c>
      <c r="P372" t="str">
        <f t="shared" si="18"/>
        <v/>
      </c>
    </row>
    <row r="373" spans="10:16" x14ac:dyDescent="0.2">
      <c r="J373" t="str">
        <f t="shared" si="17"/>
        <v/>
      </c>
      <c r="K373" t="str">
        <f t="shared" si="17"/>
        <v/>
      </c>
      <c r="L373" t="str">
        <f t="shared" si="17"/>
        <v/>
      </c>
      <c r="N373" t="str">
        <f t="shared" si="18"/>
        <v/>
      </c>
      <c r="O373" t="str">
        <f t="shared" si="18"/>
        <v/>
      </c>
      <c r="P373" t="str">
        <f t="shared" si="18"/>
        <v/>
      </c>
    </row>
    <row r="374" spans="10:16" x14ac:dyDescent="0.2">
      <c r="J374" t="str">
        <f t="shared" si="17"/>
        <v/>
      </c>
      <c r="K374" t="str">
        <f t="shared" si="17"/>
        <v/>
      </c>
      <c r="L374" t="str">
        <f t="shared" si="17"/>
        <v/>
      </c>
      <c r="N374" t="str">
        <f t="shared" si="18"/>
        <v/>
      </c>
      <c r="O374" t="str">
        <f t="shared" si="18"/>
        <v/>
      </c>
      <c r="P374" t="str">
        <f t="shared" si="18"/>
        <v/>
      </c>
    </row>
    <row r="375" spans="10:16" x14ac:dyDescent="0.2">
      <c r="J375" t="str">
        <f t="shared" si="17"/>
        <v/>
      </c>
      <c r="K375" t="str">
        <f t="shared" si="17"/>
        <v/>
      </c>
      <c r="L375" t="str">
        <f t="shared" si="17"/>
        <v/>
      </c>
      <c r="N375" t="str">
        <f t="shared" si="18"/>
        <v/>
      </c>
      <c r="O375" t="str">
        <f t="shared" si="18"/>
        <v/>
      </c>
      <c r="P375" t="str">
        <f t="shared" si="18"/>
        <v/>
      </c>
    </row>
    <row r="376" spans="10:16" x14ac:dyDescent="0.2">
      <c r="J376" t="str">
        <f t="shared" si="17"/>
        <v/>
      </c>
      <c r="K376" t="str">
        <f t="shared" si="17"/>
        <v/>
      </c>
      <c r="L376" t="str">
        <f t="shared" si="17"/>
        <v/>
      </c>
      <c r="N376" t="str">
        <f t="shared" si="18"/>
        <v/>
      </c>
      <c r="O376" t="str">
        <f t="shared" si="18"/>
        <v/>
      </c>
      <c r="P376" t="str">
        <f t="shared" si="18"/>
        <v/>
      </c>
    </row>
    <row r="377" spans="10:16" x14ac:dyDescent="0.2">
      <c r="J377" t="str">
        <f t="shared" si="17"/>
        <v/>
      </c>
      <c r="K377" t="str">
        <f t="shared" si="17"/>
        <v/>
      </c>
      <c r="L377" t="str">
        <f t="shared" si="17"/>
        <v/>
      </c>
      <c r="N377" t="str">
        <f t="shared" si="18"/>
        <v/>
      </c>
      <c r="O377" t="str">
        <f t="shared" si="18"/>
        <v/>
      </c>
      <c r="P377" t="str">
        <f t="shared" si="18"/>
        <v/>
      </c>
    </row>
    <row r="378" spans="10:16" x14ac:dyDescent="0.2">
      <c r="J378" t="str">
        <f t="shared" si="17"/>
        <v/>
      </c>
      <c r="K378" t="str">
        <f t="shared" si="17"/>
        <v/>
      </c>
      <c r="L378" t="str">
        <f t="shared" si="17"/>
        <v/>
      </c>
      <c r="N378" t="str">
        <f t="shared" si="18"/>
        <v/>
      </c>
      <c r="O378" t="str">
        <f t="shared" si="18"/>
        <v/>
      </c>
      <c r="P378" t="str">
        <f t="shared" si="18"/>
        <v/>
      </c>
    </row>
    <row r="379" spans="10:16" x14ac:dyDescent="0.2">
      <c r="J379" t="str">
        <f t="shared" si="17"/>
        <v/>
      </c>
      <c r="K379" t="str">
        <f t="shared" si="17"/>
        <v/>
      </c>
      <c r="L379" t="str">
        <f t="shared" si="17"/>
        <v/>
      </c>
      <c r="N379" t="str">
        <f t="shared" si="18"/>
        <v/>
      </c>
      <c r="O379" t="str">
        <f t="shared" si="18"/>
        <v/>
      </c>
      <c r="P379" t="str">
        <f t="shared" si="18"/>
        <v/>
      </c>
    </row>
    <row r="380" spans="10:16" x14ac:dyDescent="0.2">
      <c r="J380" t="str">
        <f t="shared" si="17"/>
        <v/>
      </c>
      <c r="K380" t="str">
        <f t="shared" si="17"/>
        <v/>
      </c>
      <c r="L380" t="str">
        <f t="shared" si="17"/>
        <v/>
      </c>
      <c r="N380" t="str">
        <f t="shared" si="18"/>
        <v/>
      </c>
      <c r="O380" t="str">
        <f t="shared" si="18"/>
        <v/>
      </c>
      <c r="P380" t="str">
        <f t="shared" si="18"/>
        <v/>
      </c>
    </row>
    <row r="381" spans="10:16" x14ac:dyDescent="0.2">
      <c r="J381" t="str">
        <f t="shared" si="17"/>
        <v/>
      </c>
      <c r="K381" t="str">
        <f t="shared" si="17"/>
        <v/>
      </c>
      <c r="L381" t="str">
        <f t="shared" si="17"/>
        <v/>
      </c>
      <c r="N381" t="str">
        <f t="shared" si="18"/>
        <v/>
      </c>
      <c r="O381" t="str">
        <f t="shared" si="18"/>
        <v/>
      </c>
      <c r="P381" t="str">
        <f t="shared" si="18"/>
        <v/>
      </c>
    </row>
    <row r="382" spans="10:16" x14ac:dyDescent="0.2">
      <c r="J382" t="str">
        <f t="shared" si="17"/>
        <v/>
      </c>
      <c r="K382" t="str">
        <f t="shared" si="17"/>
        <v/>
      </c>
      <c r="L382" t="str">
        <f t="shared" si="17"/>
        <v/>
      </c>
      <c r="N382" t="str">
        <f t="shared" si="18"/>
        <v/>
      </c>
      <c r="O382" t="str">
        <f t="shared" si="18"/>
        <v/>
      </c>
      <c r="P382" t="str">
        <f t="shared" si="18"/>
        <v/>
      </c>
    </row>
    <row r="383" spans="10:16" x14ac:dyDescent="0.2">
      <c r="J383" t="str">
        <f t="shared" si="17"/>
        <v/>
      </c>
      <c r="K383" t="str">
        <f t="shared" si="17"/>
        <v/>
      </c>
      <c r="L383" t="str">
        <f t="shared" si="17"/>
        <v/>
      </c>
      <c r="N383" t="str">
        <f t="shared" si="18"/>
        <v/>
      </c>
      <c r="O383" t="str">
        <f t="shared" si="18"/>
        <v/>
      </c>
      <c r="P383" t="str">
        <f t="shared" si="18"/>
        <v/>
      </c>
    </row>
    <row r="384" spans="10:16" x14ac:dyDescent="0.2">
      <c r="J384" t="str">
        <f t="shared" si="17"/>
        <v/>
      </c>
      <c r="K384" t="str">
        <f t="shared" si="17"/>
        <v/>
      </c>
      <c r="L384" t="str">
        <f t="shared" si="17"/>
        <v/>
      </c>
      <c r="N384" t="str">
        <f t="shared" si="18"/>
        <v/>
      </c>
      <c r="O384" t="str">
        <f t="shared" si="18"/>
        <v/>
      </c>
      <c r="P384" t="str">
        <f t="shared" si="18"/>
        <v/>
      </c>
    </row>
    <row r="385" spans="10:16" x14ac:dyDescent="0.2">
      <c r="J385" t="str">
        <f t="shared" si="17"/>
        <v/>
      </c>
      <c r="K385" t="str">
        <f t="shared" si="17"/>
        <v/>
      </c>
      <c r="L385" t="str">
        <f t="shared" si="17"/>
        <v/>
      </c>
      <c r="N385" t="str">
        <f t="shared" si="18"/>
        <v/>
      </c>
      <c r="O385" t="str">
        <f t="shared" si="18"/>
        <v/>
      </c>
      <c r="P385" t="str">
        <f t="shared" si="18"/>
        <v/>
      </c>
    </row>
    <row r="386" spans="10:16" x14ac:dyDescent="0.2">
      <c r="J386" t="str">
        <f t="shared" si="17"/>
        <v/>
      </c>
      <c r="K386" t="str">
        <f t="shared" si="17"/>
        <v/>
      </c>
      <c r="L386" t="str">
        <f t="shared" si="17"/>
        <v/>
      </c>
      <c r="N386" t="str">
        <f t="shared" si="18"/>
        <v/>
      </c>
      <c r="O386" t="str">
        <f t="shared" si="18"/>
        <v/>
      </c>
      <c r="P386" t="str">
        <f t="shared" si="18"/>
        <v/>
      </c>
    </row>
    <row r="387" spans="10:16" x14ac:dyDescent="0.2">
      <c r="J387" t="str">
        <f t="shared" si="17"/>
        <v/>
      </c>
      <c r="K387" t="str">
        <f t="shared" si="17"/>
        <v/>
      </c>
      <c r="L387" t="str">
        <f t="shared" si="17"/>
        <v/>
      </c>
      <c r="N387" t="str">
        <f t="shared" si="18"/>
        <v/>
      </c>
      <c r="O387" t="str">
        <f t="shared" si="18"/>
        <v/>
      </c>
      <c r="P387" t="str">
        <f t="shared" si="18"/>
        <v/>
      </c>
    </row>
    <row r="388" spans="10:16" x14ac:dyDescent="0.2">
      <c r="J388" t="str">
        <f t="shared" si="17"/>
        <v/>
      </c>
      <c r="K388" t="str">
        <f t="shared" si="17"/>
        <v/>
      </c>
      <c r="L388" t="str">
        <f t="shared" si="17"/>
        <v/>
      </c>
      <c r="N388" t="str">
        <f t="shared" si="18"/>
        <v/>
      </c>
      <c r="O388" t="str">
        <f t="shared" si="18"/>
        <v/>
      </c>
      <c r="P388" t="str">
        <f t="shared" si="18"/>
        <v/>
      </c>
    </row>
    <row r="389" spans="10:16" x14ac:dyDescent="0.2">
      <c r="J389" t="str">
        <f t="shared" si="17"/>
        <v/>
      </c>
      <c r="K389" t="str">
        <f t="shared" si="17"/>
        <v/>
      </c>
      <c r="L389" t="str">
        <f t="shared" si="17"/>
        <v/>
      </c>
      <c r="N389" t="str">
        <f t="shared" si="18"/>
        <v/>
      </c>
      <c r="O389" t="str">
        <f t="shared" si="18"/>
        <v/>
      </c>
      <c r="P389" t="str">
        <f t="shared" si="18"/>
        <v/>
      </c>
    </row>
    <row r="390" spans="10:16" x14ac:dyDescent="0.2">
      <c r="J390" t="str">
        <f t="shared" si="17"/>
        <v/>
      </c>
      <c r="K390" t="str">
        <f t="shared" si="17"/>
        <v/>
      </c>
      <c r="L390" t="str">
        <f t="shared" si="17"/>
        <v/>
      </c>
      <c r="N390" t="str">
        <f t="shared" si="18"/>
        <v/>
      </c>
      <c r="O390" t="str">
        <f t="shared" si="18"/>
        <v/>
      </c>
      <c r="P390" t="str">
        <f t="shared" si="18"/>
        <v/>
      </c>
    </row>
    <row r="391" spans="10:16" x14ac:dyDescent="0.2">
      <c r="J391" t="str">
        <f t="shared" si="17"/>
        <v/>
      </c>
      <c r="K391" t="str">
        <f t="shared" si="17"/>
        <v/>
      </c>
      <c r="L391" t="str">
        <f t="shared" si="17"/>
        <v/>
      </c>
      <c r="N391" t="str">
        <f t="shared" si="18"/>
        <v/>
      </c>
      <c r="O391" t="str">
        <f t="shared" si="18"/>
        <v/>
      </c>
      <c r="P391" t="str">
        <f t="shared" si="18"/>
        <v/>
      </c>
    </row>
    <row r="392" spans="10:16" x14ac:dyDescent="0.2">
      <c r="J392" t="str">
        <f t="shared" si="17"/>
        <v/>
      </c>
      <c r="K392" t="str">
        <f t="shared" si="17"/>
        <v/>
      </c>
      <c r="L392" t="str">
        <f t="shared" si="17"/>
        <v/>
      </c>
      <c r="N392" t="str">
        <f t="shared" si="18"/>
        <v/>
      </c>
      <c r="O392" t="str">
        <f t="shared" si="18"/>
        <v/>
      </c>
      <c r="P392" t="str">
        <f t="shared" si="18"/>
        <v/>
      </c>
    </row>
    <row r="393" spans="10:16" x14ac:dyDescent="0.2">
      <c r="J393" t="str">
        <f t="shared" si="17"/>
        <v/>
      </c>
      <c r="K393" t="str">
        <f t="shared" si="17"/>
        <v/>
      </c>
      <c r="L393" t="str">
        <f t="shared" si="17"/>
        <v/>
      </c>
      <c r="N393" t="str">
        <f t="shared" si="18"/>
        <v/>
      </c>
      <c r="O393" t="str">
        <f t="shared" si="18"/>
        <v/>
      </c>
      <c r="P393" t="str">
        <f t="shared" si="18"/>
        <v/>
      </c>
    </row>
    <row r="394" spans="10:16" x14ac:dyDescent="0.2">
      <c r="J394" t="str">
        <f t="shared" si="17"/>
        <v/>
      </c>
      <c r="K394" t="str">
        <f t="shared" si="17"/>
        <v/>
      </c>
      <c r="L394" t="str">
        <f t="shared" si="17"/>
        <v/>
      </c>
      <c r="N394" t="str">
        <f t="shared" si="18"/>
        <v/>
      </c>
      <c r="O394" t="str">
        <f t="shared" si="18"/>
        <v/>
      </c>
      <c r="P394" t="str">
        <f t="shared" si="18"/>
        <v/>
      </c>
    </row>
    <row r="395" spans="10:16" x14ac:dyDescent="0.2">
      <c r="J395" t="str">
        <f t="shared" si="17"/>
        <v/>
      </c>
      <c r="K395" t="str">
        <f t="shared" si="17"/>
        <v/>
      </c>
      <c r="L395" t="str">
        <f t="shared" si="17"/>
        <v/>
      </c>
      <c r="N395" t="str">
        <f t="shared" si="18"/>
        <v/>
      </c>
      <c r="O395" t="str">
        <f t="shared" si="18"/>
        <v/>
      </c>
      <c r="P395" t="str">
        <f t="shared" si="18"/>
        <v/>
      </c>
    </row>
    <row r="396" spans="10:16" x14ac:dyDescent="0.2">
      <c r="J396" t="str">
        <f t="shared" si="17"/>
        <v/>
      </c>
      <c r="K396" t="str">
        <f t="shared" si="17"/>
        <v/>
      </c>
      <c r="L396" t="str">
        <f t="shared" si="17"/>
        <v/>
      </c>
      <c r="N396" t="str">
        <f t="shared" si="18"/>
        <v/>
      </c>
      <c r="O396" t="str">
        <f t="shared" si="18"/>
        <v/>
      </c>
      <c r="P396" t="str">
        <f t="shared" si="18"/>
        <v/>
      </c>
    </row>
    <row r="397" spans="10:16" x14ac:dyDescent="0.2">
      <c r="J397" t="str">
        <f t="shared" si="17"/>
        <v/>
      </c>
      <c r="K397" t="str">
        <f t="shared" si="17"/>
        <v/>
      </c>
      <c r="L397" t="str">
        <f t="shared" si="17"/>
        <v/>
      </c>
      <c r="N397" t="str">
        <f t="shared" si="18"/>
        <v/>
      </c>
      <c r="O397" t="str">
        <f t="shared" si="18"/>
        <v/>
      </c>
      <c r="P397" t="str">
        <f t="shared" si="18"/>
        <v/>
      </c>
    </row>
    <row r="398" spans="10:16" x14ac:dyDescent="0.2">
      <c r="J398" t="str">
        <f t="shared" si="17"/>
        <v/>
      </c>
      <c r="K398" t="str">
        <f t="shared" si="17"/>
        <v/>
      </c>
      <c r="L398" t="str">
        <f t="shared" si="17"/>
        <v/>
      </c>
      <c r="N398" t="str">
        <f t="shared" si="18"/>
        <v/>
      </c>
      <c r="O398" t="str">
        <f t="shared" si="18"/>
        <v/>
      </c>
      <c r="P398" t="str">
        <f t="shared" si="18"/>
        <v/>
      </c>
    </row>
    <row r="399" spans="10:16" x14ac:dyDescent="0.2">
      <c r="J399" t="str">
        <f t="shared" si="17"/>
        <v/>
      </c>
      <c r="K399" t="str">
        <f t="shared" si="17"/>
        <v/>
      </c>
      <c r="L399" t="str">
        <f t="shared" si="17"/>
        <v/>
      </c>
      <c r="N399" t="str">
        <f t="shared" si="18"/>
        <v/>
      </c>
      <c r="O399" t="str">
        <f t="shared" si="18"/>
        <v/>
      </c>
      <c r="P399" t="str">
        <f t="shared" si="18"/>
        <v/>
      </c>
    </row>
    <row r="400" spans="10:16" x14ac:dyDescent="0.2">
      <c r="J400" t="str">
        <f t="shared" si="17"/>
        <v/>
      </c>
      <c r="K400" t="str">
        <f t="shared" si="17"/>
        <v/>
      </c>
      <c r="L400" t="str">
        <f t="shared" si="17"/>
        <v/>
      </c>
      <c r="N400" t="str">
        <f t="shared" si="18"/>
        <v/>
      </c>
      <c r="O400" t="str">
        <f t="shared" si="18"/>
        <v/>
      </c>
      <c r="P400" t="str">
        <f t="shared" si="18"/>
        <v/>
      </c>
    </row>
    <row r="401" spans="10:16" x14ac:dyDescent="0.2">
      <c r="J401" t="str">
        <f t="shared" si="17"/>
        <v/>
      </c>
      <c r="K401" t="str">
        <f t="shared" si="17"/>
        <v/>
      </c>
      <c r="L401" t="str">
        <f t="shared" si="17"/>
        <v/>
      </c>
      <c r="N401" t="str">
        <f t="shared" si="18"/>
        <v/>
      </c>
      <c r="O401" t="str">
        <f t="shared" si="18"/>
        <v/>
      </c>
      <c r="P401" t="str">
        <f t="shared" si="18"/>
        <v/>
      </c>
    </row>
    <row r="402" spans="10:16" x14ac:dyDescent="0.2">
      <c r="J402" t="str">
        <f t="shared" si="17"/>
        <v/>
      </c>
      <c r="K402" t="str">
        <f t="shared" si="17"/>
        <v/>
      </c>
      <c r="L402" t="str">
        <f t="shared" si="17"/>
        <v/>
      </c>
      <c r="N402" t="str">
        <f t="shared" si="18"/>
        <v/>
      </c>
      <c r="O402" t="str">
        <f t="shared" si="18"/>
        <v/>
      </c>
      <c r="P402" t="str">
        <f t="shared" si="18"/>
        <v/>
      </c>
    </row>
    <row r="403" spans="10:16" x14ac:dyDescent="0.2">
      <c r="J403" t="str">
        <f t="shared" si="17"/>
        <v/>
      </c>
      <c r="K403" t="str">
        <f t="shared" si="17"/>
        <v/>
      </c>
      <c r="L403" t="str">
        <f t="shared" si="17"/>
        <v/>
      </c>
      <c r="N403" t="str">
        <f t="shared" si="18"/>
        <v/>
      </c>
      <c r="O403" t="str">
        <f t="shared" si="18"/>
        <v/>
      </c>
      <c r="P403" t="str">
        <f t="shared" si="18"/>
        <v/>
      </c>
    </row>
    <row r="404" spans="10:16" x14ac:dyDescent="0.2">
      <c r="J404" t="str">
        <f t="shared" si="17"/>
        <v/>
      </c>
      <c r="K404" t="str">
        <f t="shared" si="17"/>
        <v/>
      </c>
      <c r="L404" t="str">
        <f t="shared" si="17"/>
        <v/>
      </c>
      <c r="N404" t="str">
        <f t="shared" si="18"/>
        <v/>
      </c>
      <c r="O404" t="str">
        <f t="shared" si="18"/>
        <v/>
      </c>
      <c r="P404" t="str">
        <f t="shared" si="18"/>
        <v/>
      </c>
    </row>
    <row r="405" spans="10:16" x14ac:dyDescent="0.2">
      <c r="J405" t="str">
        <f t="shared" si="17"/>
        <v/>
      </c>
      <c r="K405" t="str">
        <f t="shared" si="17"/>
        <v/>
      </c>
      <c r="L405" t="str">
        <f t="shared" si="17"/>
        <v/>
      </c>
      <c r="N405" t="str">
        <f t="shared" si="18"/>
        <v/>
      </c>
      <c r="O405" t="str">
        <f t="shared" si="18"/>
        <v/>
      </c>
      <c r="P405" t="str">
        <f t="shared" si="18"/>
        <v/>
      </c>
    </row>
    <row r="406" spans="10:16" x14ac:dyDescent="0.2">
      <c r="J406" t="str">
        <f t="shared" si="17"/>
        <v/>
      </c>
      <c r="K406" t="str">
        <f t="shared" si="17"/>
        <v/>
      </c>
      <c r="L406" t="str">
        <f t="shared" si="17"/>
        <v/>
      </c>
      <c r="N406" t="str">
        <f t="shared" si="18"/>
        <v/>
      </c>
      <c r="O406" t="str">
        <f t="shared" si="18"/>
        <v/>
      </c>
      <c r="P406" t="str">
        <f t="shared" si="18"/>
        <v/>
      </c>
    </row>
    <row r="407" spans="10:16" x14ac:dyDescent="0.2">
      <c r="J407" t="str">
        <f t="shared" si="17"/>
        <v/>
      </c>
      <c r="K407" t="str">
        <f t="shared" si="17"/>
        <v/>
      </c>
      <c r="L407" t="str">
        <f t="shared" si="17"/>
        <v/>
      </c>
      <c r="N407" t="str">
        <f t="shared" si="18"/>
        <v/>
      </c>
      <c r="O407" t="str">
        <f t="shared" si="18"/>
        <v/>
      </c>
      <c r="P407" t="str">
        <f t="shared" si="18"/>
        <v/>
      </c>
    </row>
    <row r="408" spans="10:16" x14ac:dyDescent="0.2">
      <c r="J408" t="str">
        <f t="shared" si="17"/>
        <v/>
      </c>
      <c r="K408" t="str">
        <f t="shared" si="17"/>
        <v/>
      </c>
      <c r="L408" t="str">
        <f t="shared" si="17"/>
        <v/>
      </c>
      <c r="N408" t="str">
        <f t="shared" si="18"/>
        <v/>
      </c>
      <c r="O408" t="str">
        <f t="shared" si="18"/>
        <v/>
      </c>
      <c r="P408" t="str">
        <f t="shared" si="18"/>
        <v/>
      </c>
    </row>
    <row r="409" spans="10:16" x14ac:dyDescent="0.2">
      <c r="J409" t="str">
        <f t="shared" si="17"/>
        <v/>
      </c>
      <c r="K409" t="str">
        <f t="shared" si="17"/>
        <v/>
      </c>
      <c r="L409" t="str">
        <f t="shared" si="17"/>
        <v/>
      </c>
      <c r="N409" t="str">
        <f t="shared" si="18"/>
        <v/>
      </c>
      <c r="O409" t="str">
        <f t="shared" si="18"/>
        <v/>
      </c>
      <c r="P409" t="str">
        <f t="shared" si="18"/>
        <v/>
      </c>
    </row>
    <row r="410" spans="10:16" x14ac:dyDescent="0.2">
      <c r="J410" t="str">
        <f t="shared" si="17"/>
        <v/>
      </c>
      <c r="K410" t="str">
        <f t="shared" si="17"/>
        <v/>
      </c>
      <c r="L410" t="str">
        <f t="shared" si="17"/>
        <v/>
      </c>
      <c r="N410" t="str">
        <f t="shared" si="18"/>
        <v/>
      </c>
      <c r="O410" t="str">
        <f t="shared" si="18"/>
        <v/>
      </c>
      <c r="P410" t="str">
        <f t="shared" si="18"/>
        <v/>
      </c>
    </row>
    <row r="411" spans="10:16" x14ac:dyDescent="0.2">
      <c r="J411" t="str">
        <f t="shared" si="17"/>
        <v/>
      </c>
      <c r="K411" t="str">
        <f t="shared" si="17"/>
        <v/>
      </c>
      <c r="L411" t="str">
        <f t="shared" si="17"/>
        <v/>
      </c>
      <c r="N411" t="str">
        <f t="shared" si="18"/>
        <v/>
      </c>
      <c r="O411" t="str">
        <f t="shared" si="18"/>
        <v/>
      </c>
      <c r="P411" t="str">
        <f t="shared" si="18"/>
        <v/>
      </c>
    </row>
    <row r="412" spans="10:16" x14ac:dyDescent="0.2">
      <c r="J412" t="str">
        <f t="shared" si="17"/>
        <v/>
      </c>
      <c r="K412" t="str">
        <f t="shared" si="17"/>
        <v/>
      </c>
      <c r="L412" t="str">
        <f t="shared" si="17"/>
        <v/>
      </c>
      <c r="N412" t="str">
        <f t="shared" si="18"/>
        <v/>
      </c>
      <c r="O412" t="str">
        <f t="shared" si="18"/>
        <v/>
      </c>
      <c r="P412" t="str">
        <f t="shared" si="18"/>
        <v/>
      </c>
    </row>
    <row r="413" spans="10:16" x14ac:dyDescent="0.2">
      <c r="J413" t="str">
        <f t="shared" si="17"/>
        <v/>
      </c>
      <c r="K413" t="str">
        <f t="shared" si="17"/>
        <v/>
      </c>
      <c r="L413" t="str">
        <f t="shared" si="17"/>
        <v/>
      </c>
      <c r="N413" t="str">
        <f t="shared" si="18"/>
        <v/>
      </c>
      <c r="O413" t="str">
        <f t="shared" si="18"/>
        <v/>
      </c>
      <c r="P413" t="str">
        <f t="shared" si="18"/>
        <v/>
      </c>
    </row>
    <row r="414" spans="10:16" x14ac:dyDescent="0.2">
      <c r="J414" t="str">
        <f t="shared" si="17"/>
        <v/>
      </c>
      <c r="K414" t="str">
        <f t="shared" si="17"/>
        <v/>
      </c>
      <c r="L414" t="str">
        <f t="shared" si="17"/>
        <v/>
      </c>
      <c r="N414" t="str">
        <f t="shared" si="18"/>
        <v/>
      </c>
      <c r="O414" t="str">
        <f t="shared" si="18"/>
        <v/>
      </c>
      <c r="P414" t="str">
        <f t="shared" si="18"/>
        <v/>
      </c>
    </row>
    <row r="415" spans="10:16" x14ac:dyDescent="0.2">
      <c r="J415" t="str">
        <f t="shared" si="17"/>
        <v/>
      </c>
      <c r="K415" t="str">
        <f t="shared" si="17"/>
        <v/>
      </c>
      <c r="L415" t="str">
        <f t="shared" si="17"/>
        <v/>
      </c>
      <c r="N415" t="str">
        <f t="shared" si="18"/>
        <v/>
      </c>
      <c r="O415" t="str">
        <f t="shared" si="18"/>
        <v/>
      </c>
      <c r="P415" t="str">
        <f t="shared" si="18"/>
        <v/>
      </c>
    </row>
    <row r="416" spans="10:16" x14ac:dyDescent="0.2">
      <c r="J416" t="str">
        <f t="shared" si="17"/>
        <v/>
      </c>
      <c r="K416" t="str">
        <f t="shared" si="17"/>
        <v/>
      </c>
      <c r="L416" t="str">
        <f t="shared" si="17"/>
        <v/>
      </c>
      <c r="N416" t="str">
        <f t="shared" si="18"/>
        <v/>
      </c>
      <c r="O416" t="str">
        <f t="shared" si="18"/>
        <v/>
      </c>
      <c r="P416" t="str">
        <f t="shared" si="18"/>
        <v/>
      </c>
    </row>
    <row r="417" spans="10:16" x14ac:dyDescent="0.2">
      <c r="J417" t="str">
        <f t="shared" si="17"/>
        <v/>
      </c>
      <c r="K417" t="str">
        <f t="shared" si="17"/>
        <v/>
      </c>
      <c r="L417" t="str">
        <f t="shared" si="17"/>
        <v/>
      </c>
      <c r="N417" t="str">
        <f t="shared" si="18"/>
        <v/>
      </c>
      <c r="O417" t="str">
        <f t="shared" si="18"/>
        <v/>
      </c>
      <c r="P417" t="str">
        <f t="shared" si="18"/>
        <v/>
      </c>
    </row>
    <row r="418" spans="10:16" x14ac:dyDescent="0.2">
      <c r="J418" t="str">
        <f t="shared" si="17"/>
        <v/>
      </c>
      <c r="K418" t="str">
        <f t="shared" si="17"/>
        <v/>
      </c>
      <c r="L418" t="str">
        <f t="shared" si="17"/>
        <v/>
      </c>
      <c r="N418" t="str">
        <f t="shared" si="18"/>
        <v/>
      </c>
      <c r="O418" t="str">
        <f t="shared" si="18"/>
        <v/>
      </c>
      <c r="P418" t="str">
        <f t="shared" si="18"/>
        <v/>
      </c>
    </row>
    <row r="419" spans="10:16" x14ac:dyDescent="0.2">
      <c r="J419" t="str">
        <f t="shared" si="17"/>
        <v/>
      </c>
      <c r="K419" t="str">
        <f t="shared" si="17"/>
        <v/>
      </c>
      <c r="L419" t="str">
        <f t="shared" si="17"/>
        <v/>
      </c>
      <c r="N419" t="str">
        <f t="shared" si="18"/>
        <v/>
      </c>
      <c r="O419" t="str">
        <f t="shared" si="18"/>
        <v/>
      </c>
      <c r="P419" t="str">
        <f t="shared" si="18"/>
        <v/>
      </c>
    </row>
    <row r="420" spans="10:16" x14ac:dyDescent="0.2">
      <c r="J420" t="str">
        <f t="shared" ref="J420:L483" si="19">IF($B420="US",D420,"")</f>
        <v/>
      </c>
      <c r="K420" t="str">
        <f t="shared" si="19"/>
        <v/>
      </c>
      <c r="L420" t="str">
        <f t="shared" si="19"/>
        <v/>
      </c>
      <c r="N420" t="str">
        <f t="shared" si="18"/>
        <v/>
      </c>
      <c r="O420" t="str">
        <f t="shared" si="18"/>
        <v/>
      </c>
      <c r="P420" t="str">
        <f t="shared" si="18"/>
        <v/>
      </c>
    </row>
    <row r="421" spans="10:16" x14ac:dyDescent="0.2">
      <c r="J421" t="str">
        <f t="shared" si="19"/>
        <v/>
      </c>
      <c r="K421" t="str">
        <f t="shared" si="19"/>
        <v/>
      </c>
      <c r="L421" t="str">
        <f t="shared" si="19"/>
        <v/>
      </c>
      <c r="N421" t="str">
        <f t="shared" ref="N421:P484" si="20">IF($A421="New York",D421,"")</f>
        <v/>
      </c>
      <c r="O421" t="str">
        <f t="shared" si="20"/>
        <v/>
      </c>
      <c r="P421" t="str">
        <f t="shared" si="20"/>
        <v/>
      </c>
    </row>
    <row r="422" spans="10:16" x14ac:dyDescent="0.2">
      <c r="J422" t="str">
        <f t="shared" si="19"/>
        <v/>
      </c>
      <c r="K422" t="str">
        <f t="shared" si="19"/>
        <v/>
      </c>
      <c r="L422" t="str">
        <f t="shared" si="19"/>
        <v/>
      </c>
      <c r="N422" t="str">
        <f t="shared" si="20"/>
        <v/>
      </c>
      <c r="O422" t="str">
        <f t="shared" si="20"/>
        <v/>
      </c>
      <c r="P422" t="str">
        <f t="shared" si="20"/>
        <v/>
      </c>
    </row>
    <row r="423" spans="10:16" x14ac:dyDescent="0.2">
      <c r="J423" t="str">
        <f t="shared" si="19"/>
        <v/>
      </c>
      <c r="K423" t="str">
        <f t="shared" si="19"/>
        <v/>
      </c>
      <c r="L423" t="str">
        <f t="shared" si="19"/>
        <v/>
      </c>
      <c r="N423" t="str">
        <f t="shared" si="20"/>
        <v/>
      </c>
      <c r="O423" t="str">
        <f t="shared" si="20"/>
        <v/>
      </c>
      <c r="P423" t="str">
        <f t="shared" si="20"/>
        <v/>
      </c>
    </row>
    <row r="424" spans="10:16" x14ac:dyDescent="0.2">
      <c r="J424" t="str">
        <f t="shared" si="19"/>
        <v/>
      </c>
      <c r="K424" t="str">
        <f t="shared" si="19"/>
        <v/>
      </c>
      <c r="L424" t="str">
        <f t="shared" si="19"/>
        <v/>
      </c>
      <c r="N424" t="str">
        <f t="shared" si="20"/>
        <v/>
      </c>
      <c r="O424" t="str">
        <f t="shared" si="20"/>
        <v/>
      </c>
      <c r="P424" t="str">
        <f t="shared" si="20"/>
        <v/>
      </c>
    </row>
    <row r="425" spans="10:16" x14ac:dyDescent="0.2">
      <c r="J425" t="str">
        <f t="shared" si="19"/>
        <v/>
      </c>
      <c r="K425" t="str">
        <f t="shared" si="19"/>
        <v/>
      </c>
      <c r="L425" t="str">
        <f t="shared" si="19"/>
        <v/>
      </c>
      <c r="N425" t="str">
        <f t="shared" si="20"/>
        <v/>
      </c>
      <c r="O425" t="str">
        <f t="shared" si="20"/>
        <v/>
      </c>
      <c r="P425" t="str">
        <f t="shared" si="20"/>
        <v/>
      </c>
    </row>
    <row r="426" spans="10:16" x14ac:dyDescent="0.2">
      <c r="J426" t="str">
        <f t="shared" si="19"/>
        <v/>
      </c>
      <c r="K426" t="str">
        <f t="shared" si="19"/>
        <v/>
      </c>
      <c r="L426" t="str">
        <f t="shared" si="19"/>
        <v/>
      </c>
      <c r="N426" t="str">
        <f t="shared" si="20"/>
        <v/>
      </c>
      <c r="O426" t="str">
        <f t="shared" si="20"/>
        <v/>
      </c>
      <c r="P426" t="str">
        <f t="shared" si="20"/>
        <v/>
      </c>
    </row>
    <row r="427" spans="10:16" x14ac:dyDescent="0.2">
      <c r="J427" t="str">
        <f t="shared" si="19"/>
        <v/>
      </c>
      <c r="K427" t="str">
        <f t="shared" si="19"/>
        <v/>
      </c>
      <c r="L427" t="str">
        <f t="shared" si="19"/>
        <v/>
      </c>
      <c r="N427" t="str">
        <f t="shared" si="20"/>
        <v/>
      </c>
      <c r="O427" t="str">
        <f t="shared" si="20"/>
        <v/>
      </c>
      <c r="P427" t="str">
        <f t="shared" si="20"/>
        <v/>
      </c>
    </row>
    <row r="428" spans="10:16" x14ac:dyDescent="0.2">
      <c r="J428" t="str">
        <f t="shared" si="19"/>
        <v/>
      </c>
      <c r="K428" t="str">
        <f t="shared" si="19"/>
        <v/>
      </c>
      <c r="L428" t="str">
        <f t="shared" si="19"/>
        <v/>
      </c>
      <c r="N428" t="str">
        <f t="shared" si="20"/>
        <v/>
      </c>
      <c r="O428" t="str">
        <f t="shared" si="20"/>
        <v/>
      </c>
      <c r="P428" t="str">
        <f t="shared" si="20"/>
        <v/>
      </c>
    </row>
    <row r="429" spans="10:16" x14ac:dyDescent="0.2">
      <c r="J429" t="str">
        <f t="shared" si="19"/>
        <v/>
      </c>
      <c r="K429" t="str">
        <f t="shared" si="19"/>
        <v/>
      </c>
      <c r="L429" t="str">
        <f t="shared" si="19"/>
        <v/>
      </c>
      <c r="N429" t="str">
        <f t="shared" si="20"/>
        <v/>
      </c>
      <c r="O429" t="str">
        <f t="shared" si="20"/>
        <v/>
      </c>
      <c r="P429" t="str">
        <f t="shared" si="20"/>
        <v/>
      </c>
    </row>
    <row r="430" spans="10:16" x14ac:dyDescent="0.2">
      <c r="J430" t="str">
        <f t="shared" si="19"/>
        <v/>
      </c>
      <c r="K430" t="str">
        <f t="shared" si="19"/>
        <v/>
      </c>
      <c r="L430" t="str">
        <f t="shared" si="19"/>
        <v/>
      </c>
      <c r="N430" t="str">
        <f t="shared" si="20"/>
        <v/>
      </c>
      <c r="O430" t="str">
        <f t="shared" si="20"/>
        <v/>
      </c>
      <c r="P430" t="str">
        <f t="shared" si="20"/>
        <v/>
      </c>
    </row>
    <row r="431" spans="10:16" x14ac:dyDescent="0.2">
      <c r="J431" t="str">
        <f t="shared" si="19"/>
        <v/>
      </c>
      <c r="K431" t="str">
        <f t="shared" si="19"/>
        <v/>
      </c>
      <c r="L431" t="str">
        <f t="shared" si="19"/>
        <v/>
      </c>
      <c r="N431" t="str">
        <f t="shared" si="20"/>
        <v/>
      </c>
      <c r="O431" t="str">
        <f t="shared" si="20"/>
        <v/>
      </c>
      <c r="P431" t="str">
        <f t="shared" si="20"/>
        <v/>
      </c>
    </row>
    <row r="432" spans="10:16" x14ac:dyDescent="0.2">
      <c r="J432" t="str">
        <f t="shared" si="19"/>
        <v/>
      </c>
      <c r="K432" t="str">
        <f t="shared" si="19"/>
        <v/>
      </c>
      <c r="L432" t="str">
        <f t="shared" si="19"/>
        <v/>
      </c>
      <c r="N432" t="str">
        <f t="shared" si="20"/>
        <v/>
      </c>
      <c r="O432" t="str">
        <f t="shared" si="20"/>
        <v/>
      </c>
      <c r="P432" t="str">
        <f t="shared" si="20"/>
        <v/>
      </c>
    </row>
    <row r="433" spans="10:16" x14ac:dyDescent="0.2">
      <c r="J433" t="str">
        <f t="shared" si="19"/>
        <v/>
      </c>
      <c r="K433" t="str">
        <f t="shared" si="19"/>
        <v/>
      </c>
      <c r="L433" t="str">
        <f t="shared" si="19"/>
        <v/>
      </c>
      <c r="N433" t="str">
        <f t="shared" si="20"/>
        <v/>
      </c>
      <c r="O433" t="str">
        <f t="shared" si="20"/>
        <v/>
      </c>
      <c r="P433" t="str">
        <f t="shared" si="20"/>
        <v/>
      </c>
    </row>
    <row r="434" spans="10:16" x14ac:dyDescent="0.2">
      <c r="J434" t="str">
        <f t="shared" si="19"/>
        <v/>
      </c>
      <c r="K434" t="str">
        <f t="shared" si="19"/>
        <v/>
      </c>
      <c r="L434" t="str">
        <f t="shared" si="19"/>
        <v/>
      </c>
      <c r="N434" t="str">
        <f t="shared" si="20"/>
        <v/>
      </c>
      <c r="O434" t="str">
        <f t="shared" si="20"/>
        <v/>
      </c>
      <c r="P434" t="str">
        <f t="shared" si="20"/>
        <v/>
      </c>
    </row>
    <row r="435" spans="10:16" x14ac:dyDescent="0.2">
      <c r="J435" t="str">
        <f t="shared" si="19"/>
        <v/>
      </c>
      <c r="K435" t="str">
        <f t="shared" si="19"/>
        <v/>
      </c>
      <c r="L435" t="str">
        <f t="shared" si="19"/>
        <v/>
      </c>
      <c r="N435" t="str">
        <f t="shared" si="20"/>
        <v/>
      </c>
      <c r="O435" t="str">
        <f t="shared" si="20"/>
        <v/>
      </c>
      <c r="P435" t="str">
        <f t="shared" si="20"/>
        <v/>
      </c>
    </row>
    <row r="436" spans="10:16" x14ac:dyDescent="0.2">
      <c r="J436" t="str">
        <f t="shared" si="19"/>
        <v/>
      </c>
      <c r="K436" t="str">
        <f t="shared" si="19"/>
        <v/>
      </c>
      <c r="L436" t="str">
        <f t="shared" si="19"/>
        <v/>
      </c>
      <c r="N436" t="str">
        <f t="shared" si="20"/>
        <v/>
      </c>
      <c r="O436" t="str">
        <f t="shared" si="20"/>
        <v/>
      </c>
      <c r="P436" t="str">
        <f t="shared" si="20"/>
        <v/>
      </c>
    </row>
    <row r="437" spans="10:16" x14ac:dyDescent="0.2">
      <c r="J437" t="str">
        <f t="shared" si="19"/>
        <v/>
      </c>
      <c r="K437" t="str">
        <f t="shared" si="19"/>
        <v/>
      </c>
      <c r="L437" t="str">
        <f t="shared" si="19"/>
        <v/>
      </c>
      <c r="N437" t="str">
        <f t="shared" si="20"/>
        <v/>
      </c>
      <c r="O437" t="str">
        <f t="shared" si="20"/>
        <v/>
      </c>
      <c r="P437" t="str">
        <f t="shared" si="20"/>
        <v/>
      </c>
    </row>
    <row r="438" spans="10:16" x14ac:dyDescent="0.2">
      <c r="J438" t="str">
        <f t="shared" si="19"/>
        <v/>
      </c>
      <c r="K438" t="str">
        <f t="shared" si="19"/>
        <v/>
      </c>
      <c r="L438" t="str">
        <f t="shared" si="19"/>
        <v/>
      </c>
      <c r="N438" t="str">
        <f t="shared" si="20"/>
        <v/>
      </c>
      <c r="O438" t="str">
        <f t="shared" si="20"/>
        <v/>
      </c>
      <c r="P438" t="str">
        <f t="shared" si="20"/>
        <v/>
      </c>
    </row>
    <row r="439" spans="10:16" x14ac:dyDescent="0.2">
      <c r="J439" t="str">
        <f t="shared" si="19"/>
        <v/>
      </c>
      <c r="K439" t="str">
        <f t="shared" si="19"/>
        <v/>
      </c>
      <c r="L439" t="str">
        <f t="shared" si="19"/>
        <v/>
      </c>
      <c r="N439" t="str">
        <f t="shared" si="20"/>
        <v/>
      </c>
      <c r="O439" t="str">
        <f t="shared" si="20"/>
        <v/>
      </c>
      <c r="P439" t="str">
        <f t="shared" si="20"/>
        <v/>
      </c>
    </row>
    <row r="440" spans="10:16" x14ac:dyDescent="0.2">
      <c r="J440" t="str">
        <f t="shared" si="19"/>
        <v/>
      </c>
      <c r="K440" t="str">
        <f t="shared" si="19"/>
        <v/>
      </c>
      <c r="L440" t="str">
        <f t="shared" si="19"/>
        <v/>
      </c>
      <c r="N440" t="str">
        <f t="shared" si="20"/>
        <v/>
      </c>
      <c r="O440" t="str">
        <f t="shared" si="20"/>
        <v/>
      </c>
      <c r="P440" t="str">
        <f t="shared" si="20"/>
        <v/>
      </c>
    </row>
    <row r="441" spans="10:16" x14ac:dyDescent="0.2">
      <c r="J441" t="str">
        <f t="shared" si="19"/>
        <v/>
      </c>
      <c r="K441" t="str">
        <f t="shared" si="19"/>
        <v/>
      </c>
      <c r="L441" t="str">
        <f t="shared" si="19"/>
        <v/>
      </c>
      <c r="N441" t="str">
        <f t="shared" si="20"/>
        <v/>
      </c>
      <c r="O441" t="str">
        <f t="shared" si="20"/>
        <v/>
      </c>
      <c r="P441" t="str">
        <f t="shared" si="20"/>
        <v/>
      </c>
    </row>
    <row r="442" spans="10:16" x14ac:dyDescent="0.2">
      <c r="J442" t="str">
        <f t="shared" si="19"/>
        <v/>
      </c>
      <c r="K442" t="str">
        <f t="shared" si="19"/>
        <v/>
      </c>
      <c r="L442" t="str">
        <f t="shared" si="19"/>
        <v/>
      </c>
      <c r="N442" t="str">
        <f t="shared" si="20"/>
        <v/>
      </c>
      <c r="O442" t="str">
        <f t="shared" si="20"/>
        <v/>
      </c>
      <c r="P442" t="str">
        <f t="shared" si="20"/>
        <v/>
      </c>
    </row>
    <row r="443" spans="10:16" x14ac:dyDescent="0.2">
      <c r="J443" t="str">
        <f t="shared" si="19"/>
        <v/>
      </c>
      <c r="K443" t="str">
        <f t="shared" si="19"/>
        <v/>
      </c>
      <c r="L443" t="str">
        <f t="shared" si="19"/>
        <v/>
      </c>
      <c r="N443" t="str">
        <f t="shared" si="20"/>
        <v/>
      </c>
      <c r="O443" t="str">
        <f t="shared" si="20"/>
        <v/>
      </c>
      <c r="P443" t="str">
        <f t="shared" si="20"/>
        <v/>
      </c>
    </row>
    <row r="444" spans="10:16" x14ac:dyDescent="0.2">
      <c r="J444" t="str">
        <f t="shared" si="19"/>
        <v/>
      </c>
      <c r="K444" t="str">
        <f t="shared" si="19"/>
        <v/>
      </c>
      <c r="L444" t="str">
        <f t="shared" si="19"/>
        <v/>
      </c>
      <c r="N444" t="str">
        <f t="shared" si="20"/>
        <v/>
      </c>
      <c r="O444" t="str">
        <f t="shared" si="20"/>
        <v/>
      </c>
      <c r="P444" t="str">
        <f t="shared" si="20"/>
        <v/>
      </c>
    </row>
    <row r="445" spans="10:16" x14ac:dyDescent="0.2">
      <c r="J445" t="str">
        <f t="shared" si="19"/>
        <v/>
      </c>
      <c r="K445" t="str">
        <f t="shared" si="19"/>
        <v/>
      </c>
      <c r="L445" t="str">
        <f t="shared" si="19"/>
        <v/>
      </c>
      <c r="N445" t="str">
        <f t="shared" si="20"/>
        <v/>
      </c>
      <c r="O445" t="str">
        <f t="shared" si="20"/>
        <v/>
      </c>
      <c r="P445" t="str">
        <f t="shared" si="20"/>
        <v/>
      </c>
    </row>
    <row r="446" spans="10:16" x14ac:dyDescent="0.2">
      <c r="J446" t="str">
        <f t="shared" si="19"/>
        <v/>
      </c>
      <c r="K446" t="str">
        <f t="shared" si="19"/>
        <v/>
      </c>
      <c r="L446" t="str">
        <f t="shared" si="19"/>
        <v/>
      </c>
      <c r="N446" t="str">
        <f t="shared" si="20"/>
        <v/>
      </c>
      <c r="O446" t="str">
        <f t="shared" si="20"/>
        <v/>
      </c>
      <c r="P446" t="str">
        <f t="shared" si="20"/>
        <v/>
      </c>
    </row>
    <row r="447" spans="10:16" x14ac:dyDescent="0.2">
      <c r="J447" t="str">
        <f t="shared" si="19"/>
        <v/>
      </c>
      <c r="K447" t="str">
        <f t="shared" si="19"/>
        <v/>
      </c>
      <c r="L447" t="str">
        <f t="shared" si="19"/>
        <v/>
      </c>
      <c r="N447" t="str">
        <f t="shared" si="20"/>
        <v/>
      </c>
      <c r="O447" t="str">
        <f t="shared" si="20"/>
        <v/>
      </c>
      <c r="P447" t="str">
        <f t="shared" si="20"/>
        <v/>
      </c>
    </row>
    <row r="448" spans="10:16" x14ac:dyDescent="0.2">
      <c r="J448" t="str">
        <f t="shared" si="19"/>
        <v/>
      </c>
      <c r="K448" t="str">
        <f t="shared" si="19"/>
        <v/>
      </c>
      <c r="L448" t="str">
        <f t="shared" si="19"/>
        <v/>
      </c>
      <c r="N448" t="str">
        <f t="shared" si="20"/>
        <v/>
      </c>
      <c r="O448" t="str">
        <f t="shared" si="20"/>
        <v/>
      </c>
      <c r="P448" t="str">
        <f t="shared" si="20"/>
        <v/>
      </c>
    </row>
    <row r="449" spans="10:16" x14ac:dyDescent="0.2">
      <c r="J449" t="str">
        <f t="shared" si="19"/>
        <v/>
      </c>
      <c r="K449" t="str">
        <f t="shared" si="19"/>
        <v/>
      </c>
      <c r="L449" t="str">
        <f t="shared" si="19"/>
        <v/>
      </c>
      <c r="N449" t="str">
        <f t="shared" si="20"/>
        <v/>
      </c>
      <c r="O449" t="str">
        <f t="shared" si="20"/>
        <v/>
      </c>
      <c r="P449" t="str">
        <f t="shared" si="20"/>
        <v/>
      </c>
    </row>
    <row r="450" spans="10:16" x14ac:dyDescent="0.2">
      <c r="J450" t="str">
        <f t="shared" si="19"/>
        <v/>
      </c>
      <c r="K450" t="str">
        <f t="shared" si="19"/>
        <v/>
      </c>
      <c r="L450" t="str">
        <f t="shared" si="19"/>
        <v/>
      </c>
      <c r="N450" t="str">
        <f t="shared" si="20"/>
        <v/>
      </c>
      <c r="O450" t="str">
        <f t="shared" si="20"/>
        <v/>
      </c>
      <c r="P450" t="str">
        <f t="shared" si="20"/>
        <v/>
      </c>
    </row>
    <row r="451" spans="10:16" x14ac:dyDescent="0.2">
      <c r="J451" t="str">
        <f t="shared" si="19"/>
        <v/>
      </c>
      <c r="K451" t="str">
        <f t="shared" si="19"/>
        <v/>
      </c>
      <c r="L451" t="str">
        <f t="shared" si="19"/>
        <v/>
      </c>
      <c r="N451" t="str">
        <f t="shared" si="20"/>
        <v/>
      </c>
      <c r="O451" t="str">
        <f t="shared" si="20"/>
        <v/>
      </c>
      <c r="P451" t="str">
        <f t="shared" si="20"/>
        <v/>
      </c>
    </row>
    <row r="452" spans="10:16" x14ac:dyDescent="0.2">
      <c r="J452" t="str">
        <f t="shared" si="19"/>
        <v/>
      </c>
      <c r="K452" t="str">
        <f t="shared" si="19"/>
        <v/>
      </c>
      <c r="L452" t="str">
        <f t="shared" si="19"/>
        <v/>
      </c>
      <c r="N452" t="str">
        <f t="shared" si="20"/>
        <v/>
      </c>
      <c r="O452" t="str">
        <f t="shared" si="20"/>
        <v/>
      </c>
      <c r="P452" t="str">
        <f t="shared" si="20"/>
        <v/>
      </c>
    </row>
    <row r="453" spans="10:16" x14ac:dyDescent="0.2">
      <c r="J453" t="str">
        <f t="shared" si="19"/>
        <v/>
      </c>
      <c r="K453" t="str">
        <f t="shared" si="19"/>
        <v/>
      </c>
      <c r="L453" t="str">
        <f t="shared" si="19"/>
        <v/>
      </c>
      <c r="N453" t="str">
        <f t="shared" si="20"/>
        <v/>
      </c>
      <c r="O453" t="str">
        <f t="shared" si="20"/>
        <v/>
      </c>
      <c r="P453" t="str">
        <f t="shared" si="20"/>
        <v/>
      </c>
    </row>
    <row r="454" spans="10:16" x14ac:dyDescent="0.2">
      <c r="J454" t="str">
        <f t="shared" si="19"/>
        <v/>
      </c>
      <c r="K454" t="str">
        <f t="shared" si="19"/>
        <v/>
      </c>
      <c r="L454" t="str">
        <f t="shared" si="19"/>
        <v/>
      </c>
      <c r="N454" t="str">
        <f t="shared" si="20"/>
        <v/>
      </c>
      <c r="O454" t="str">
        <f t="shared" si="20"/>
        <v/>
      </c>
      <c r="P454" t="str">
        <f t="shared" si="20"/>
        <v/>
      </c>
    </row>
    <row r="455" spans="10:16" x14ac:dyDescent="0.2">
      <c r="J455" t="str">
        <f t="shared" si="19"/>
        <v/>
      </c>
      <c r="K455" t="str">
        <f t="shared" si="19"/>
        <v/>
      </c>
      <c r="L455" t="str">
        <f t="shared" si="19"/>
        <v/>
      </c>
      <c r="N455" t="str">
        <f t="shared" si="20"/>
        <v/>
      </c>
      <c r="O455" t="str">
        <f t="shared" si="20"/>
        <v/>
      </c>
      <c r="P455" t="str">
        <f t="shared" si="20"/>
        <v/>
      </c>
    </row>
    <row r="456" spans="10:16" x14ac:dyDescent="0.2">
      <c r="J456" t="str">
        <f t="shared" si="19"/>
        <v/>
      </c>
      <c r="K456" t="str">
        <f t="shared" si="19"/>
        <v/>
      </c>
      <c r="L456" t="str">
        <f t="shared" si="19"/>
        <v/>
      </c>
      <c r="N456" t="str">
        <f t="shared" si="20"/>
        <v/>
      </c>
      <c r="O456" t="str">
        <f t="shared" si="20"/>
        <v/>
      </c>
      <c r="P456" t="str">
        <f t="shared" si="20"/>
        <v/>
      </c>
    </row>
    <row r="457" spans="10:16" x14ac:dyDescent="0.2">
      <c r="J457" t="str">
        <f t="shared" si="19"/>
        <v/>
      </c>
      <c r="K457" t="str">
        <f t="shared" si="19"/>
        <v/>
      </c>
      <c r="L457" t="str">
        <f t="shared" si="19"/>
        <v/>
      </c>
      <c r="N457" t="str">
        <f t="shared" si="20"/>
        <v/>
      </c>
      <c r="O457" t="str">
        <f t="shared" si="20"/>
        <v/>
      </c>
      <c r="P457" t="str">
        <f t="shared" si="20"/>
        <v/>
      </c>
    </row>
    <row r="458" spans="10:16" x14ac:dyDescent="0.2">
      <c r="J458" t="str">
        <f t="shared" si="19"/>
        <v/>
      </c>
      <c r="K458" t="str">
        <f t="shared" si="19"/>
        <v/>
      </c>
      <c r="L458" t="str">
        <f t="shared" si="19"/>
        <v/>
      </c>
      <c r="N458" t="str">
        <f t="shared" si="20"/>
        <v/>
      </c>
      <c r="O458" t="str">
        <f t="shared" si="20"/>
        <v/>
      </c>
      <c r="P458" t="str">
        <f t="shared" si="20"/>
        <v/>
      </c>
    </row>
    <row r="459" spans="10:16" x14ac:dyDescent="0.2">
      <c r="J459" t="str">
        <f t="shared" si="19"/>
        <v/>
      </c>
      <c r="K459" t="str">
        <f t="shared" si="19"/>
        <v/>
      </c>
      <c r="L459" t="str">
        <f t="shared" si="19"/>
        <v/>
      </c>
      <c r="N459" t="str">
        <f t="shared" si="20"/>
        <v/>
      </c>
      <c r="O459" t="str">
        <f t="shared" si="20"/>
        <v/>
      </c>
      <c r="P459" t="str">
        <f t="shared" si="20"/>
        <v/>
      </c>
    </row>
    <row r="460" spans="10:16" x14ac:dyDescent="0.2">
      <c r="J460" t="str">
        <f t="shared" si="19"/>
        <v/>
      </c>
      <c r="K460" t="str">
        <f t="shared" si="19"/>
        <v/>
      </c>
      <c r="L460" t="str">
        <f t="shared" si="19"/>
        <v/>
      </c>
      <c r="N460" t="str">
        <f t="shared" si="20"/>
        <v/>
      </c>
      <c r="O460" t="str">
        <f t="shared" si="20"/>
        <v/>
      </c>
      <c r="P460" t="str">
        <f t="shared" si="20"/>
        <v/>
      </c>
    </row>
    <row r="461" spans="10:16" x14ac:dyDescent="0.2">
      <c r="J461" t="str">
        <f t="shared" si="19"/>
        <v/>
      </c>
      <c r="K461" t="str">
        <f t="shared" si="19"/>
        <v/>
      </c>
      <c r="L461" t="str">
        <f t="shared" si="19"/>
        <v/>
      </c>
      <c r="N461" t="str">
        <f t="shared" si="20"/>
        <v/>
      </c>
      <c r="O461" t="str">
        <f t="shared" si="20"/>
        <v/>
      </c>
      <c r="P461" t="str">
        <f t="shared" si="20"/>
        <v/>
      </c>
    </row>
    <row r="462" spans="10:16" x14ac:dyDescent="0.2">
      <c r="J462" t="str">
        <f t="shared" si="19"/>
        <v/>
      </c>
      <c r="K462" t="str">
        <f t="shared" si="19"/>
        <v/>
      </c>
      <c r="L462" t="str">
        <f t="shared" si="19"/>
        <v/>
      </c>
      <c r="N462" t="str">
        <f t="shared" si="20"/>
        <v/>
      </c>
      <c r="O462" t="str">
        <f t="shared" si="20"/>
        <v/>
      </c>
      <c r="P462" t="str">
        <f t="shared" si="20"/>
        <v/>
      </c>
    </row>
    <row r="463" spans="10:16" x14ac:dyDescent="0.2">
      <c r="J463" t="str">
        <f t="shared" si="19"/>
        <v/>
      </c>
      <c r="K463" t="str">
        <f t="shared" si="19"/>
        <v/>
      </c>
      <c r="L463" t="str">
        <f t="shared" si="19"/>
        <v/>
      </c>
      <c r="N463" t="str">
        <f t="shared" si="20"/>
        <v/>
      </c>
      <c r="O463" t="str">
        <f t="shared" si="20"/>
        <v/>
      </c>
      <c r="P463" t="str">
        <f t="shared" si="20"/>
        <v/>
      </c>
    </row>
    <row r="464" spans="10:16" x14ac:dyDescent="0.2">
      <c r="J464" t="str">
        <f t="shared" si="19"/>
        <v/>
      </c>
      <c r="K464" t="str">
        <f t="shared" si="19"/>
        <v/>
      </c>
      <c r="L464" t="str">
        <f t="shared" si="19"/>
        <v/>
      </c>
      <c r="N464" t="str">
        <f t="shared" si="20"/>
        <v/>
      </c>
      <c r="O464" t="str">
        <f t="shared" si="20"/>
        <v/>
      </c>
      <c r="P464" t="str">
        <f t="shared" si="20"/>
        <v/>
      </c>
    </row>
    <row r="465" spans="10:16" x14ac:dyDescent="0.2">
      <c r="J465" t="str">
        <f t="shared" si="19"/>
        <v/>
      </c>
      <c r="K465" t="str">
        <f t="shared" si="19"/>
        <v/>
      </c>
      <c r="L465" t="str">
        <f t="shared" si="19"/>
        <v/>
      </c>
      <c r="N465" t="str">
        <f t="shared" si="20"/>
        <v/>
      </c>
      <c r="O465" t="str">
        <f t="shared" si="20"/>
        <v/>
      </c>
      <c r="P465" t="str">
        <f t="shared" si="20"/>
        <v/>
      </c>
    </row>
    <row r="466" spans="10:16" x14ac:dyDescent="0.2">
      <c r="J466" t="str">
        <f t="shared" si="19"/>
        <v/>
      </c>
      <c r="K466" t="str">
        <f t="shared" si="19"/>
        <v/>
      </c>
      <c r="L466" t="str">
        <f t="shared" si="19"/>
        <v/>
      </c>
      <c r="N466" t="str">
        <f t="shared" si="20"/>
        <v/>
      </c>
      <c r="O466" t="str">
        <f t="shared" si="20"/>
        <v/>
      </c>
      <c r="P466" t="str">
        <f t="shared" si="20"/>
        <v/>
      </c>
    </row>
    <row r="467" spans="10:16" x14ac:dyDescent="0.2">
      <c r="J467" t="str">
        <f t="shared" si="19"/>
        <v/>
      </c>
      <c r="K467" t="str">
        <f t="shared" si="19"/>
        <v/>
      </c>
      <c r="L467" t="str">
        <f t="shared" si="19"/>
        <v/>
      </c>
      <c r="N467" t="str">
        <f t="shared" si="20"/>
        <v/>
      </c>
      <c r="O467" t="str">
        <f t="shared" si="20"/>
        <v/>
      </c>
      <c r="P467" t="str">
        <f t="shared" si="20"/>
        <v/>
      </c>
    </row>
    <row r="468" spans="10:16" x14ac:dyDescent="0.2">
      <c r="J468" t="str">
        <f t="shared" si="19"/>
        <v/>
      </c>
      <c r="K468" t="str">
        <f t="shared" si="19"/>
        <v/>
      </c>
      <c r="L468" t="str">
        <f t="shared" si="19"/>
        <v/>
      </c>
      <c r="N468" t="str">
        <f t="shared" si="20"/>
        <v/>
      </c>
      <c r="O468" t="str">
        <f t="shared" si="20"/>
        <v/>
      </c>
      <c r="P468" t="str">
        <f t="shared" si="20"/>
        <v/>
      </c>
    </row>
    <row r="469" spans="10:16" x14ac:dyDescent="0.2">
      <c r="J469" t="str">
        <f t="shared" si="19"/>
        <v/>
      </c>
      <c r="K469" t="str">
        <f t="shared" si="19"/>
        <v/>
      </c>
      <c r="L469" t="str">
        <f t="shared" si="19"/>
        <v/>
      </c>
      <c r="N469" t="str">
        <f t="shared" si="20"/>
        <v/>
      </c>
      <c r="O469" t="str">
        <f t="shared" si="20"/>
        <v/>
      </c>
      <c r="P469" t="str">
        <f t="shared" si="20"/>
        <v/>
      </c>
    </row>
    <row r="470" spans="10:16" x14ac:dyDescent="0.2">
      <c r="J470" t="str">
        <f t="shared" si="19"/>
        <v/>
      </c>
      <c r="K470" t="str">
        <f t="shared" si="19"/>
        <v/>
      </c>
      <c r="L470" t="str">
        <f t="shared" si="19"/>
        <v/>
      </c>
      <c r="N470" t="str">
        <f t="shared" si="20"/>
        <v/>
      </c>
      <c r="O470" t="str">
        <f t="shared" si="20"/>
        <v/>
      </c>
      <c r="P470" t="str">
        <f t="shared" si="20"/>
        <v/>
      </c>
    </row>
    <row r="471" spans="10:16" x14ac:dyDescent="0.2">
      <c r="J471" t="str">
        <f t="shared" si="19"/>
        <v/>
      </c>
      <c r="K471" t="str">
        <f t="shared" si="19"/>
        <v/>
      </c>
      <c r="L471" t="str">
        <f t="shared" si="19"/>
        <v/>
      </c>
      <c r="N471" t="str">
        <f t="shared" si="20"/>
        <v/>
      </c>
      <c r="O471" t="str">
        <f t="shared" si="20"/>
        <v/>
      </c>
      <c r="P471" t="str">
        <f t="shared" si="20"/>
        <v/>
      </c>
    </row>
    <row r="472" spans="10:16" x14ac:dyDescent="0.2">
      <c r="J472" t="str">
        <f t="shared" si="19"/>
        <v/>
      </c>
      <c r="K472" t="str">
        <f t="shared" si="19"/>
        <v/>
      </c>
      <c r="L472" t="str">
        <f t="shared" si="19"/>
        <v/>
      </c>
      <c r="N472" t="str">
        <f t="shared" si="20"/>
        <v/>
      </c>
      <c r="O472" t="str">
        <f t="shared" si="20"/>
        <v/>
      </c>
      <c r="P472" t="str">
        <f t="shared" si="20"/>
        <v/>
      </c>
    </row>
    <row r="473" spans="10:16" x14ac:dyDescent="0.2">
      <c r="J473" t="str">
        <f t="shared" si="19"/>
        <v/>
      </c>
      <c r="K473" t="str">
        <f t="shared" si="19"/>
        <v/>
      </c>
      <c r="L473" t="str">
        <f t="shared" si="19"/>
        <v/>
      </c>
      <c r="N473" t="str">
        <f t="shared" si="20"/>
        <v/>
      </c>
      <c r="O473" t="str">
        <f t="shared" si="20"/>
        <v/>
      </c>
      <c r="P473" t="str">
        <f t="shared" si="20"/>
        <v/>
      </c>
    </row>
    <row r="474" spans="10:16" x14ac:dyDescent="0.2">
      <c r="J474" t="str">
        <f t="shared" si="19"/>
        <v/>
      </c>
      <c r="K474" t="str">
        <f t="shared" si="19"/>
        <v/>
      </c>
      <c r="L474" t="str">
        <f t="shared" si="19"/>
        <v/>
      </c>
      <c r="N474" t="str">
        <f t="shared" si="20"/>
        <v/>
      </c>
      <c r="O474" t="str">
        <f t="shared" si="20"/>
        <v/>
      </c>
      <c r="P474" t="str">
        <f t="shared" si="20"/>
        <v/>
      </c>
    </row>
    <row r="475" spans="10:16" x14ac:dyDescent="0.2">
      <c r="J475" t="str">
        <f t="shared" si="19"/>
        <v/>
      </c>
      <c r="K475" t="str">
        <f t="shared" si="19"/>
        <v/>
      </c>
      <c r="L475" t="str">
        <f t="shared" si="19"/>
        <v/>
      </c>
      <c r="N475" t="str">
        <f t="shared" si="20"/>
        <v/>
      </c>
      <c r="O475" t="str">
        <f t="shared" si="20"/>
        <v/>
      </c>
      <c r="P475" t="str">
        <f t="shared" si="20"/>
        <v/>
      </c>
    </row>
    <row r="476" spans="10:16" x14ac:dyDescent="0.2">
      <c r="J476" t="str">
        <f t="shared" si="19"/>
        <v/>
      </c>
      <c r="K476" t="str">
        <f t="shared" si="19"/>
        <v/>
      </c>
      <c r="L476" t="str">
        <f t="shared" si="19"/>
        <v/>
      </c>
      <c r="N476" t="str">
        <f t="shared" si="20"/>
        <v/>
      </c>
      <c r="O476" t="str">
        <f t="shared" si="20"/>
        <v/>
      </c>
      <c r="P476" t="str">
        <f t="shared" si="20"/>
        <v/>
      </c>
    </row>
    <row r="477" spans="10:16" x14ac:dyDescent="0.2">
      <c r="J477" t="str">
        <f t="shared" si="19"/>
        <v/>
      </c>
      <c r="K477" t="str">
        <f t="shared" si="19"/>
        <v/>
      </c>
      <c r="L477" t="str">
        <f t="shared" si="19"/>
        <v/>
      </c>
      <c r="N477" t="str">
        <f t="shared" si="20"/>
        <v/>
      </c>
      <c r="O477" t="str">
        <f t="shared" si="20"/>
        <v/>
      </c>
      <c r="P477" t="str">
        <f t="shared" si="20"/>
        <v/>
      </c>
    </row>
    <row r="478" spans="10:16" x14ac:dyDescent="0.2">
      <c r="J478" t="str">
        <f t="shared" si="19"/>
        <v/>
      </c>
      <c r="K478" t="str">
        <f t="shared" si="19"/>
        <v/>
      </c>
      <c r="L478" t="str">
        <f t="shared" si="19"/>
        <v/>
      </c>
      <c r="N478" t="str">
        <f t="shared" si="20"/>
        <v/>
      </c>
      <c r="O478" t="str">
        <f t="shared" si="20"/>
        <v/>
      </c>
      <c r="P478" t="str">
        <f t="shared" si="20"/>
        <v/>
      </c>
    </row>
    <row r="479" spans="10:16" x14ac:dyDescent="0.2">
      <c r="J479" t="str">
        <f t="shared" si="19"/>
        <v/>
      </c>
      <c r="K479" t="str">
        <f t="shared" si="19"/>
        <v/>
      </c>
      <c r="L479" t="str">
        <f t="shared" si="19"/>
        <v/>
      </c>
      <c r="N479" t="str">
        <f t="shared" si="20"/>
        <v/>
      </c>
      <c r="O479" t="str">
        <f t="shared" si="20"/>
        <v/>
      </c>
      <c r="P479" t="str">
        <f t="shared" si="20"/>
        <v/>
      </c>
    </row>
    <row r="480" spans="10:16" x14ac:dyDescent="0.2">
      <c r="J480" t="str">
        <f t="shared" si="19"/>
        <v/>
      </c>
      <c r="K480" t="str">
        <f t="shared" si="19"/>
        <v/>
      </c>
      <c r="L480" t="str">
        <f t="shared" si="19"/>
        <v/>
      </c>
      <c r="N480" t="str">
        <f t="shared" si="20"/>
        <v/>
      </c>
      <c r="O480" t="str">
        <f t="shared" si="20"/>
        <v/>
      </c>
      <c r="P480" t="str">
        <f t="shared" si="20"/>
        <v/>
      </c>
    </row>
    <row r="481" spans="10:16" x14ac:dyDescent="0.2">
      <c r="J481" t="str">
        <f t="shared" si="19"/>
        <v/>
      </c>
      <c r="K481" t="str">
        <f t="shared" si="19"/>
        <v/>
      </c>
      <c r="L481" t="str">
        <f t="shared" si="19"/>
        <v/>
      </c>
      <c r="N481" t="str">
        <f t="shared" si="20"/>
        <v/>
      </c>
      <c r="O481" t="str">
        <f t="shared" si="20"/>
        <v/>
      </c>
      <c r="P481" t="str">
        <f t="shared" si="20"/>
        <v/>
      </c>
    </row>
    <row r="482" spans="10:16" x14ac:dyDescent="0.2">
      <c r="J482" t="str">
        <f t="shared" si="19"/>
        <v/>
      </c>
      <c r="K482" t="str">
        <f t="shared" si="19"/>
        <v/>
      </c>
      <c r="L482" t="str">
        <f t="shared" si="19"/>
        <v/>
      </c>
      <c r="N482" t="str">
        <f t="shared" si="20"/>
        <v/>
      </c>
      <c r="O482" t="str">
        <f t="shared" si="20"/>
        <v/>
      </c>
      <c r="P482" t="str">
        <f t="shared" si="20"/>
        <v/>
      </c>
    </row>
    <row r="483" spans="10:16" x14ac:dyDescent="0.2">
      <c r="J483" t="str">
        <f t="shared" si="19"/>
        <v/>
      </c>
      <c r="K483" t="str">
        <f t="shared" si="19"/>
        <v/>
      </c>
      <c r="L483" t="str">
        <f t="shared" si="19"/>
        <v/>
      </c>
      <c r="N483" t="str">
        <f t="shared" si="20"/>
        <v/>
      </c>
      <c r="O483" t="str">
        <f t="shared" si="20"/>
        <v/>
      </c>
      <c r="P483" t="str">
        <f t="shared" si="20"/>
        <v/>
      </c>
    </row>
    <row r="484" spans="10:16" x14ac:dyDescent="0.2">
      <c r="J484" t="str">
        <f t="shared" ref="J484:L517" si="21">IF($B484="US",D484,"")</f>
        <v/>
      </c>
      <c r="K484" t="str">
        <f t="shared" si="21"/>
        <v/>
      </c>
      <c r="L484" t="str">
        <f t="shared" si="21"/>
        <v/>
      </c>
      <c r="N484" t="str">
        <f t="shared" si="20"/>
        <v/>
      </c>
      <c r="O484" t="str">
        <f t="shared" si="20"/>
        <v/>
      </c>
      <c r="P484" t="str">
        <f t="shared" si="20"/>
        <v/>
      </c>
    </row>
    <row r="485" spans="10:16" x14ac:dyDescent="0.2">
      <c r="J485" t="str">
        <f t="shared" si="21"/>
        <v/>
      </c>
      <c r="K485" t="str">
        <f t="shared" si="21"/>
        <v/>
      </c>
      <c r="L485" t="str">
        <f t="shared" si="21"/>
        <v/>
      </c>
      <c r="N485" t="str">
        <f t="shared" ref="N485:P517" si="22">IF($A485="New York",D485,"")</f>
        <v/>
      </c>
      <c r="O485" t="str">
        <f t="shared" si="22"/>
        <v/>
      </c>
      <c r="P485" t="str">
        <f t="shared" si="22"/>
        <v/>
      </c>
    </row>
    <row r="486" spans="10:16" x14ac:dyDescent="0.2">
      <c r="J486" t="str">
        <f t="shared" si="21"/>
        <v/>
      </c>
      <c r="K486" t="str">
        <f t="shared" si="21"/>
        <v/>
      </c>
      <c r="L486" t="str">
        <f t="shared" si="21"/>
        <v/>
      </c>
      <c r="N486" t="str">
        <f t="shared" si="22"/>
        <v/>
      </c>
      <c r="O486" t="str">
        <f t="shared" si="22"/>
        <v/>
      </c>
      <c r="P486" t="str">
        <f t="shared" si="22"/>
        <v/>
      </c>
    </row>
    <row r="487" spans="10:16" x14ac:dyDescent="0.2">
      <c r="J487" t="str">
        <f t="shared" si="21"/>
        <v/>
      </c>
      <c r="K487" t="str">
        <f t="shared" si="21"/>
        <v/>
      </c>
      <c r="L487" t="str">
        <f t="shared" si="21"/>
        <v/>
      </c>
      <c r="N487" t="str">
        <f t="shared" si="22"/>
        <v/>
      </c>
      <c r="O487" t="str">
        <f t="shared" si="22"/>
        <v/>
      </c>
      <c r="P487" t="str">
        <f t="shared" si="22"/>
        <v/>
      </c>
    </row>
    <row r="488" spans="10:16" x14ac:dyDescent="0.2">
      <c r="J488" t="str">
        <f t="shared" si="21"/>
        <v/>
      </c>
      <c r="K488" t="str">
        <f t="shared" si="21"/>
        <v/>
      </c>
      <c r="L488" t="str">
        <f t="shared" si="21"/>
        <v/>
      </c>
      <c r="N488" t="str">
        <f t="shared" si="22"/>
        <v/>
      </c>
      <c r="O488" t="str">
        <f t="shared" si="22"/>
        <v/>
      </c>
      <c r="P488" t="str">
        <f t="shared" si="22"/>
        <v/>
      </c>
    </row>
    <row r="489" spans="10:16" x14ac:dyDescent="0.2">
      <c r="J489" t="str">
        <f t="shared" si="21"/>
        <v/>
      </c>
      <c r="K489" t="str">
        <f t="shared" si="21"/>
        <v/>
      </c>
      <c r="L489" t="str">
        <f t="shared" si="21"/>
        <v/>
      </c>
      <c r="N489" t="str">
        <f t="shared" si="22"/>
        <v/>
      </c>
      <c r="O489" t="str">
        <f t="shared" si="22"/>
        <v/>
      </c>
      <c r="P489" t="str">
        <f t="shared" si="22"/>
        <v/>
      </c>
    </row>
    <row r="490" spans="10:16" x14ac:dyDescent="0.2">
      <c r="J490" t="str">
        <f t="shared" si="21"/>
        <v/>
      </c>
      <c r="K490" t="str">
        <f t="shared" si="21"/>
        <v/>
      </c>
      <c r="L490" t="str">
        <f t="shared" si="21"/>
        <v/>
      </c>
      <c r="N490" t="str">
        <f t="shared" si="22"/>
        <v/>
      </c>
      <c r="O490" t="str">
        <f t="shared" si="22"/>
        <v/>
      </c>
      <c r="P490" t="str">
        <f t="shared" si="22"/>
        <v/>
      </c>
    </row>
    <row r="491" spans="10:16" x14ac:dyDescent="0.2">
      <c r="J491" t="str">
        <f t="shared" si="21"/>
        <v/>
      </c>
      <c r="K491" t="str">
        <f t="shared" si="21"/>
        <v/>
      </c>
      <c r="L491" t="str">
        <f t="shared" si="21"/>
        <v/>
      </c>
      <c r="N491" t="str">
        <f t="shared" si="22"/>
        <v/>
      </c>
      <c r="O491" t="str">
        <f t="shared" si="22"/>
        <v/>
      </c>
      <c r="P491" t="str">
        <f t="shared" si="22"/>
        <v/>
      </c>
    </row>
    <row r="492" spans="10:16" x14ac:dyDescent="0.2">
      <c r="J492" t="str">
        <f t="shared" si="21"/>
        <v/>
      </c>
      <c r="K492" t="str">
        <f t="shared" si="21"/>
        <v/>
      </c>
      <c r="L492" t="str">
        <f t="shared" si="21"/>
        <v/>
      </c>
      <c r="N492" t="str">
        <f t="shared" si="22"/>
        <v/>
      </c>
      <c r="O492" t="str">
        <f t="shared" si="22"/>
        <v/>
      </c>
      <c r="P492" t="str">
        <f t="shared" si="22"/>
        <v/>
      </c>
    </row>
    <row r="493" spans="10:16" x14ac:dyDescent="0.2">
      <c r="J493" t="str">
        <f t="shared" si="21"/>
        <v/>
      </c>
      <c r="K493" t="str">
        <f t="shared" si="21"/>
        <v/>
      </c>
      <c r="L493" t="str">
        <f t="shared" si="21"/>
        <v/>
      </c>
      <c r="N493" t="str">
        <f t="shared" si="22"/>
        <v/>
      </c>
      <c r="O493" t="str">
        <f t="shared" si="22"/>
        <v/>
      </c>
      <c r="P493" t="str">
        <f t="shared" si="22"/>
        <v/>
      </c>
    </row>
    <row r="494" spans="10:16" x14ac:dyDescent="0.2">
      <c r="J494" t="str">
        <f t="shared" si="21"/>
        <v/>
      </c>
      <c r="K494" t="str">
        <f t="shared" si="21"/>
        <v/>
      </c>
      <c r="L494" t="str">
        <f t="shared" si="21"/>
        <v/>
      </c>
      <c r="N494" t="str">
        <f t="shared" si="22"/>
        <v/>
      </c>
      <c r="O494" t="str">
        <f t="shared" si="22"/>
        <v/>
      </c>
      <c r="P494" t="str">
        <f t="shared" si="22"/>
        <v/>
      </c>
    </row>
    <row r="495" spans="10:16" x14ac:dyDescent="0.2">
      <c r="J495" t="str">
        <f t="shared" si="21"/>
        <v/>
      </c>
      <c r="K495" t="str">
        <f t="shared" si="21"/>
        <v/>
      </c>
      <c r="L495" t="str">
        <f t="shared" si="21"/>
        <v/>
      </c>
      <c r="N495" t="str">
        <f t="shared" si="22"/>
        <v/>
      </c>
      <c r="O495" t="str">
        <f t="shared" si="22"/>
        <v/>
      </c>
      <c r="P495" t="str">
        <f t="shared" si="22"/>
        <v/>
      </c>
    </row>
    <row r="496" spans="10:16" x14ac:dyDescent="0.2">
      <c r="J496" t="str">
        <f t="shared" si="21"/>
        <v/>
      </c>
      <c r="K496" t="str">
        <f t="shared" si="21"/>
        <v/>
      </c>
      <c r="L496" t="str">
        <f t="shared" si="21"/>
        <v/>
      </c>
      <c r="N496" t="str">
        <f t="shared" si="22"/>
        <v/>
      </c>
      <c r="O496" t="str">
        <f t="shared" si="22"/>
        <v/>
      </c>
      <c r="P496" t="str">
        <f t="shared" si="22"/>
        <v/>
      </c>
    </row>
    <row r="497" spans="10:16" x14ac:dyDescent="0.2">
      <c r="J497" t="str">
        <f t="shared" si="21"/>
        <v/>
      </c>
      <c r="K497" t="str">
        <f t="shared" si="21"/>
        <v/>
      </c>
      <c r="L497" t="str">
        <f t="shared" si="21"/>
        <v/>
      </c>
      <c r="N497" t="str">
        <f t="shared" si="22"/>
        <v/>
      </c>
      <c r="O497" t="str">
        <f t="shared" si="22"/>
        <v/>
      </c>
      <c r="P497" t="str">
        <f t="shared" si="22"/>
        <v/>
      </c>
    </row>
    <row r="498" spans="10:16" x14ac:dyDescent="0.2">
      <c r="J498" t="str">
        <f t="shared" si="21"/>
        <v/>
      </c>
      <c r="K498" t="str">
        <f t="shared" si="21"/>
        <v/>
      </c>
      <c r="L498" t="str">
        <f t="shared" si="21"/>
        <v/>
      </c>
      <c r="N498" t="str">
        <f t="shared" si="22"/>
        <v/>
      </c>
      <c r="O498" t="str">
        <f t="shared" si="22"/>
        <v/>
      </c>
      <c r="P498" t="str">
        <f t="shared" si="22"/>
        <v/>
      </c>
    </row>
    <row r="499" spans="10:16" x14ac:dyDescent="0.2">
      <c r="J499" t="str">
        <f t="shared" si="21"/>
        <v/>
      </c>
      <c r="K499" t="str">
        <f t="shared" si="21"/>
        <v/>
      </c>
      <c r="L499" t="str">
        <f t="shared" si="21"/>
        <v/>
      </c>
      <c r="N499" t="str">
        <f t="shared" si="22"/>
        <v/>
      </c>
      <c r="O499" t="str">
        <f t="shared" si="22"/>
        <v/>
      </c>
      <c r="P499" t="str">
        <f t="shared" si="22"/>
        <v/>
      </c>
    </row>
    <row r="500" spans="10:16" x14ac:dyDescent="0.2">
      <c r="J500" t="str">
        <f t="shared" si="21"/>
        <v/>
      </c>
      <c r="K500" t="str">
        <f t="shared" si="21"/>
        <v/>
      </c>
      <c r="L500" t="str">
        <f t="shared" si="21"/>
        <v/>
      </c>
      <c r="N500" t="str">
        <f t="shared" si="22"/>
        <v/>
      </c>
      <c r="O500" t="str">
        <f t="shared" si="22"/>
        <v/>
      </c>
      <c r="P500" t="str">
        <f t="shared" si="22"/>
        <v/>
      </c>
    </row>
    <row r="501" spans="10:16" x14ac:dyDescent="0.2">
      <c r="J501" t="str">
        <f t="shared" si="21"/>
        <v/>
      </c>
      <c r="K501" t="str">
        <f t="shared" si="21"/>
        <v/>
      </c>
      <c r="L501" t="str">
        <f t="shared" si="21"/>
        <v/>
      </c>
      <c r="N501" t="str">
        <f t="shared" si="22"/>
        <v/>
      </c>
      <c r="O501" t="str">
        <f t="shared" si="22"/>
        <v/>
      </c>
      <c r="P501" t="str">
        <f t="shared" si="22"/>
        <v/>
      </c>
    </row>
    <row r="502" spans="10:16" x14ac:dyDescent="0.2">
      <c r="J502" t="str">
        <f t="shared" si="21"/>
        <v/>
      </c>
      <c r="K502" t="str">
        <f t="shared" si="21"/>
        <v/>
      </c>
      <c r="L502" t="str">
        <f t="shared" si="21"/>
        <v/>
      </c>
      <c r="N502" t="str">
        <f t="shared" si="22"/>
        <v/>
      </c>
      <c r="O502" t="str">
        <f t="shared" si="22"/>
        <v/>
      </c>
      <c r="P502" t="str">
        <f t="shared" si="22"/>
        <v/>
      </c>
    </row>
    <row r="503" spans="10:16" x14ac:dyDescent="0.2">
      <c r="J503" t="str">
        <f t="shared" si="21"/>
        <v/>
      </c>
      <c r="K503" t="str">
        <f t="shared" si="21"/>
        <v/>
      </c>
      <c r="L503" t="str">
        <f t="shared" si="21"/>
        <v/>
      </c>
      <c r="N503" t="str">
        <f t="shared" si="22"/>
        <v/>
      </c>
      <c r="O503" t="str">
        <f t="shared" si="22"/>
        <v/>
      </c>
      <c r="P503" t="str">
        <f t="shared" si="22"/>
        <v/>
      </c>
    </row>
    <row r="504" spans="10:16" x14ac:dyDescent="0.2">
      <c r="J504" t="str">
        <f t="shared" si="21"/>
        <v/>
      </c>
      <c r="K504" t="str">
        <f t="shared" si="21"/>
        <v/>
      </c>
      <c r="L504" t="str">
        <f t="shared" si="21"/>
        <v/>
      </c>
      <c r="N504" t="str">
        <f t="shared" si="22"/>
        <v/>
      </c>
      <c r="O504" t="str">
        <f t="shared" si="22"/>
        <v/>
      </c>
      <c r="P504" t="str">
        <f t="shared" si="22"/>
        <v/>
      </c>
    </row>
    <row r="505" spans="10:16" x14ac:dyDescent="0.2">
      <c r="J505" t="str">
        <f t="shared" si="21"/>
        <v/>
      </c>
      <c r="K505" t="str">
        <f t="shared" si="21"/>
        <v/>
      </c>
      <c r="L505" t="str">
        <f t="shared" si="21"/>
        <v/>
      </c>
      <c r="N505" t="str">
        <f t="shared" si="22"/>
        <v/>
      </c>
      <c r="O505" t="str">
        <f t="shared" si="22"/>
        <v/>
      </c>
      <c r="P505" t="str">
        <f t="shared" si="22"/>
        <v/>
      </c>
    </row>
    <row r="506" spans="10:16" x14ac:dyDescent="0.2">
      <c r="J506" t="str">
        <f t="shared" si="21"/>
        <v/>
      </c>
      <c r="K506" t="str">
        <f t="shared" si="21"/>
        <v/>
      </c>
      <c r="L506" t="str">
        <f t="shared" si="21"/>
        <v/>
      </c>
      <c r="N506" t="str">
        <f t="shared" si="22"/>
        <v/>
      </c>
      <c r="O506" t="str">
        <f t="shared" si="22"/>
        <v/>
      </c>
      <c r="P506" t="str">
        <f t="shared" si="22"/>
        <v/>
      </c>
    </row>
    <row r="507" spans="10:16" x14ac:dyDescent="0.2">
      <c r="J507" t="str">
        <f t="shared" si="21"/>
        <v/>
      </c>
      <c r="K507" t="str">
        <f t="shared" si="21"/>
        <v/>
      </c>
      <c r="L507" t="str">
        <f t="shared" si="21"/>
        <v/>
      </c>
      <c r="N507" t="str">
        <f t="shared" si="22"/>
        <v/>
      </c>
      <c r="O507" t="str">
        <f t="shared" si="22"/>
        <v/>
      </c>
      <c r="P507" t="str">
        <f t="shared" si="22"/>
        <v/>
      </c>
    </row>
    <row r="508" spans="10:16" x14ac:dyDescent="0.2">
      <c r="J508" t="str">
        <f t="shared" si="21"/>
        <v/>
      </c>
      <c r="K508" t="str">
        <f t="shared" si="21"/>
        <v/>
      </c>
      <c r="L508" t="str">
        <f t="shared" si="21"/>
        <v/>
      </c>
      <c r="N508" t="str">
        <f t="shared" si="22"/>
        <v/>
      </c>
      <c r="O508" t="str">
        <f t="shared" si="22"/>
        <v/>
      </c>
      <c r="P508" t="str">
        <f t="shared" si="22"/>
        <v/>
      </c>
    </row>
    <row r="509" spans="10:16" x14ac:dyDescent="0.2">
      <c r="J509" t="str">
        <f t="shared" si="21"/>
        <v/>
      </c>
      <c r="K509" t="str">
        <f t="shared" si="21"/>
        <v/>
      </c>
      <c r="L509" t="str">
        <f t="shared" si="21"/>
        <v/>
      </c>
      <c r="N509" t="str">
        <f t="shared" si="22"/>
        <v/>
      </c>
      <c r="O509" t="str">
        <f t="shared" si="22"/>
        <v/>
      </c>
      <c r="P509" t="str">
        <f t="shared" si="22"/>
        <v/>
      </c>
    </row>
    <row r="510" spans="10:16" x14ac:dyDescent="0.2">
      <c r="J510" t="str">
        <f t="shared" si="21"/>
        <v/>
      </c>
      <c r="K510" t="str">
        <f t="shared" si="21"/>
        <v/>
      </c>
      <c r="L510" t="str">
        <f t="shared" si="21"/>
        <v/>
      </c>
      <c r="N510" t="str">
        <f t="shared" si="22"/>
        <v/>
      </c>
      <c r="O510" t="str">
        <f t="shared" si="22"/>
        <v/>
      </c>
      <c r="P510" t="str">
        <f t="shared" si="22"/>
        <v/>
      </c>
    </row>
    <row r="511" spans="10:16" x14ac:dyDescent="0.2">
      <c r="J511" t="str">
        <f t="shared" si="21"/>
        <v/>
      </c>
      <c r="K511" t="str">
        <f t="shared" si="21"/>
        <v/>
      </c>
      <c r="L511" t="str">
        <f t="shared" si="21"/>
        <v/>
      </c>
      <c r="N511" t="str">
        <f t="shared" si="22"/>
        <v/>
      </c>
      <c r="O511" t="str">
        <f t="shared" si="22"/>
        <v/>
      </c>
      <c r="P511" t="str">
        <f t="shared" si="22"/>
        <v/>
      </c>
    </row>
    <row r="512" spans="10:16" x14ac:dyDescent="0.2">
      <c r="J512" t="str">
        <f t="shared" si="21"/>
        <v/>
      </c>
      <c r="K512" t="str">
        <f t="shared" si="21"/>
        <v/>
      </c>
      <c r="L512" t="str">
        <f t="shared" si="21"/>
        <v/>
      </c>
      <c r="N512" t="str">
        <f t="shared" si="22"/>
        <v/>
      </c>
      <c r="O512" t="str">
        <f t="shared" si="22"/>
        <v/>
      </c>
      <c r="P512" t="str">
        <f t="shared" si="22"/>
        <v/>
      </c>
    </row>
    <row r="513" spans="10:16" x14ac:dyDescent="0.2">
      <c r="J513" t="str">
        <f t="shared" si="21"/>
        <v/>
      </c>
      <c r="K513" t="str">
        <f t="shared" si="21"/>
        <v/>
      </c>
      <c r="L513" t="str">
        <f t="shared" si="21"/>
        <v/>
      </c>
      <c r="N513" t="str">
        <f t="shared" si="22"/>
        <v/>
      </c>
      <c r="O513" t="str">
        <f t="shared" si="22"/>
        <v/>
      </c>
      <c r="P513" t="str">
        <f t="shared" si="22"/>
        <v/>
      </c>
    </row>
    <row r="514" spans="10:16" x14ac:dyDescent="0.2">
      <c r="J514" t="str">
        <f t="shared" si="21"/>
        <v/>
      </c>
      <c r="K514" t="str">
        <f t="shared" si="21"/>
        <v/>
      </c>
      <c r="L514" t="str">
        <f t="shared" si="21"/>
        <v/>
      </c>
      <c r="N514" t="str">
        <f t="shared" si="22"/>
        <v/>
      </c>
      <c r="O514" t="str">
        <f t="shared" si="22"/>
        <v/>
      </c>
      <c r="P514" t="str">
        <f t="shared" si="22"/>
        <v/>
      </c>
    </row>
    <row r="515" spans="10:16" x14ac:dyDescent="0.2">
      <c r="J515" t="str">
        <f t="shared" si="21"/>
        <v/>
      </c>
      <c r="K515" t="str">
        <f t="shared" si="21"/>
        <v/>
      </c>
      <c r="L515" t="str">
        <f t="shared" si="21"/>
        <v/>
      </c>
      <c r="N515" t="str">
        <f t="shared" si="22"/>
        <v/>
      </c>
      <c r="O515" t="str">
        <f t="shared" si="22"/>
        <v/>
      </c>
      <c r="P515" t="str">
        <f t="shared" si="22"/>
        <v/>
      </c>
    </row>
    <row r="516" spans="10:16" x14ac:dyDescent="0.2">
      <c r="J516" t="str">
        <f t="shared" si="21"/>
        <v/>
      </c>
      <c r="K516" t="str">
        <f t="shared" si="21"/>
        <v/>
      </c>
      <c r="L516" t="str">
        <f t="shared" si="21"/>
        <v/>
      </c>
      <c r="N516" t="str">
        <f t="shared" si="22"/>
        <v/>
      </c>
      <c r="O516" t="str">
        <f t="shared" si="22"/>
        <v/>
      </c>
      <c r="P516" t="str">
        <f t="shared" si="22"/>
        <v/>
      </c>
    </row>
    <row r="517" spans="10:16" x14ac:dyDescent="0.2">
      <c r="J517" t="str">
        <f t="shared" si="21"/>
        <v/>
      </c>
      <c r="K517" t="str">
        <f t="shared" si="21"/>
        <v/>
      </c>
      <c r="L517" t="str">
        <f t="shared" si="21"/>
        <v/>
      </c>
      <c r="N517" t="str">
        <f t="shared" si="22"/>
        <v/>
      </c>
      <c r="O517" t="str">
        <f t="shared" si="22"/>
        <v/>
      </c>
      <c r="P517" t="str">
        <f t="shared" si="2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92B-C11A-DA45-BD0A-3E40268467FD}">
  <dimension ref="A1:V517"/>
  <sheetViews>
    <sheetView workbookViewId="0">
      <selection activeCell="D1" sqref="D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242713</v>
      </c>
      <c r="E1">
        <f>SUM(E4:E315)</f>
        <v>9867</v>
      </c>
      <c r="F1">
        <f>SUM(F4:F315)</f>
        <v>84962</v>
      </c>
      <c r="J1">
        <f>SUM(J4:J315)</f>
        <v>13680</v>
      </c>
      <c r="K1">
        <f>SUM(K4:K315)</f>
        <v>200</v>
      </c>
      <c r="L1">
        <f>SUM(L4:L315)</f>
        <v>108</v>
      </c>
      <c r="N1">
        <f>SUM(N4:N315)</f>
        <v>5365</v>
      </c>
      <c r="O1">
        <f>SUM(O4:O315)</f>
        <v>34</v>
      </c>
      <c r="P1">
        <f>SUM(P4:P315)</f>
        <v>0</v>
      </c>
      <c r="T1">
        <f>SUM(T4:T46)</f>
        <v>4152</v>
      </c>
      <c r="V1">
        <f>SUM(V4:V46)</f>
        <v>16</v>
      </c>
    </row>
    <row r="2" spans="1:22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1422</v>
      </c>
      <c r="D4">
        <v>67800</v>
      </c>
      <c r="E4">
        <v>3130</v>
      </c>
      <c r="F4">
        <v>57682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43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1423</v>
      </c>
      <c r="D5">
        <v>41035</v>
      </c>
      <c r="E5">
        <v>3405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6" si="2">IF(R5="*",T5,"")</f>
        <v/>
      </c>
    </row>
    <row r="6" spans="1:22" ht="17" x14ac:dyDescent="0.25">
      <c r="A6" s="4"/>
      <c r="B6" t="s">
        <v>167</v>
      </c>
      <c r="C6" t="s">
        <v>1424</v>
      </c>
      <c r="D6">
        <v>18407</v>
      </c>
      <c r="E6">
        <v>1284</v>
      </c>
      <c r="F6">
        <v>5710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2" ht="17" x14ac:dyDescent="0.25">
      <c r="A7" s="4"/>
      <c r="B7" t="s">
        <v>70</v>
      </c>
      <c r="C7" t="s">
        <v>1425</v>
      </c>
      <c r="D7">
        <v>17963</v>
      </c>
      <c r="E7">
        <v>830</v>
      </c>
      <c r="F7">
        <v>1107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2" ht="17" x14ac:dyDescent="0.25">
      <c r="A8" s="4"/>
      <c r="B8" t="s">
        <v>52</v>
      </c>
      <c r="C8" t="s">
        <v>1425</v>
      </c>
      <c r="D8">
        <v>15320</v>
      </c>
      <c r="E8">
        <v>44</v>
      </c>
      <c r="F8">
        <v>113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1426</v>
      </c>
      <c r="D9">
        <v>10871</v>
      </c>
      <c r="E9">
        <v>243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T9">
        <v>0</v>
      </c>
      <c r="V9">
        <f t="shared" si="2"/>
        <v>0</v>
      </c>
    </row>
    <row r="10" spans="1:22" ht="17" x14ac:dyDescent="0.25">
      <c r="A10" s="4"/>
      <c r="B10" t="s">
        <v>169</v>
      </c>
      <c r="C10" t="s">
        <v>1427</v>
      </c>
      <c r="D10">
        <v>8565</v>
      </c>
      <c r="E10">
        <v>91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T10">
        <v>0</v>
      </c>
      <c r="V10">
        <f t="shared" si="2"/>
        <v>0</v>
      </c>
    </row>
    <row r="11" spans="1:22" ht="17" x14ac:dyDescent="0.25">
      <c r="A11" s="4" t="s">
        <v>184</v>
      </c>
      <c r="B11" t="s">
        <v>1</v>
      </c>
      <c r="C11" t="s">
        <v>1428</v>
      </c>
      <c r="D11">
        <v>5365</v>
      </c>
      <c r="E11">
        <v>34</v>
      </c>
      <c r="F11">
        <v>0</v>
      </c>
      <c r="G11">
        <v>42.165700000000001</v>
      </c>
      <c r="H11">
        <v>-74.948099999999997</v>
      </c>
      <c r="J11">
        <f t="shared" si="0"/>
        <v>5365</v>
      </c>
      <c r="K11">
        <f t="shared" si="0"/>
        <v>34</v>
      </c>
      <c r="L11">
        <f t="shared" si="0"/>
        <v>0</v>
      </c>
      <c r="N11">
        <f t="shared" si="1"/>
        <v>5365</v>
      </c>
      <c r="O11">
        <f t="shared" si="1"/>
        <v>34</v>
      </c>
      <c r="P11">
        <f t="shared" si="1"/>
        <v>0</v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/>
      <c r="B12" t="s">
        <v>170</v>
      </c>
      <c r="C12" t="s">
        <v>1429</v>
      </c>
      <c r="D12">
        <v>4075</v>
      </c>
      <c r="E12">
        <v>41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31</v>
      </c>
      <c r="V12" t="str">
        <f t="shared" si="2"/>
        <v/>
      </c>
    </row>
    <row r="13" spans="1:22" ht="17" x14ac:dyDescent="0.25">
      <c r="A13" s="4" t="s">
        <v>172</v>
      </c>
      <c r="B13" t="s">
        <v>172</v>
      </c>
      <c r="C13" t="s">
        <v>1430</v>
      </c>
      <c r="D13">
        <v>2689</v>
      </c>
      <c r="E13">
        <v>137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1322</v>
      </c>
      <c r="T13">
        <v>28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1431</v>
      </c>
      <c r="D14">
        <v>2460</v>
      </c>
      <c r="E14">
        <v>76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1432</v>
      </c>
      <c r="D15">
        <v>2013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1419</v>
      </c>
      <c r="T15">
        <v>1</v>
      </c>
      <c r="V15" t="str">
        <f t="shared" ref="V15:V16" si="3">IF(R15="*",T15,"")</f>
        <v/>
      </c>
    </row>
    <row r="16" spans="1:22" ht="17" x14ac:dyDescent="0.25">
      <c r="A16" s="4"/>
      <c r="B16" t="s">
        <v>75</v>
      </c>
      <c r="C16" t="s">
        <v>1433</v>
      </c>
      <c r="D16">
        <v>1795</v>
      </c>
      <c r="E16">
        <v>21</v>
      </c>
      <c r="F16">
        <v>31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1420</v>
      </c>
      <c r="T16">
        <v>1</v>
      </c>
      <c r="V16" t="str">
        <f t="shared" si="3"/>
        <v/>
      </c>
    </row>
    <row r="17" spans="1:22" ht="17" x14ac:dyDescent="0.25">
      <c r="A17" s="4"/>
      <c r="B17" t="s">
        <v>177</v>
      </c>
      <c r="C17" t="s">
        <v>1434</v>
      </c>
      <c r="D17">
        <v>1746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1324</v>
      </c>
      <c r="T17">
        <v>2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1435</v>
      </c>
      <c r="D18">
        <v>1439</v>
      </c>
      <c r="E18">
        <v>11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1325</v>
      </c>
      <c r="T18">
        <v>2</v>
      </c>
      <c r="V18" t="str">
        <f t="shared" si="2"/>
        <v/>
      </c>
    </row>
    <row r="19" spans="1:22" ht="17" x14ac:dyDescent="0.25">
      <c r="A19" s="4" t="s">
        <v>14</v>
      </c>
      <c r="B19" t="s">
        <v>2</v>
      </c>
      <c r="C19" t="s">
        <v>1436</v>
      </c>
      <c r="D19">
        <v>1378</v>
      </c>
      <c r="E19">
        <v>8</v>
      </c>
      <c r="F19">
        <v>1318</v>
      </c>
      <c r="G19">
        <v>23.341699999999999</v>
      </c>
      <c r="H19">
        <v>113.42440000000001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1326</v>
      </c>
      <c r="T19">
        <v>1</v>
      </c>
      <c r="V19" t="str">
        <f t="shared" ref="V19" si="4">IF(R19="*",T19,"")</f>
        <v/>
      </c>
    </row>
    <row r="20" spans="1:22" ht="17" x14ac:dyDescent="0.25">
      <c r="A20" s="4" t="s">
        <v>189</v>
      </c>
      <c r="B20" t="s">
        <v>1</v>
      </c>
      <c r="C20" t="s">
        <v>1428</v>
      </c>
      <c r="D20">
        <v>1376</v>
      </c>
      <c r="E20">
        <v>74</v>
      </c>
      <c r="F20">
        <v>0</v>
      </c>
      <c r="G20">
        <v>47.4009</v>
      </c>
      <c r="H20">
        <v>-121.4905</v>
      </c>
      <c r="J20">
        <f t="shared" si="0"/>
        <v>1376</v>
      </c>
      <c r="K20">
        <f t="shared" si="0"/>
        <v>74</v>
      </c>
      <c r="L20">
        <f t="shared" si="0"/>
        <v>0</v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1421</v>
      </c>
      <c r="T20">
        <v>1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R21" s="5" t="s">
        <v>1346</v>
      </c>
      <c r="S21" t="s">
        <v>1414</v>
      </c>
      <c r="T21">
        <v>0</v>
      </c>
      <c r="V21">
        <f t="shared" si="2"/>
        <v>0</v>
      </c>
    </row>
    <row r="22" spans="1:22" ht="17" x14ac:dyDescent="0.25">
      <c r="A22" s="4" t="s">
        <v>16</v>
      </c>
      <c r="B22" t="s">
        <v>2</v>
      </c>
      <c r="C22" t="s">
        <v>1422</v>
      </c>
      <c r="D22">
        <v>1233</v>
      </c>
      <c r="E22">
        <v>1</v>
      </c>
      <c r="F22">
        <v>1217</v>
      </c>
      <c r="G22">
        <v>29.183199999999999</v>
      </c>
      <c r="H22">
        <v>120.0934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1327</v>
      </c>
      <c r="T22">
        <v>27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1437</v>
      </c>
      <c r="D23">
        <v>1151</v>
      </c>
      <c r="E23">
        <v>6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S23" t="s">
        <v>1328</v>
      </c>
      <c r="T23">
        <v>2</v>
      </c>
      <c r="V23" t="str">
        <f t="shared" si="2"/>
        <v/>
      </c>
    </row>
    <row r="24" spans="1:22" ht="17" x14ac:dyDescent="0.25">
      <c r="A24" s="4" t="s">
        <v>17</v>
      </c>
      <c r="B24" t="s">
        <v>2</v>
      </c>
      <c r="C24" t="s">
        <v>182</v>
      </c>
      <c r="D24">
        <v>1018</v>
      </c>
      <c r="E24">
        <v>4</v>
      </c>
      <c r="F24">
        <v>1014</v>
      </c>
      <c r="G24">
        <v>27.610399999999998</v>
      </c>
      <c r="H24">
        <v>111.7088</v>
      </c>
      <c r="J24" t="str">
        <f t="shared" ref="J24:L87" si="5">IF($B24="US",D24,"")</f>
        <v/>
      </c>
      <c r="K24" t="str">
        <f t="shared" si="5"/>
        <v/>
      </c>
      <c r="L24" t="str">
        <f t="shared" si="5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1329</v>
      </c>
      <c r="T24">
        <v>372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1415</v>
      </c>
      <c r="T25">
        <v>1</v>
      </c>
      <c r="V25" t="str">
        <f t="shared" ref="V25" si="6">IF(R25="*",T25,"")</f>
        <v/>
      </c>
    </row>
    <row r="26" spans="1:22" ht="17" x14ac:dyDescent="0.25">
      <c r="A26" s="4" t="s">
        <v>196</v>
      </c>
      <c r="B26" t="s">
        <v>1</v>
      </c>
      <c r="C26" t="s">
        <v>1438</v>
      </c>
      <c r="D26">
        <v>952</v>
      </c>
      <c r="E26">
        <v>18</v>
      </c>
      <c r="F26">
        <v>0</v>
      </c>
      <c r="G26">
        <v>36.116199999999999</v>
      </c>
      <c r="H26">
        <v>-119.6816</v>
      </c>
      <c r="J26">
        <f t="shared" si="5"/>
        <v>952</v>
      </c>
      <c r="K26">
        <f t="shared" si="5"/>
        <v>18</v>
      </c>
      <c r="L26">
        <f t="shared" si="5"/>
        <v>0</v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1345</v>
      </c>
      <c r="T26">
        <v>2469</v>
      </c>
      <c r="V26" t="str">
        <f t="shared" si="2"/>
        <v/>
      </c>
    </row>
    <row r="27" spans="1:22" ht="17" x14ac:dyDescent="0.25">
      <c r="A27" s="4" t="s">
        <v>19</v>
      </c>
      <c r="B27" t="s">
        <v>2</v>
      </c>
      <c r="C27" t="s">
        <v>186</v>
      </c>
      <c r="D27">
        <v>935</v>
      </c>
      <c r="E27">
        <v>1</v>
      </c>
      <c r="F27">
        <v>934</v>
      </c>
      <c r="G27">
        <v>27.614000000000001</v>
      </c>
      <c r="H27">
        <v>115.7221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1416</v>
      </c>
      <c r="T27">
        <v>2</v>
      </c>
      <c r="V27" t="str">
        <f t="shared" ref="V27" si="7">IF(R27="*",T27,"")</f>
        <v/>
      </c>
    </row>
    <row r="28" spans="1:22" ht="17" x14ac:dyDescent="0.25">
      <c r="A28" s="4"/>
      <c r="B28" t="s">
        <v>47</v>
      </c>
      <c r="C28" t="s">
        <v>1439</v>
      </c>
      <c r="D28">
        <v>924</v>
      </c>
      <c r="E28">
        <v>29</v>
      </c>
      <c r="F28">
        <v>150</v>
      </c>
      <c r="G28">
        <v>36.204799999999999</v>
      </c>
      <c r="H28">
        <v>138.25290000000001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R28" s="5" t="s">
        <v>1346</v>
      </c>
      <c r="S28" t="s">
        <v>1330</v>
      </c>
      <c r="T28">
        <v>5</v>
      </c>
      <c r="V28">
        <f t="shared" si="2"/>
        <v>5</v>
      </c>
    </row>
    <row r="29" spans="1:22" ht="17" x14ac:dyDescent="0.25">
      <c r="A29" s="4"/>
      <c r="B29" t="s">
        <v>49</v>
      </c>
      <c r="C29" t="s">
        <v>1439</v>
      </c>
      <c r="D29">
        <v>900</v>
      </c>
      <c r="E29">
        <v>2</v>
      </c>
      <c r="F29">
        <v>75</v>
      </c>
      <c r="G29">
        <v>4.2104999999999997</v>
      </c>
      <c r="H29">
        <v>101.97580000000001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216</v>
      </c>
      <c r="T29">
        <v>1</v>
      </c>
      <c r="V29" t="str">
        <f t="shared" si="2"/>
        <v/>
      </c>
    </row>
    <row r="30" spans="1:22" ht="17" x14ac:dyDescent="0.25">
      <c r="A30" s="4"/>
      <c r="B30" t="s">
        <v>200</v>
      </c>
      <c r="C30" t="s">
        <v>1435</v>
      </c>
      <c r="D30">
        <v>785</v>
      </c>
      <c r="E30">
        <v>3</v>
      </c>
      <c r="F30">
        <v>3</v>
      </c>
      <c r="G30">
        <v>39.399900000000002</v>
      </c>
      <c r="H30">
        <v>-8.2245000000000008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1331</v>
      </c>
      <c r="T30">
        <v>51</v>
      </c>
      <c r="V30" t="str">
        <f t="shared" si="2"/>
        <v/>
      </c>
    </row>
    <row r="31" spans="1:22" ht="17" x14ac:dyDescent="0.25">
      <c r="A31" s="4" t="s">
        <v>22</v>
      </c>
      <c r="B31" t="s">
        <v>2</v>
      </c>
      <c r="C31" t="s">
        <v>1440</v>
      </c>
      <c r="D31">
        <v>761</v>
      </c>
      <c r="E31">
        <v>7</v>
      </c>
      <c r="F31">
        <v>747</v>
      </c>
      <c r="G31">
        <v>36.342700000000001</v>
      </c>
      <c r="H31">
        <v>118.1498</v>
      </c>
      <c r="J31" t="str">
        <f t="shared" si="5"/>
        <v/>
      </c>
      <c r="K31" t="str">
        <f t="shared" si="5"/>
        <v/>
      </c>
      <c r="L31" t="str">
        <f t="shared" si="5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1332</v>
      </c>
      <c r="T31">
        <v>5</v>
      </c>
      <c r="V31" t="str">
        <f t="shared" si="2"/>
        <v/>
      </c>
    </row>
    <row r="32" spans="1:22" ht="17" x14ac:dyDescent="0.25">
      <c r="A32" s="4" t="s">
        <v>214</v>
      </c>
      <c r="B32" t="s">
        <v>1</v>
      </c>
      <c r="C32" t="s">
        <v>1428</v>
      </c>
      <c r="D32">
        <v>742</v>
      </c>
      <c r="E32">
        <v>9</v>
      </c>
      <c r="F32">
        <v>0</v>
      </c>
      <c r="G32">
        <v>40.298900000000003</v>
      </c>
      <c r="H32">
        <v>-74.521000000000001</v>
      </c>
      <c r="J32">
        <f t="shared" si="5"/>
        <v>742</v>
      </c>
      <c r="K32">
        <f t="shared" si="5"/>
        <v>9</v>
      </c>
      <c r="L32">
        <f t="shared" si="5"/>
        <v>0</v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1333</v>
      </c>
      <c r="T32">
        <v>6</v>
      </c>
      <c r="V32" t="str">
        <f t="shared" si="2"/>
        <v/>
      </c>
    </row>
    <row r="33" spans="1:22" ht="17" x14ac:dyDescent="0.25">
      <c r="A33" s="4" t="s">
        <v>191</v>
      </c>
      <c r="B33" t="s">
        <v>192</v>
      </c>
      <c r="C33" t="s">
        <v>1363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1334</v>
      </c>
      <c r="T33">
        <v>53</v>
      </c>
      <c r="V33" t="str">
        <f t="shared" si="2"/>
        <v/>
      </c>
    </row>
    <row r="34" spans="1:22" ht="17" x14ac:dyDescent="0.25">
      <c r="A34" s="4"/>
      <c r="B34" t="s">
        <v>202</v>
      </c>
      <c r="C34" t="s">
        <v>1441</v>
      </c>
      <c r="D34">
        <v>694</v>
      </c>
      <c r="E34">
        <v>0</v>
      </c>
      <c r="F34">
        <v>3</v>
      </c>
      <c r="G34">
        <v>49.817500000000003</v>
      </c>
      <c r="H34">
        <v>15.473000000000001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1335</v>
      </c>
      <c r="T34">
        <v>18</v>
      </c>
      <c r="V34" t="str">
        <f t="shared" si="2"/>
        <v/>
      </c>
    </row>
    <row r="35" spans="1:22" ht="17" x14ac:dyDescent="0.25">
      <c r="A35" s="4"/>
      <c r="B35" t="s">
        <v>204</v>
      </c>
      <c r="C35" t="s">
        <v>1426</v>
      </c>
      <c r="D35">
        <v>677</v>
      </c>
      <c r="E35">
        <v>0</v>
      </c>
      <c r="F35">
        <v>11</v>
      </c>
      <c r="G35">
        <v>31.046099999999999</v>
      </c>
      <c r="H35">
        <v>34.851599999999998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1336</v>
      </c>
      <c r="T35">
        <v>18</v>
      </c>
      <c r="V35" t="str">
        <f t="shared" si="2"/>
        <v/>
      </c>
    </row>
    <row r="36" spans="1:22" ht="17" x14ac:dyDescent="0.25">
      <c r="A36" s="4" t="s">
        <v>20</v>
      </c>
      <c r="B36" t="s">
        <v>2</v>
      </c>
      <c r="C36" t="s">
        <v>194</v>
      </c>
      <c r="D36">
        <v>631</v>
      </c>
      <c r="E36">
        <v>0</v>
      </c>
      <c r="F36">
        <v>631</v>
      </c>
      <c r="G36">
        <v>32.9711</v>
      </c>
      <c r="H36">
        <v>119.455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1417</v>
      </c>
      <c r="T36">
        <v>1</v>
      </c>
      <c r="V36" t="str">
        <f t="shared" ref="V36" si="8">IF(R36="*",T36,"")</f>
        <v/>
      </c>
    </row>
    <row r="37" spans="1:22" ht="17" x14ac:dyDescent="0.25">
      <c r="A37" s="4"/>
      <c r="B37" t="s">
        <v>209</v>
      </c>
      <c r="C37" t="s">
        <v>1426</v>
      </c>
      <c r="D37">
        <v>621</v>
      </c>
      <c r="E37">
        <v>6</v>
      </c>
      <c r="F37">
        <v>2</v>
      </c>
      <c r="G37">
        <v>-14.234999999999999</v>
      </c>
      <c r="H37">
        <v>-51.9253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1337</v>
      </c>
      <c r="T37">
        <v>178</v>
      </c>
      <c r="V37" t="str">
        <f t="shared" si="2"/>
        <v/>
      </c>
    </row>
    <row r="38" spans="1:22" ht="17" x14ac:dyDescent="0.25">
      <c r="A38" s="4" t="s">
        <v>21</v>
      </c>
      <c r="B38" t="s">
        <v>2</v>
      </c>
      <c r="C38" t="s">
        <v>195</v>
      </c>
      <c r="D38">
        <v>576</v>
      </c>
      <c r="E38">
        <v>6</v>
      </c>
      <c r="F38">
        <v>570</v>
      </c>
      <c r="G38">
        <v>30.057200000000002</v>
      </c>
      <c r="H38">
        <v>107.874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1338</v>
      </c>
      <c r="T38">
        <v>3</v>
      </c>
      <c r="V38" t="str">
        <f t="shared" si="2"/>
        <v/>
      </c>
    </row>
    <row r="39" spans="1:22" ht="17" x14ac:dyDescent="0.25">
      <c r="A39" s="4"/>
      <c r="B39" t="s">
        <v>220</v>
      </c>
      <c r="C39" t="s">
        <v>1442</v>
      </c>
      <c r="D39">
        <v>557</v>
      </c>
      <c r="E39">
        <v>3</v>
      </c>
      <c r="F39">
        <v>5</v>
      </c>
      <c r="G39">
        <v>53.142400000000002</v>
      </c>
      <c r="H39">
        <v>-7.6920999999999999</v>
      </c>
      <c r="J39" t="str">
        <f t="shared" si="5"/>
        <v/>
      </c>
      <c r="K39" t="str">
        <f t="shared" si="5"/>
        <v/>
      </c>
      <c r="L39" t="str">
        <f t="shared" si="5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R39" s="5" t="s">
        <v>1346</v>
      </c>
      <c r="S39" t="s">
        <v>1339</v>
      </c>
      <c r="T39">
        <v>1</v>
      </c>
      <c r="V39">
        <f t="shared" si="2"/>
        <v>1</v>
      </c>
    </row>
    <row r="40" spans="1:22" ht="17" x14ac:dyDescent="0.25">
      <c r="A40" s="4" t="s">
        <v>23</v>
      </c>
      <c r="B40" t="s">
        <v>2</v>
      </c>
      <c r="C40" t="s">
        <v>1422</v>
      </c>
      <c r="D40">
        <v>540</v>
      </c>
      <c r="E40">
        <v>3</v>
      </c>
      <c r="F40">
        <v>536</v>
      </c>
      <c r="G40">
        <v>30.617100000000001</v>
      </c>
      <c r="H40">
        <v>102.7103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R40" s="5" t="s">
        <v>1346</v>
      </c>
      <c r="S40" t="s">
        <v>1340</v>
      </c>
      <c r="T40">
        <v>6</v>
      </c>
      <c r="V40">
        <f t="shared" si="2"/>
        <v>6</v>
      </c>
    </row>
    <row r="41" spans="1:22" ht="17" x14ac:dyDescent="0.25">
      <c r="A41" s="4" t="s">
        <v>24</v>
      </c>
      <c r="B41" t="s">
        <v>2</v>
      </c>
      <c r="C41" t="s">
        <v>1440</v>
      </c>
      <c r="D41">
        <v>483</v>
      </c>
      <c r="E41">
        <v>13</v>
      </c>
      <c r="F41">
        <v>460</v>
      </c>
      <c r="G41">
        <v>47.862000000000002</v>
      </c>
      <c r="H41">
        <v>127.7615</v>
      </c>
      <c r="J41" t="str">
        <f t="shared" si="5"/>
        <v/>
      </c>
      <c r="K41" t="str">
        <f t="shared" si="5"/>
        <v/>
      </c>
      <c r="L41" t="str">
        <f t="shared" si="5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1341</v>
      </c>
      <c r="T41">
        <v>10</v>
      </c>
      <c r="V41" t="str">
        <f t="shared" si="2"/>
        <v/>
      </c>
    </row>
    <row r="42" spans="1:22" ht="17" x14ac:dyDescent="0.25">
      <c r="A42" s="4" t="s">
        <v>25</v>
      </c>
      <c r="B42" t="s">
        <v>2</v>
      </c>
      <c r="C42" t="s">
        <v>1443</v>
      </c>
      <c r="D42">
        <v>480</v>
      </c>
      <c r="E42">
        <v>8</v>
      </c>
      <c r="F42">
        <v>380</v>
      </c>
      <c r="G42">
        <v>40.182400000000001</v>
      </c>
      <c r="H42">
        <v>116.41419999999999</v>
      </c>
      <c r="J42" t="str">
        <f t="shared" si="5"/>
        <v/>
      </c>
      <c r="K42" t="str">
        <f t="shared" si="5"/>
        <v/>
      </c>
      <c r="L42" t="str">
        <f t="shared" si="5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S42" t="s">
        <v>1342</v>
      </c>
      <c r="T42">
        <v>1</v>
      </c>
      <c r="V42" t="str">
        <f t="shared" si="2"/>
        <v/>
      </c>
    </row>
    <row r="43" spans="1:22" ht="17" x14ac:dyDescent="0.25">
      <c r="A43" s="4"/>
      <c r="B43" t="s">
        <v>197</v>
      </c>
      <c r="C43" t="s">
        <v>1425</v>
      </c>
      <c r="D43">
        <v>460</v>
      </c>
      <c r="E43">
        <v>0</v>
      </c>
      <c r="F43">
        <v>4</v>
      </c>
      <c r="G43">
        <v>25.354800000000001</v>
      </c>
      <c r="H43">
        <v>51.183900000000001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189</v>
      </c>
      <c r="T43">
        <v>1</v>
      </c>
      <c r="V43" t="str">
        <f t="shared" ref="V43" si="9">IF(R43="*",T43,"")</f>
        <v/>
      </c>
    </row>
    <row r="44" spans="1:22" ht="17" x14ac:dyDescent="0.25">
      <c r="A44" s="4"/>
      <c r="B44" t="s">
        <v>226</v>
      </c>
      <c r="C44" t="s">
        <v>1425</v>
      </c>
      <c r="D44">
        <v>454</v>
      </c>
      <c r="E44">
        <v>2</v>
      </c>
      <c r="F44">
        <v>13</v>
      </c>
      <c r="G44">
        <v>30.375299999999999</v>
      </c>
      <c r="H44">
        <v>69.345100000000002</v>
      </c>
      <c r="J44" t="str">
        <f t="shared" si="5"/>
        <v/>
      </c>
      <c r="K44" t="str">
        <f t="shared" si="5"/>
        <v/>
      </c>
      <c r="L44" t="str">
        <f t="shared" si="5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1418</v>
      </c>
      <c r="T44">
        <v>1</v>
      </c>
      <c r="V44" t="str">
        <f t="shared" si="2"/>
        <v/>
      </c>
    </row>
    <row r="45" spans="1:22" ht="17" x14ac:dyDescent="0.25">
      <c r="A45" s="4" t="s">
        <v>237</v>
      </c>
      <c r="B45" t="s">
        <v>1</v>
      </c>
      <c r="C45" t="s">
        <v>1438</v>
      </c>
      <c r="D45">
        <v>422</v>
      </c>
      <c r="E45">
        <v>4</v>
      </c>
      <c r="F45">
        <v>0</v>
      </c>
      <c r="G45">
        <v>40.349499999999999</v>
      </c>
      <c r="H45">
        <v>-88.986099999999993</v>
      </c>
      <c r="J45">
        <f t="shared" si="5"/>
        <v>422</v>
      </c>
      <c r="K45">
        <f t="shared" si="5"/>
        <v>4</v>
      </c>
      <c r="L45">
        <f t="shared" si="5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1343</v>
      </c>
      <c r="T45">
        <v>798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1444</v>
      </c>
      <c r="D46">
        <v>418</v>
      </c>
      <c r="E46">
        <v>6</v>
      </c>
      <c r="F46">
        <v>8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374</v>
      </c>
      <c r="T46">
        <v>2</v>
      </c>
      <c r="V46" t="str">
        <f t="shared" si="2"/>
        <v/>
      </c>
    </row>
    <row r="47" spans="1:22" ht="17" x14ac:dyDescent="0.25">
      <c r="A47" s="4" t="s">
        <v>224</v>
      </c>
      <c r="B47" t="s">
        <v>1</v>
      </c>
      <c r="C47" t="s">
        <v>1428</v>
      </c>
      <c r="D47">
        <v>417</v>
      </c>
      <c r="E47">
        <v>9</v>
      </c>
      <c r="F47">
        <v>0</v>
      </c>
      <c r="G47">
        <v>27.766300000000001</v>
      </c>
      <c r="H47">
        <v>-81.686800000000005</v>
      </c>
      <c r="J47">
        <f t="shared" si="5"/>
        <v>417</v>
      </c>
      <c r="K47">
        <f t="shared" si="5"/>
        <v>9</v>
      </c>
      <c r="L47">
        <f t="shared" si="5"/>
        <v>0</v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1344</v>
      </c>
      <c r="T47">
        <v>2382</v>
      </c>
    </row>
    <row r="48" spans="1:22" ht="17" x14ac:dyDescent="0.25">
      <c r="A48" s="4"/>
      <c r="B48" t="s">
        <v>78</v>
      </c>
      <c r="C48" t="s">
        <v>1445</v>
      </c>
      <c r="D48">
        <v>400</v>
      </c>
      <c r="E48">
        <v>0</v>
      </c>
      <c r="F48">
        <v>10</v>
      </c>
      <c r="G48">
        <v>61.924100000000003</v>
      </c>
      <c r="H48">
        <v>25.748200000000001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20" ht="17" x14ac:dyDescent="0.25">
      <c r="A49" s="4" t="s">
        <v>227</v>
      </c>
      <c r="B49" t="s">
        <v>1</v>
      </c>
      <c r="C49" t="s">
        <v>1428</v>
      </c>
      <c r="D49">
        <v>392</v>
      </c>
      <c r="E49">
        <v>10</v>
      </c>
      <c r="F49">
        <v>0</v>
      </c>
      <c r="G49">
        <v>31.169499999999999</v>
      </c>
      <c r="H49">
        <v>-91.867800000000003</v>
      </c>
      <c r="J49">
        <f t="shared" si="5"/>
        <v>392</v>
      </c>
      <c r="K49">
        <f t="shared" si="5"/>
        <v>10</v>
      </c>
      <c r="L49">
        <f t="shared" si="5"/>
        <v>0</v>
      </c>
      <c r="N49" t="str">
        <f t="shared" si="1"/>
        <v/>
      </c>
      <c r="O49" t="str">
        <f t="shared" si="1"/>
        <v/>
      </c>
      <c r="P49" t="str">
        <f t="shared" si="1"/>
        <v/>
      </c>
      <c r="T49">
        <f>SUM(T4:T46)</f>
        <v>4152</v>
      </c>
    </row>
    <row r="50" spans="1:20" ht="17" x14ac:dyDescent="0.25">
      <c r="A50" s="4" t="s">
        <v>26</v>
      </c>
      <c r="B50" t="s">
        <v>2</v>
      </c>
      <c r="C50" t="s">
        <v>1440</v>
      </c>
      <c r="D50">
        <v>363</v>
      </c>
      <c r="E50">
        <v>3</v>
      </c>
      <c r="F50">
        <v>326</v>
      </c>
      <c r="G50">
        <v>31.202000000000002</v>
      </c>
      <c r="H50">
        <v>121.4491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218</v>
      </c>
      <c r="C51" t="s">
        <v>1446</v>
      </c>
      <c r="D51">
        <v>355</v>
      </c>
      <c r="E51">
        <v>5</v>
      </c>
      <c r="F51">
        <v>1</v>
      </c>
      <c r="G51">
        <v>51.919400000000003</v>
      </c>
      <c r="H51">
        <v>19.145099999999999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0" ht="17" x14ac:dyDescent="0.25">
      <c r="A52" s="4"/>
      <c r="B52" t="s">
        <v>42</v>
      </c>
      <c r="C52" t="s">
        <v>1445</v>
      </c>
      <c r="D52">
        <v>345</v>
      </c>
      <c r="E52">
        <v>0</v>
      </c>
      <c r="F52">
        <v>114</v>
      </c>
      <c r="G52">
        <v>1.3521000000000001</v>
      </c>
      <c r="H52">
        <v>103.8198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242</v>
      </c>
      <c r="C53" t="s">
        <v>1444</v>
      </c>
      <c r="D53">
        <v>335</v>
      </c>
      <c r="E53">
        <v>4</v>
      </c>
      <c r="F53">
        <v>0</v>
      </c>
      <c r="G53">
        <v>49.815300000000001</v>
      </c>
      <c r="H53">
        <v>6.1295999999999999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260</v>
      </c>
      <c r="B54" t="s">
        <v>1</v>
      </c>
      <c r="C54" t="s">
        <v>1428</v>
      </c>
      <c r="D54">
        <v>334</v>
      </c>
      <c r="E54">
        <v>3</v>
      </c>
      <c r="F54">
        <v>0</v>
      </c>
      <c r="G54">
        <v>43.326599999999999</v>
      </c>
      <c r="H54">
        <v>-84.536100000000005</v>
      </c>
      <c r="J54">
        <f t="shared" si="5"/>
        <v>334</v>
      </c>
      <c r="K54">
        <f t="shared" si="5"/>
        <v>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/>
      <c r="B55" t="s">
        <v>212</v>
      </c>
      <c r="C55" t="s">
        <v>1424</v>
      </c>
      <c r="D55">
        <v>330</v>
      </c>
      <c r="E55">
        <v>1</v>
      </c>
      <c r="F55">
        <v>5</v>
      </c>
      <c r="G55">
        <v>64.963099999999997</v>
      </c>
      <c r="H55">
        <v>-19.020800000000001</v>
      </c>
      <c r="J55" t="str">
        <f t="shared" si="5"/>
        <v/>
      </c>
      <c r="K55" t="str">
        <f t="shared" si="5"/>
        <v/>
      </c>
      <c r="L55" t="str">
        <f t="shared" si="5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 t="s">
        <v>211</v>
      </c>
      <c r="B56" t="s">
        <v>1</v>
      </c>
      <c r="C56" t="s">
        <v>1447</v>
      </c>
      <c r="D56">
        <v>328</v>
      </c>
      <c r="E56">
        <v>0</v>
      </c>
      <c r="F56">
        <v>0</v>
      </c>
      <c r="G56">
        <v>42.230200000000004</v>
      </c>
      <c r="H56">
        <v>-71.530100000000004</v>
      </c>
      <c r="J56">
        <f t="shared" si="5"/>
        <v>328</v>
      </c>
      <c r="K56">
        <f t="shared" si="5"/>
        <v>0</v>
      </c>
      <c r="L56">
        <f t="shared" si="5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27</v>
      </c>
      <c r="B57" t="s">
        <v>2</v>
      </c>
      <c r="C57" t="s">
        <v>201</v>
      </c>
      <c r="D57">
        <v>318</v>
      </c>
      <c r="E57">
        <v>6</v>
      </c>
      <c r="F57">
        <v>310</v>
      </c>
      <c r="G57">
        <v>38.0428</v>
      </c>
      <c r="H57">
        <v>114.5149</v>
      </c>
      <c r="J57" t="str">
        <f t="shared" si="5"/>
        <v/>
      </c>
      <c r="K57" t="str">
        <f t="shared" si="5"/>
        <v/>
      </c>
      <c r="L57" t="str">
        <f t="shared" si="5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228</v>
      </c>
      <c r="C58" t="s">
        <v>1448</v>
      </c>
      <c r="D58">
        <v>311</v>
      </c>
      <c r="E58">
        <v>25</v>
      </c>
      <c r="F58">
        <v>11</v>
      </c>
      <c r="G58">
        <v>-0.7893</v>
      </c>
      <c r="H58">
        <v>113.9213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60</v>
      </c>
      <c r="B59" t="s">
        <v>59</v>
      </c>
      <c r="C59" t="s">
        <v>1449</v>
      </c>
      <c r="D59">
        <v>307</v>
      </c>
      <c r="E59">
        <v>5</v>
      </c>
      <c r="F59">
        <v>4</v>
      </c>
      <c r="G59">
        <v>-33.8688</v>
      </c>
      <c r="H59">
        <v>151.20930000000001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 t="s">
        <v>28</v>
      </c>
      <c r="B60" t="s">
        <v>2</v>
      </c>
      <c r="C60" t="s">
        <v>183</v>
      </c>
      <c r="D60">
        <v>296</v>
      </c>
      <c r="E60">
        <v>1</v>
      </c>
      <c r="F60">
        <v>295</v>
      </c>
      <c r="G60">
        <v>26.078900000000001</v>
      </c>
      <c r="H60">
        <v>117.98739999999999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 t="s">
        <v>231</v>
      </c>
      <c r="B61" t="s">
        <v>1</v>
      </c>
      <c r="C61" t="s">
        <v>1447</v>
      </c>
      <c r="D61">
        <v>287</v>
      </c>
      <c r="E61">
        <v>10</v>
      </c>
      <c r="F61">
        <v>0</v>
      </c>
      <c r="G61">
        <v>33.040599999999998</v>
      </c>
      <c r="H61">
        <v>-83.643100000000004</v>
      </c>
      <c r="J61">
        <f t="shared" si="5"/>
        <v>287</v>
      </c>
      <c r="K61">
        <f t="shared" si="5"/>
        <v>10</v>
      </c>
      <c r="L61">
        <f t="shared" si="5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/>
      <c r="B62" t="s">
        <v>205</v>
      </c>
      <c r="C62" t="s">
        <v>1427</v>
      </c>
      <c r="D62">
        <v>286</v>
      </c>
      <c r="E62">
        <v>1</v>
      </c>
      <c r="F62">
        <v>0</v>
      </c>
      <c r="G62">
        <v>46.151200000000003</v>
      </c>
      <c r="H62">
        <v>14.9955</v>
      </c>
      <c r="J62" t="str">
        <f t="shared" si="5"/>
        <v/>
      </c>
      <c r="K62" t="str">
        <f t="shared" si="5"/>
        <v/>
      </c>
      <c r="L62" t="str">
        <f t="shared" si="5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206</v>
      </c>
      <c r="C63" t="s">
        <v>1450</v>
      </c>
      <c r="D63">
        <v>278</v>
      </c>
      <c r="E63">
        <v>1</v>
      </c>
      <c r="F63">
        <v>100</v>
      </c>
      <c r="G63">
        <v>26.066700000000001</v>
      </c>
      <c r="H63">
        <v>50.557699999999997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/>
      <c r="B64" t="s">
        <v>222</v>
      </c>
      <c r="C64" t="s">
        <v>1424</v>
      </c>
      <c r="D64">
        <v>277</v>
      </c>
      <c r="E64">
        <v>0</v>
      </c>
      <c r="F64">
        <v>25</v>
      </c>
      <c r="G64">
        <v>45.943199999999997</v>
      </c>
      <c r="H64">
        <v>24.966799999999999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221</v>
      </c>
      <c r="B65" t="s">
        <v>1</v>
      </c>
      <c r="C65" t="s">
        <v>1428</v>
      </c>
      <c r="D65">
        <v>277</v>
      </c>
      <c r="E65">
        <v>4</v>
      </c>
      <c r="F65">
        <v>0</v>
      </c>
      <c r="G65">
        <v>39.059800000000003</v>
      </c>
      <c r="H65">
        <v>-105.3111</v>
      </c>
      <c r="J65">
        <f t="shared" si="5"/>
        <v>277</v>
      </c>
      <c r="K65">
        <f t="shared" si="5"/>
        <v>4</v>
      </c>
      <c r="L65">
        <f t="shared" si="5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1426</v>
      </c>
      <c r="D66">
        <v>274</v>
      </c>
      <c r="E66">
        <v>0</v>
      </c>
      <c r="F66">
        <v>6</v>
      </c>
      <c r="G66">
        <v>23.885899999999999</v>
      </c>
      <c r="H66">
        <v>45.0792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1448</v>
      </c>
      <c r="D67">
        <v>272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208</v>
      </c>
      <c r="C68" t="s">
        <v>1424</v>
      </c>
      <c r="D68">
        <v>267</v>
      </c>
      <c r="E68">
        <v>0</v>
      </c>
      <c r="F68">
        <v>1</v>
      </c>
      <c r="G68">
        <v>58.595300000000002</v>
      </c>
      <c r="H68">
        <v>25.0136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241</v>
      </c>
      <c r="B69" t="s">
        <v>1</v>
      </c>
      <c r="C69" t="s">
        <v>1447</v>
      </c>
      <c r="D69">
        <v>260</v>
      </c>
      <c r="E69">
        <v>5</v>
      </c>
      <c r="F69">
        <v>0</v>
      </c>
      <c r="G69">
        <v>31.054500000000001</v>
      </c>
      <c r="H69">
        <v>-97.563500000000005</v>
      </c>
      <c r="J69">
        <f t="shared" si="5"/>
        <v>260</v>
      </c>
      <c r="K69">
        <f t="shared" si="5"/>
        <v>5</v>
      </c>
      <c r="L69">
        <f t="shared" si="5"/>
        <v>0</v>
      </c>
      <c r="N69" t="str">
        <f t="shared" ref="N69:P132" si="10">IF($A69="New York",D69,"")</f>
        <v/>
      </c>
      <c r="O69" t="str">
        <f t="shared" si="10"/>
        <v/>
      </c>
      <c r="P69" t="str">
        <f t="shared" si="10"/>
        <v/>
      </c>
    </row>
    <row r="70" spans="1:16" ht="17" x14ac:dyDescent="0.25">
      <c r="A70" s="4" t="s">
        <v>216</v>
      </c>
      <c r="B70" t="s">
        <v>63</v>
      </c>
      <c r="C70" t="s">
        <v>1451</v>
      </c>
      <c r="D70">
        <v>257</v>
      </c>
      <c r="E70">
        <v>1</v>
      </c>
      <c r="F70">
        <v>5</v>
      </c>
      <c r="G70">
        <v>51.253799999999998</v>
      </c>
      <c r="H70">
        <v>-85.3232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10"/>
        <v/>
      </c>
      <c r="O70" t="str">
        <f t="shared" si="10"/>
        <v/>
      </c>
      <c r="P70" t="str">
        <f t="shared" si="10"/>
        <v/>
      </c>
    </row>
    <row r="71" spans="1:16" ht="17" x14ac:dyDescent="0.25">
      <c r="A71" s="4"/>
      <c r="B71" t="s">
        <v>133</v>
      </c>
      <c r="C71" t="s">
        <v>1426</v>
      </c>
      <c r="D71">
        <v>256</v>
      </c>
      <c r="E71">
        <v>6</v>
      </c>
      <c r="F71">
        <v>32</v>
      </c>
      <c r="G71">
        <v>26.820599999999999</v>
      </c>
      <c r="H71">
        <v>30.802499999999998</v>
      </c>
      <c r="J71" t="str">
        <f t="shared" si="5"/>
        <v/>
      </c>
      <c r="K71" t="str">
        <f t="shared" si="5"/>
        <v/>
      </c>
      <c r="L71" t="str">
        <f t="shared" si="5"/>
        <v/>
      </c>
      <c r="N71" t="str">
        <f t="shared" si="10"/>
        <v/>
      </c>
      <c r="O71" t="str">
        <f t="shared" si="10"/>
        <v/>
      </c>
      <c r="P71" t="str">
        <f t="shared" si="10"/>
        <v/>
      </c>
    </row>
    <row r="72" spans="1:16" ht="17" x14ac:dyDescent="0.25">
      <c r="A72" s="4" t="s">
        <v>30</v>
      </c>
      <c r="B72" t="s">
        <v>2</v>
      </c>
      <c r="C72" t="s">
        <v>1374</v>
      </c>
      <c r="D72">
        <v>253</v>
      </c>
      <c r="E72">
        <v>2</v>
      </c>
      <c r="F72">
        <v>250</v>
      </c>
      <c r="G72">
        <v>23.829799999999999</v>
      </c>
      <c r="H72">
        <v>108.7881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10"/>
        <v/>
      </c>
      <c r="O72" t="str">
        <f t="shared" si="10"/>
        <v/>
      </c>
      <c r="P72" t="str">
        <f t="shared" si="10"/>
        <v/>
      </c>
    </row>
    <row r="73" spans="1:16" ht="17" x14ac:dyDescent="0.25">
      <c r="A73" s="4" t="s">
        <v>29</v>
      </c>
      <c r="B73" t="s">
        <v>2</v>
      </c>
      <c r="C73" t="s">
        <v>1375</v>
      </c>
      <c r="D73">
        <v>246</v>
      </c>
      <c r="E73">
        <v>3</v>
      </c>
      <c r="F73">
        <v>237</v>
      </c>
      <c r="G73">
        <v>35.191699999999997</v>
      </c>
      <c r="H73">
        <v>108.87009999999999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10"/>
        <v/>
      </c>
      <c r="O73" t="str">
        <f t="shared" si="10"/>
        <v/>
      </c>
      <c r="P73" t="str">
        <f t="shared" si="10"/>
        <v/>
      </c>
    </row>
    <row r="74" spans="1:16" ht="17" x14ac:dyDescent="0.25">
      <c r="A74" s="4"/>
      <c r="B74" t="s">
        <v>223</v>
      </c>
      <c r="C74" t="s">
        <v>1372</v>
      </c>
      <c r="D74">
        <v>238</v>
      </c>
      <c r="E74">
        <v>0</v>
      </c>
      <c r="F74">
        <v>0</v>
      </c>
      <c r="G74">
        <v>-35.6751</v>
      </c>
      <c r="H74">
        <v>-71.543000000000006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10"/>
        <v/>
      </c>
      <c r="O74" t="str">
        <f t="shared" si="10"/>
        <v/>
      </c>
      <c r="P74" t="str">
        <f t="shared" si="10"/>
        <v/>
      </c>
    </row>
    <row r="75" spans="1:16" ht="17" x14ac:dyDescent="0.25">
      <c r="A75" s="4"/>
      <c r="B75" t="s">
        <v>240</v>
      </c>
      <c r="C75" t="s">
        <v>1450</v>
      </c>
      <c r="D75">
        <v>234</v>
      </c>
      <c r="E75">
        <v>0</v>
      </c>
      <c r="F75">
        <v>1</v>
      </c>
      <c r="G75">
        <v>-9.19</v>
      </c>
      <c r="H75">
        <v>-75.015199999999993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10"/>
        <v/>
      </c>
      <c r="O75" t="str">
        <f t="shared" si="10"/>
        <v/>
      </c>
      <c r="P75" t="str">
        <f t="shared" si="10"/>
        <v/>
      </c>
    </row>
    <row r="76" spans="1:16" ht="17" x14ac:dyDescent="0.25">
      <c r="A76" s="4" t="s">
        <v>62</v>
      </c>
      <c r="B76" t="s">
        <v>63</v>
      </c>
      <c r="C76" t="s">
        <v>1452</v>
      </c>
      <c r="D76">
        <v>231</v>
      </c>
      <c r="E76">
        <v>7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10"/>
        <v/>
      </c>
      <c r="O76" t="str">
        <f t="shared" si="10"/>
        <v/>
      </c>
      <c r="P76" t="str">
        <f t="shared" si="10"/>
        <v/>
      </c>
    </row>
    <row r="77" spans="1:16" ht="17" x14ac:dyDescent="0.25">
      <c r="A77" s="4"/>
      <c r="B77" t="s">
        <v>66</v>
      </c>
      <c r="C77" t="s">
        <v>1453</v>
      </c>
      <c r="D77">
        <v>217</v>
      </c>
      <c r="E77">
        <v>17</v>
      </c>
      <c r="F77">
        <v>8</v>
      </c>
      <c r="G77">
        <v>12.8797</v>
      </c>
      <c r="H77">
        <v>121.774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10"/>
        <v/>
      </c>
      <c r="O77" t="str">
        <f t="shared" si="10"/>
        <v/>
      </c>
      <c r="P77" t="str">
        <f t="shared" si="10"/>
        <v/>
      </c>
    </row>
    <row r="78" spans="1:16" ht="17" x14ac:dyDescent="0.25">
      <c r="A78" s="4" t="s">
        <v>45</v>
      </c>
      <c r="B78" t="s">
        <v>2</v>
      </c>
      <c r="C78" t="s">
        <v>1454</v>
      </c>
      <c r="D78">
        <v>208</v>
      </c>
      <c r="E78">
        <v>4</v>
      </c>
      <c r="F78">
        <v>95</v>
      </c>
      <c r="G78">
        <v>22.3</v>
      </c>
      <c r="H78">
        <v>114.2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10"/>
        <v/>
      </c>
      <c r="O78" t="str">
        <f t="shared" si="10"/>
        <v/>
      </c>
      <c r="P78" t="str">
        <f t="shared" si="10"/>
        <v/>
      </c>
    </row>
    <row r="79" spans="1:16" ht="17" x14ac:dyDescent="0.25">
      <c r="A79" s="4" t="s">
        <v>243</v>
      </c>
      <c r="B79" t="s">
        <v>1</v>
      </c>
      <c r="C79" t="s">
        <v>1447</v>
      </c>
      <c r="D79">
        <v>206</v>
      </c>
      <c r="E79">
        <v>1</v>
      </c>
      <c r="F79">
        <v>0</v>
      </c>
      <c r="G79">
        <v>40.590800000000002</v>
      </c>
      <c r="H79">
        <v>-77.209800000000001</v>
      </c>
      <c r="J79">
        <f t="shared" si="5"/>
        <v>206</v>
      </c>
      <c r="K79">
        <f t="shared" si="5"/>
        <v>1</v>
      </c>
      <c r="L79">
        <f t="shared" si="5"/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</row>
    <row r="80" spans="1:16" ht="17" x14ac:dyDescent="0.25">
      <c r="A80" s="4"/>
      <c r="B80" t="s">
        <v>277</v>
      </c>
      <c r="C80" t="s">
        <v>1434</v>
      </c>
      <c r="D80">
        <v>199</v>
      </c>
      <c r="E80">
        <v>3</v>
      </c>
      <c r="F80">
        <v>0</v>
      </c>
      <c r="G80">
        <v>-1.8311999999999999</v>
      </c>
      <c r="H80">
        <v>-78.183400000000006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10"/>
        <v/>
      </c>
      <c r="O80" t="str">
        <f t="shared" si="10"/>
        <v/>
      </c>
      <c r="P80" t="str">
        <f t="shared" si="10"/>
        <v/>
      </c>
    </row>
    <row r="81" spans="1:16" ht="17" x14ac:dyDescent="0.25">
      <c r="A81" s="4"/>
      <c r="B81" t="s">
        <v>69</v>
      </c>
      <c r="C81" t="s">
        <v>1445</v>
      </c>
      <c r="D81">
        <v>199</v>
      </c>
      <c r="E81">
        <v>1</v>
      </c>
      <c r="F81">
        <v>9</v>
      </c>
      <c r="G81">
        <v>61.524000000000001</v>
      </c>
      <c r="H81">
        <v>105.3188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10"/>
        <v/>
      </c>
      <c r="O81" t="str">
        <f t="shared" si="10"/>
        <v/>
      </c>
      <c r="P81" t="str">
        <f t="shared" si="10"/>
        <v/>
      </c>
    </row>
    <row r="82" spans="1:16" ht="17" x14ac:dyDescent="0.25">
      <c r="A82" s="4"/>
      <c r="B82" t="s">
        <v>64</v>
      </c>
      <c r="C82" t="s">
        <v>1426</v>
      </c>
      <c r="D82">
        <v>194</v>
      </c>
      <c r="E82">
        <v>4</v>
      </c>
      <c r="F82">
        <v>15</v>
      </c>
      <c r="G82">
        <v>20.593699999999998</v>
      </c>
      <c r="H82">
        <v>78.962900000000005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10"/>
        <v/>
      </c>
      <c r="O82" t="str">
        <f t="shared" si="10"/>
        <v/>
      </c>
      <c r="P82" t="str">
        <f t="shared" si="10"/>
        <v/>
      </c>
    </row>
    <row r="83" spans="1:16" ht="17" x14ac:dyDescent="0.25">
      <c r="A83" s="4"/>
      <c r="B83" t="s">
        <v>229</v>
      </c>
      <c r="C83" t="s">
        <v>1455</v>
      </c>
      <c r="D83">
        <v>192</v>
      </c>
      <c r="E83">
        <v>13</v>
      </c>
      <c r="F83">
        <v>43</v>
      </c>
      <c r="G83">
        <v>33.223199999999999</v>
      </c>
      <c r="H83">
        <v>43.679299999999998</v>
      </c>
      <c r="J83" t="str">
        <f t="shared" si="5"/>
        <v/>
      </c>
      <c r="K83" t="str">
        <f t="shared" si="5"/>
        <v/>
      </c>
      <c r="L83" t="str">
        <f t="shared" si="5"/>
        <v/>
      </c>
      <c r="N83" t="str">
        <f t="shared" si="10"/>
        <v/>
      </c>
      <c r="O83" t="str">
        <f t="shared" si="10"/>
        <v/>
      </c>
      <c r="P83" t="str">
        <f t="shared" si="10"/>
        <v/>
      </c>
    </row>
    <row r="84" spans="1:16" ht="17" x14ac:dyDescent="0.25">
      <c r="A84" s="4"/>
      <c r="B84" t="s">
        <v>308</v>
      </c>
      <c r="C84" t="s">
        <v>1456</v>
      </c>
      <c r="D84">
        <v>192</v>
      </c>
      <c r="E84">
        <v>3</v>
      </c>
      <c r="F84">
        <v>0</v>
      </c>
      <c r="G84">
        <v>38.963700000000003</v>
      </c>
      <c r="H84">
        <v>35.243299999999998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10"/>
        <v/>
      </c>
      <c r="O84" t="str">
        <f t="shared" si="10"/>
        <v/>
      </c>
      <c r="P84" t="str">
        <f t="shared" si="10"/>
        <v/>
      </c>
    </row>
    <row r="85" spans="1:16" ht="17" x14ac:dyDescent="0.25">
      <c r="A85" s="4" t="s">
        <v>33</v>
      </c>
      <c r="B85" t="s">
        <v>2</v>
      </c>
      <c r="C85" t="s">
        <v>203</v>
      </c>
      <c r="D85">
        <v>176</v>
      </c>
      <c r="E85">
        <v>2</v>
      </c>
      <c r="F85">
        <v>172</v>
      </c>
      <c r="G85">
        <v>24.974</v>
      </c>
      <c r="H85">
        <v>101.48699999999999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10"/>
        <v/>
      </c>
      <c r="O85" t="str">
        <f t="shared" si="10"/>
        <v/>
      </c>
      <c r="P85" t="str">
        <f t="shared" si="10"/>
        <v/>
      </c>
    </row>
    <row r="86" spans="1:16" ht="17" x14ac:dyDescent="0.25">
      <c r="A86" s="4" t="s">
        <v>34</v>
      </c>
      <c r="B86" t="s">
        <v>2</v>
      </c>
      <c r="C86" t="s">
        <v>165</v>
      </c>
      <c r="D86">
        <v>168</v>
      </c>
      <c r="E86">
        <v>6</v>
      </c>
      <c r="F86">
        <v>161</v>
      </c>
      <c r="G86">
        <v>19.195900000000002</v>
      </c>
      <c r="H86">
        <v>109.7453</v>
      </c>
      <c r="J86" t="str">
        <f t="shared" si="5"/>
        <v/>
      </c>
      <c r="K86" t="str">
        <f t="shared" si="5"/>
        <v/>
      </c>
      <c r="L86" t="str">
        <f t="shared" si="5"/>
        <v/>
      </c>
      <c r="N86" t="str">
        <f t="shared" si="10"/>
        <v/>
      </c>
      <c r="O86" t="str">
        <f t="shared" si="10"/>
        <v/>
      </c>
      <c r="P86" t="str">
        <f t="shared" si="10"/>
        <v/>
      </c>
    </row>
    <row r="87" spans="1:16" ht="17" x14ac:dyDescent="0.25">
      <c r="A87" s="4" t="s">
        <v>286</v>
      </c>
      <c r="B87" t="s">
        <v>1</v>
      </c>
      <c r="C87" t="s">
        <v>1428</v>
      </c>
      <c r="D87">
        <v>159</v>
      </c>
      <c r="E87">
        <v>2</v>
      </c>
      <c r="F87">
        <v>0</v>
      </c>
      <c r="G87">
        <v>41.597799999999999</v>
      </c>
      <c r="H87">
        <v>-72.755399999999995</v>
      </c>
      <c r="J87">
        <f t="shared" si="5"/>
        <v>159</v>
      </c>
      <c r="K87">
        <f t="shared" si="5"/>
        <v>2</v>
      </c>
      <c r="L87">
        <f t="shared" si="5"/>
        <v>0</v>
      </c>
      <c r="N87" t="str">
        <f t="shared" si="10"/>
        <v/>
      </c>
      <c r="O87" t="str">
        <f t="shared" si="10"/>
        <v/>
      </c>
      <c r="P87" t="str">
        <f t="shared" si="10"/>
        <v/>
      </c>
    </row>
    <row r="88" spans="1:16" ht="17" x14ac:dyDescent="0.25">
      <c r="A88" s="4" t="s">
        <v>269</v>
      </c>
      <c r="B88" t="s">
        <v>1</v>
      </c>
      <c r="C88" t="s">
        <v>1428</v>
      </c>
      <c r="D88">
        <v>159</v>
      </c>
      <c r="E88">
        <v>0</v>
      </c>
      <c r="F88">
        <v>0</v>
      </c>
      <c r="G88">
        <v>44.268500000000003</v>
      </c>
      <c r="H88">
        <v>-89.616500000000002</v>
      </c>
      <c r="J88">
        <f t="shared" ref="J88:L151" si="11">IF($B88="US",D88,"")</f>
        <v>159</v>
      </c>
      <c r="K88">
        <f t="shared" si="11"/>
        <v>0</v>
      </c>
      <c r="L88">
        <f t="shared" si="11"/>
        <v>0</v>
      </c>
      <c r="N88" t="str">
        <f t="shared" si="10"/>
        <v/>
      </c>
      <c r="O88" t="str">
        <f t="shared" si="10"/>
        <v/>
      </c>
      <c r="P88" t="str">
        <f t="shared" si="10"/>
        <v/>
      </c>
    </row>
    <row r="89" spans="1:16" ht="17" x14ac:dyDescent="0.25">
      <c r="A89" s="4"/>
      <c r="B89" t="s">
        <v>238</v>
      </c>
      <c r="C89" t="s">
        <v>1442</v>
      </c>
      <c r="D89">
        <v>157</v>
      </c>
      <c r="E89">
        <v>4</v>
      </c>
      <c r="F89">
        <v>4</v>
      </c>
      <c r="G89">
        <v>33.854700000000001</v>
      </c>
      <c r="H89">
        <v>35.862299999999998</v>
      </c>
      <c r="J89" t="str">
        <f t="shared" si="11"/>
        <v/>
      </c>
      <c r="K89" t="str">
        <f t="shared" si="11"/>
        <v/>
      </c>
      <c r="L89" t="str">
        <f t="shared" si="11"/>
        <v/>
      </c>
      <c r="N89" t="str">
        <f t="shared" si="10"/>
        <v/>
      </c>
      <c r="O89" t="str">
        <f t="shared" si="10"/>
        <v/>
      </c>
      <c r="P89" t="str">
        <f t="shared" si="10"/>
        <v/>
      </c>
    </row>
    <row r="90" spans="1:16" ht="17" x14ac:dyDescent="0.25">
      <c r="A90" s="4" t="s">
        <v>263</v>
      </c>
      <c r="B90" t="s">
        <v>1</v>
      </c>
      <c r="C90" t="s">
        <v>1438</v>
      </c>
      <c r="D90">
        <v>154</v>
      </c>
      <c r="E90">
        <v>0</v>
      </c>
      <c r="F90">
        <v>0</v>
      </c>
      <c r="G90">
        <v>35.747799999999998</v>
      </c>
      <c r="H90">
        <v>-86.692300000000003</v>
      </c>
      <c r="J90">
        <f t="shared" si="11"/>
        <v>154</v>
      </c>
      <c r="K90">
        <f t="shared" si="11"/>
        <v>0</v>
      </c>
      <c r="L90">
        <f t="shared" si="11"/>
        <v>0</v>
      </c>
      <c r="N90" t="str">
        <f t="shared" si="10"/>
        <v/>
      </c>
      <c r="O90" t="str">
        <f t="shared" si="10"/>
        <v/>
      </c>
      <c r="P90" t="str">
        <f t="shared" si="10"/>
        <v/>
      </c>
    </row>
    <row r="91" spans="1:16" ht="17" x14ac:dyDescent="0.25">
      <c r="A91" s="4"/>
      <c r="B91" t="s">
        <v>247</v>
      </c>
      <c r="C91" t="s">
        <v>1456</v>
      </c>
      <c r="D91">
        <v>150</v>
      </c>
      <c r="E91">
        <v>0</v>
      </c>
      <c r="F91">
        <v>0</v>
      </c>
      <c r="G91">
        <v>-30.5595</v>
      </c>
      <c r="H91">
        <v>22.9375</v>
      </c>
      <c r="J91" t="str">
        <f t="shared" si="11"/>
        <v/>
      </c>
      <c r="K91" t="str">
        <f t="shared" si="11"/>
        <v/>
      </c>
      <c r="L91" t="str">
        <f t="shared" si="11"/>
        <v/>
      </c>
      <c r="N91" t="str">
        <f t="shared" si="10"/>
        <v/>
      </c>
      <c r="O91" t="str">
        <f t="shared" si="10"/>
        <v/>
      </c>
      <c r="P91" t="str">
        <f t="shared" si="10"/>
        <v/>
      </c>
    </row>
    <row r="92" spans="1:16" ht="17" x14ac:dyDescent="0.25">
      <c r="A92" s="4"/>
      <c r="B92" t="s">
        <v>230</v>
      </c>
      <c r="C92" t="s">
        <v>1457</v>
      </c>
      <c r="D92">
        <v>148</v>
      </c>
      <c r="E92">
        <v>0</v>
      </c>
      <c r="F92">
        <v>18</v>
      </c>
      <c r="G92">
        <v>29.311699999999998</v>
      </c>
      <c r="H92">
        <v>47.4818</v>
      </c>
      <c r="J92" t="str">
        <f t="shared" si="11"/>
        <v/>
      </c>
      <c r="K92" t="str">
        <f t="shared" si="11"/>
        <v/>
      </c>
      <c r="L92" t="str">
        <f t="shared" si="11"/>
        <v/>
      </c>
      <c r="N92" t="str">
        <f t="shared" si="10"/>
        <v/>
      </c>
      <c r="O92" t="str">
        <f t="shared" si="10"/>
        <v/>
      </c>
      <c r="P92" t="str">
        <f t="shared" si="10"/>
        <v/>
      </c>
    </row>
    <row r="93" spans="1:16" ht="17" x14ac:dyDescent="0.25">
      <c r="A93" s="4" t="s">
        <v>35</v>
      </c>
      <c r="B93" t="s">
        <v>2</v>
      </c>
      <c r="C93" t="s">
        <v>1382</v>
      </c>
      <c r="D93">
        <v>146</v>
      </c>
      <c r="E93">
        <v>2</v>
      </c>
      <c r="F93">
        <v>144</v>
      </c>
      <c r="G93">
        <v>26.8154</v>
      </c>
      <c r="H93">
        <v>106.87479999999999</v>
      </c>
      <c r="J93" t="str">
        <f t="shared" si="11"/>
        <v/>
      </c>
      <c r="K93" t="str">
        <f t="shared" si="11"/>
        <v/>
      </c>
      <c r="L93" t="str">
        <f t="shared" si="11"/>
        <v/>
      </c>
      <c r="N93" t="str">
        <f t="shared" si="10"/>
        <v/>
      </c>
      <c r="O93" t="str">
        <f t="shared" si="10"/>
        <v/>
      </c>
      <c r="P93" t="str">
        <f t="shared" si="10"/>
        <v/>
      </c>
    </row>
    <row r="94" spans="1:16" ht="17" x14ac:dyDescent="0.25">
      <c r="A94" s="4" t="s">
        <v>58</v>
      </c>
      <c r="B94" t="s">
        <v>59</v>
      </c>
      <c r="C94" t="s">
        <v>1449</v>
      </c>
      <c r="D94">
        <v>144</v>
      </c>
      <c r="E94">
        <v>0</v>
      </c>
      <c r="F94">
        <v>8</v>
      </c>
      <c r="G94">
        <v>-28.0167</v>
      </c>
      <c r="H94">
        <v>153.4</v>
      </c>
      <c r="J94" t="str">
        <f t="shared" si="11"/>
        <v/>
      </c>
      <c r="K94" t="str">
        <f t="shared" si="11"/>
        <v/>
      </c>
      <c r="L94" t="str">
        <f t="shared" si="11"/>
        <v/>
      </c>
      <c r="N94" t="str">
        <f t="shared" si="10"/>
        <v/>
      </c>
      <c r="O94" t="str">
        <f t="shared" si="10"/>
        <v/>
      </c>
      <c r="P94" t="str">
        <f t="shared" si="10"/>
        <v/>
      </c>
    </row>
    <row r="95" spans="1:16" ht="17" x14ac:dyDescent="0.25">
      <c r="A95" s="4"/>
      <c r="B95" t="s">
        <v>57</v>
      </c>
      <c r="C95" t="s">
        <v>1445</v>
      </c>
      <c r="D95">
        <v>140</v>
      </c>
      <c r="E95">
        <v>0</v>
      </c>
      <c r="F95">
        <v>31</v>
      </c>
      <c r="G95">
        <v>23.424099999999999</v>
      </c>
      <c r="H95">
        <v>53.847799999999999</v>
      </c>
      <c r="J95" t="str">
        <f t="shared" si="11"/>
        <v/>
      </c>
      <c r="K95" t="str">
        <f t="shared" si="11"/>
        <v/>
      </c>
      <c r="L95" t="str">
        <f t="shared" si="11"/>
        <v/>
      </c>
      <c r="N95" t="str">
        <f t="shared" si="10"/>
        <v/>
      </c>
      <c r="O95" t="str">
        <f t="shared" si="10"/>
        <v/>
      </c>
      <c r="P95" t="str">
        <f t="shared" si="10"/>
        <v/>
      </c>
    </row>
    <row r="96" spans="1:16" ht="17" x14ac:dyDescent="0.25">
      <c r="A96" s="4" t="s">
        <v>37</v>
      </c>
      <c r="B96" t="s">
        <v>2</v>
      </c>
      <c r="C96" t="s">
        <v>1458</v>
      </c>
      <c r="D96">
        <v>137</v>
      </c>
      <c r="E96">
        <v>3</v>
      </c>
      <c r="F96">
        <v>133</v>
      </c>
      <c r="G96">
        <v>39.305399999999999</v>
      </c>
      <c r="H96">
        <v>117.32299999999999</v>
      </c>
      <c r="J96" t="str">
        <f t="shared" si="11"/>
        <v/>
      </c>
      <c r="K96" t="str">
        <f t="shared" si="11"/>
        <v/>
      </c>
      <c r="L96" t="str">
        <f t="shared" si="11"/>
        <v/>
      </c>
      <c r="N96" t="str">
        <f t="shared" si="10"/>
        <v/>
      </c>
      <c r="O96" t="str">
        <f t="shared" si="10"/>
        <v/>
      </c>
      <c r="P96" t="str">
        <f t="shared" si="10"/>
        <v/>
      </c>
    </row>
    <row r="97" spans="1:16" ht="17" x14ac:dyDescent="0.25">
      <c r="A97" s="4" t="s">
        <v>39</v>
      </c>
      <c r="B97" t="s">
        <v>2</v>
      </c>
      <c r="C97" t="s">
        <v>1459</v>
      </c>
      <c r="D97">
        <v>134</v>
      </c>
      <c r="E97">
        <v>2</v>
      </c>
      <c r="F97">
        <v>91</v>
      </c>
      <c r="G97">
        <v>36.061100000000003</v>
      </c>
      <c r="H97">
        <v>103.8343</v>
      </c>
      <c r="J97" t="str">
        <f t="shared" si="11"/>
        <v/>
      </c>
      <c r="K97" t="str">
        <f t="shared" si="11"/>
        <v/>
      </c>
      <c r="L97" t="str">
        <f t="shared" si="11"/>
        <v/>
      </c>
      <c r="N97" t="str">
        <f t="shared" si="10"/>
        <v/>
      </c>
      <c r="O97" t="str">
        <f t="shared" si="10"/>
        <v/>
      </c>
      <c r="P97" t="str">
        <f t="shared" si="10"/>
        <v/>
      </c>
    </row>
    <row r="98" spans="1:16" ht="17" x14ac:dyDescent="0.25">
      <c r="A98" s="4" t="s">
        <v>36</v>
      </c>
      <c r="B98" t="s">
        <v>2</v>
      </c>
      <c r="C98" t="s">
        <v>201</v>
      </c>
      <c r="D98">
        <v>133</v>
      </c>
      <c r="E98">
        <v>0</v>
      </c>
      <c r="F98">
        <v>133</v>
      </c>
      <c r="G98">
        <v>37.5777</v>
      </c>
      <c r="H98">
        <v>112.29219999999999</v>
      </c>
      <c r="J98" t="str">
        <f t="shared" si="11"/>
        <v/>
      </c>
      <c r="K98" t="str">
        <f t="shared" si="11"/>
        <v/>
      </c>
      <c r="L98" t="str">
        <f t="shared" si="11"/>
        <v/>
      </c>
      <c r="N98" t="str">
        <f t="shared" si="10"/>
        <v/>
      </c>
      <c r="O98" t="str">
        <f t="shared" si="10"/>
        <v/>
      </c>
      <c r="P98" t="str">
        <f t="shared" si="10"/>
        <v/>
      </c>
    </row>
    <row r="99" spans="1:16" ht="17" x14ac:dyDescent="0.25">
      <c r="A99" s="4" t="s">
        <v>38</v>
      </c>
      <c r="B99" t="s">
        <v>2</v>
      </c>
      <c r="C99" t="s">
        <v>1383</v>
      </c>
      <c r="D99">
        <v>125</v>
      </c>
      <c r="E99">
        <v>1</v>
      </c>
      <c r="F99">
        <v>122</v>
      </c>
      <c r="G99">
        <v>41.2956</v>
      </c>
      <c r="H99">
        <v>122.60850000000001</v>
      </c>
      <c r="J99" t="str">
        <f t="shared" si="11"/>
        <v/>
      </c>
      <c r="K99" t="str">
        <f t="shared" si="11"/>
        <v/>
      </c>
      <c r="L99" t="str">
        <f t="shared" si="11"/>
        <v/>
      </c>
      <c r="N99" t="str">
        <f t="shared" si="10"/>
        <v/>
      </c>
      <c r="O99" t="str">
        <f t="shared" si="10"/>
        <v/>
      </c>
      <c r="P99" t="str">
        <f t="shared" si="10"/>
        <v/>
      </c>
    </row>
    <row r="100" spans="1:16" ht="17" x14ac:dyDescent="0.25">
      <c r="A100" s="4"/>
      <c r="B100" t="s">
        <v>246</v>
      </c>
      <c r="C100" t="s">
        <v>1445</v>
      </c>
      <c r="D100">
        <v>123</v>
      </c>
      <c r="E100">
        <v>1</v>
      </c>
      <c r="F100">
        <v>0</v>
      </c>
      <c r="G100">
        <v>48.668999999999997</v>
      </c>
      <c r="H100">
        <v>19.699000000000002</v>
      </c>
      <c r="J100" t="str">
        <f t="shared" si="11"/>
        <v/>
      </c>
      <c r="K100" t="str">
        <f t="shared" si="11"/>
        <v/>
      </c>
      <c r="L100" t="str">
        <f t="shared" si="11"/>
        <v/>
      </c>
      <c r="N100" t="str">
        <f t="shared" si="10"/>
        <v/>
      </c>
      <c r="O100" t="str">
        <f t="shared" si="10"/>
        <v/>
      </c>
      <c r="P100" t="str">
        <f t="shared" si="10"/>
        <v/>
      </c>
    </row>
    <row r="101" spans="1:16" ht="17" x14ac:dyDescent="0.25">
      <c r="A101" s="4" t="s">
        <v>276</v>
      </c>
      <c r="B101" t="s">
        <v>1</v>
      </c>
      <c r="C101" t="s">
        <v>1428</v>
      </c>
      <c r="D101">
        <v>123</v>
      </c>
      <c r="E101">
        <v>0</v>
      </c>
      <c r="F101">
        <v>0</v>
      </c>
      <c r="G101">
        <v>35.630099999999999</v>
      </c>
      <c r="H101">
        <v>-79.806399999999996</v>
      </c>
      <c r="J101">
        <f t="shared" si="11"/>
        <v>123</v>
      </c>
      <c r="K101">
        <f t="shared" si="11"/>
        <v>0</v>
      </c>
      <c r="L101">
        <f t="shared" si="11"/>
        <v>0</v>
      </c>
      <c r="N101" t="str">
        <f t="shared" si="10"/>
        <v/>
      </c>
      <c r="O101" t="str">
        <f t="shared" si="10"/>
        <v/>
      </c>
      <c r="P101" t="str">
        <f t="shared" si="10"/>
        <v/>
      </c>
    </row>
    <row r="102" spans="1:16" ht="17" x14ac:dyDescent="0.25">
      <c r="A102" s="4" t="s">
        <v>61</v>
      </c>
      <c r="B102" t="s">
        <v>59</v>
      </c>
      <c r="C102" t="s">
        <v>1348</v>
      </c>
      <c r="D102">
        <v>121</v>
      </c>
      <c r="E102">
        <v>0</v>
      </c>
      <c r="F102">
        <v>8</v>
      </c>
      <c r="G102">
        <v>-37.813600000000001</v>
      </c>
      <c r="H102">
        <v>144.9631</v>
      </c>
      <c r="J102" t="str">
        <f t="shared" si="11"/>
        <v/>
      </c>
      <c r="K102" t="str">
        <f t="shared" si="11"/>
        <v/>
      </c>
      <c r="L102" t="str">
        <f t="shared" si="11"/>
        <v/>
      </c>
      <c r="N102" t="str">
        <f t="shared" si="10"/>
        <v/>
      </c>
      <c r="O102" t="str">
        <f t="shared" si="10"/>
        <v/>
      </c>
      <c r="P102" t="str">
        <f t="shared" si="10"/>
        <v/>
      </c>
    </row>
    <row r="103" spans="1:16" ht="17" x14ac:dyDescent="0.25">
      <c r="A103" s="4" t="s">
        <v>265</v>
      </c>
      <c r="B103" t="s">
        <v>63</v>
      </c>
      <c r="C103" t="s">
        <v>1460</v>
      </c>
      <c r="D103">
        <v>121</v>
      </c>
      <c r="E103">
        <v>1</v>
      </c>
      <c r="F103">
        <v>0</v>
      </c>
      <c r="G103">
        <v>52.939900000000002</v>
      </c>
      <c r="H103">
        <v>-73.549099999999996</v>
      </c>
      <c r="J103" t="str">
        <f t="shared" si="11"/>
        <v/>
      </c>
      <c r="K103" t="str">
        <f t="shared" si="11"/>
        <v/>
      </c>
      <c r="L103" t="str">
        <f t="shared" si="11"/>
        <v/>
      </c>
      <c r="N103" t="str">
        <f t="shared" si="10"/>
        <v/>
      </c>
      <c r="O103" t="str">
        <f t="shared" si="10"/>
        <v/>
      </c>
      <c r="P103" t="str">
        <f t="shared" si="10"/>
        <v/>
      </c>
    </row>
    <row r="104" spans="1:16" ht="17" x14ac:dyDescent="0.25">
      <c r="A104" s="4" t="s">
        <v>251</v>
      </c>
      <c r="B104" t="s">
        <v>63</v>
      </c>
      <c r="C104" t="s">
        <v>1452</v>
      </c>
      <c r="D104">
        <v>119</v>
      </c>
      <c r="E104">
        <v>0</v>
      </c>
      <c r="F104">
        <v>0</v>
      </c>
      <c r="G104">
        <v>53.933300000000003</v>
      </c>
      <c r="H104">
        <v>-116.5765</v>
      </c>
      <c r="J104" t="str">
        <f t="shared" si="11"/>
        <v/>
      </c>
      <c r="K104" t="str">
        <f t="shared" si="11"/>
        <v/>
      </c>
      <c r="L104" t="str">
        <f t="shared" si="11"/>
        <v/>
      </c>
      <c r="N104" t="str">
        <f t="shared" si="10"/>
        <v/>
      </c>
      <c r="O104" t="str">
        <f t="shared" si="10"/>
        <v/>
      </c>
      <c r="P104" t="str">
        <f t="shared" si="10"/>
        <v/>
      </c>
    </row>
    <row r="105" spans="1:16" ht="17" x14ac:dyDescent="0.25">
      <c r="A105" s="4"/>
      <c r="B105" t="s">
        <v>235</v>
      </c>
      <c r="C105" t="s">
        <v>1354</v>
      </c>
      <c r="D105">
        <v>119</v>
      </c>
      <c r="E105">
        <v>11</v>
      </c>
      <c r="F105">
        <v>4</v>
      </c>
      <c r="G105">
        <v>43.942399999999999</v>
      </c>
      <c r="H105">
        <v>12.457800000000001</v>
      </c>
      <c r="J105" t="str">
        <f t="shared" si="11"/>
        <v/>
      </c>
      <c r="K105" t="str">
        <f t="shared" si="11"/>
        <v/>
      </c>
      <c r="L105" t="str">
        <f t="shared" si="11"/>
        <v/>
      </c>
      <c r="N105" t="str">
        <f t="shared" si="10"/>
        <v/>
      </c>
      <c r="O105" t="str">
        <f t="shared" si="10"/>
        <v/>
      </c>
      <c r="P105" t="str">
        <f t="shared" si="10"/>
        <v/>
      </c>
    </row>
    <row r="106" spans="1:16" ht="17" x14ac:dyDescent="0.25">
      <c r="A106" s="4" t="s">
        <v>266</v>
      </c>
      <c r="B106" t="s">
        <v>1</v>
      </c>
      <c r="C106" t="s">
        <v>1461</v>
      </c>
      <c r="D106">
        <v>119</v>
      </c>
      <c r="E106">
        <v>0</v>
      </c>
      <c r="F106">
        <v>0</v>
      </c>
      <c r="G106">
        <v>40.388800000000003</v>
      </c>
      <c r="H106">
        <v>-82.764899999999997</v>
      </c>
      <c r="J106">
        <f t="shared" si="11"/>
        <v>119</v>
      </c>
      <c r="K106">
        <f t="shared" si="11"/>
        <v>0</v>
      </c>
      <c r="L106">
        <f t="shared" si="11"/>
        <v>0</v>
      </c>
      <c r="N106" t="str">
        <f t="shared" si="10"/>
        <v/>
      </c>
      <c r="O106" t="str">
        <f t="shared" si="10"/>
        <v/>
      </c>
      <c r="P106" t="str">
        <f t="shared" si="10"/>
        <v/>
      </c>
    </row>
    <row r="107" spans="1:16" ht="17" x14ac:dyDescent="0.25">
      <c r="A107" s="4"/>
      <c r="B107" t="s">
        <v>259</v>
      </c>
      <c r="C107" t="s">
        <v>1462</v>
      </c>
      <c r="D107">
        <v>118</v>
      </c>
      <c r="E107">
        <v>1</v>
      </c>
      <c r="F107">
        <v>4</v>
      </c>
      <c r="G107">
        <v>23.634499999999999</v>
      </c>
      <c r="H107">
        <v>-102.5528</v>
      </c>
      <c r="J107" t="str">
        <f t="shared" si="11"/>
        <v/>
      </c>
      <c r="K107" t="str">
        <f t="shared" si="11"/>
        <v/>
      </c>
      <c r="L107" t="str">
        <f t="shared" si="11"/>
        <v/>
      </c>
      <c r="N107" t="str">
        <f t="shared" si="10"/>
        <v/>
      </c>
      <c r="O107" t="str">
        <f t="shared" si="10"/>
        <v/>
      </c>
      <c r="P107" t="str">
        <f t="shared" si="10"/>
        <v/>
      </c>
    </row>
    <row r="108" spans="1:16" ht="17" x14ac:dyDescent="0.25">
      <c r="A108" s="4"/>
      <c r="B108" t="s">
        <v>261</v>
      </c>
      <c r="C108" t="s">
        <v>1462</v>
      </c>
      <c r="D108">
        <v>115</v>
      </c>
      <c r="E108">
        <v>0</v>
      </c>
      <c r="F108">
        <v>1</v>
      </c>
      <c r="G108">
        <v>40.069099999999999</v>
      </c>
      <c r="H108">
        <v>45.038200000000003</v>
      </c>
      <c r="J108" t="str">
        <f t="shared" si="11"/>
        <v/>
      </c>
      <c r="K108" t="str">
        <f t="shared" si="11"/>
        <v/>
      </c>
      <c r="L108" t="str">
        <f t="shared" si="11"/>
        <v/>
      </c>
      <c r="N108" t="str">
        <f t="shared" si="10"/>
        <v/>
      </c>
      <c r="O108" t="str">
        <f t="shared" si="10"/>
        <v/>
      </c>
      <c r="P108" t="str">
        <f t="shared" si="10"/>
        <v/>
      </c>
    </row>
    <row r="109" spans="1:16" ht="17" x14ac:dyDescent="0.25">
      <c r="A109" s="4"/>
      <c r="B109" t="s">
        <v>253</v>
      </c>
      <c r="C109" t="s">
        <v>1463</v>
      </c>
      <c r="D109">
        <v>109</v>
      </c>
      <c r="E109">
        <v>1</v>
      </c>
      <c r="F109">
        <v>0</v>
      </c>
      <c r="G109">
        <v>8.5380000000000003</v>
      </c>
      <c r="H109">
        <v>-80.7821</v>
      </c>
      <c r="J109" t="str">
        <f t="shared" si="11"/>
        <v/>
      </c>
      <c r="K109" t="str">
        <f t="shared" si="11"/>
        <v/>
      </c>
      <c r="L109" t="str">
        <f t="shared" si="11"/>
        <v/>
      </c>
      <c r="N109" t="str">
        <f t="shared" si="10"/>
        <v/>
      </c>
      <c r="O109" t="str">
        <f t="shared" si="10"/>
        <v/>
      </c>
      <c r="P109" t="str">
        <f t="shared" si="10"/>
        <v/>
      </c>
    </row>
    <row r="110" spans="1:16" ht="17" x14ac:dyDescent="0.25">
      <c r="A110" s="4"/>
      <c r="B110" t="s">
        <v>245</v>
      </c>
      <c r="C110" t="s">
        <v>1464</v>
      </c>
      <c r="D110">
        <v>108</v>
      </c>
      <c r="E110">
        <v>1</v>
      </c>
      <c r="F110">
        <v>26</v>
      </c>
      <c r="G110">
        <v>23.7</v>
      </c>
      <c r="H110">
        <v>121</v>
      </c>
      <c r="J110" t="str">
        <f t="shared" si="11"/>
        <v/>
      </c>
      <c r="K110" t="str">
        <f t="shared" si="11"/>
        <v/>
      </c>
      <c r="L110" t="str">
        <f t="shared" si="11"/>
        <v/>
      </c>
      <c r="N110" t="str">
        <f t="shared" si="10"/>
        <v/>
      </c>
      <c r="O110" t="str">
        <f t="shared" si="10"/>
        <v/>
      </c>
      <c r="P110" t="str">
        <f t="shared" si="10"/>
        <v/>
      </c>
    </row>
    <row r="111" spans="1:16" ht="17" x14ac:dyDescent="0.25">
      <c r="A111" s="4" t="s">
        <v>271</v>
      </c>
      <c r="B111" t="s">
        <v>1</v>
      </c>
      <c r="C111" t="s">
        <v>1461</v>
      </c>
      <c r="D111">
        <v>107</v>
      </c>
      <c r="E111">
        <v>1</v>
      </c>
      <c r="F111">
        <v>0</v>
      </c>
      <c r="G111">
        <v>39.063899999999997</v>
      </c>
      <c r="H111">
        <v>-76.802099999999996</v>
      </c>
      <c r="J111">
        <f t="shared" si="11"/>
        <v>107</v>
      </c>
      <c r="K111">
        <f t="shared" si="11"/>
        <v>1</v>
      </c>
      <c r="L111">
        <f t="shared" si="11"/>
        <v>0</v>
      </c>
      <c r="N111" t="str">
        <f t="shared" si="10"/>
        <v/>
      </c>
      <c r="O111" t="str">
        <f t="shared" si="10"/>
        <v/>
      </c>
      <c r="P111" t="str">
        <f t="shared" si="10"/>
        <v/>
      </c>
    </row>
    <row r="112" spans="1:16" ht="17" x14ac:dyDescent="0.25">
      <c r="A112" s="4"/>
      <c r="B112" t="s">
        <v>249</v>
      </c>
      <c r="C112" t="s">
        <v>1456</v>
      </c>
      <c r="D112">
        <v>105</v>
      </c>
      <c r="E112">
        <v>1</v>
      </c>
      <c r="F112">
        <v>5</v>
      </c>
      <c r="G112">
        <v>45.1</v>
      </c>
      <c r="H112">
        <v>15.2</v>
      </c>
      <c r="J112" t="str">
        <f t="shared" si="11"/>
        <v/>
      </c>
      <c r="K112" t="str">
        <f t="shared" si="11"/>
        <v/>
      </c>
      <c r="L112" t="str">
        <f t="shared" si="11"/>
        <v/>
      </c>
      <c r="N112" t="str">
        <f t="shared" si="10"/>
        <v/>
      </c>
      <c r="O112" t="str">
        <f t="shared" si="10"/>
        <v/>
      </c>
      <c r="P112" t="str">
        <f t="shared" si="10"/>
        <v/>
      </c>
    </row>
    <row r="113" spans="1:16" ht="17" x14ac:dyDescent="0.25">
      <c r="A113" s="4"/>
      <c r="B113" t="s">
        <v>254</v>
      </c>
      <c r="C113" t="s">
        <v>1450</v>
      </c>
      <c r="D113">
        <v>103</v>
      </c>
      <c r="E113">
        <v>0</v>
      </c>
      <c r="F113">
        <v>1</v>
      </c>
      <c r="G113">
        <v>44.016500000000001</v>
      </c>
      <c r="H113">
        <v>21.0059</v>
      </c>
      <c r="J113" t="str">
        <f t="shared" si="11"/>
        <v/>
      </c>
      <c r="K113" t="str">
        <f t="shared" si="11"/>
        <v/>
      </c>
      <c r="L113" t="str">
        <f t="shared" si="11"/>
        <v/>
      </c>
      <c r="N113" t="str">
        <f t="shared" si="10"/>
        <v/>
      </c>
      <c r="O113" t="str">
        <f t="shared" si="10"/>
        <v/>
      </c>
      <c r="P113" t="str">
        <f t="shared" si="10"/>
        <v/>
      </c>
    </row>
    <row r="114" spans="1:16" ht="17" x14ac:dyDescent="0.25">
      <c r="A114" s="4"/>
      <c r="B114" t="s">
        <v>257</v>
      </c>
      <c r="C114" t="s">
        <v>1462</v>
      </c>
      <c r="D114">
        <v>102</v>
      </c>
      <c r="E114">
        <v>0</v>
      </c>
      <c r="F114">
        <v>1</v>
      </c>
      <c r="G114">
        <v>4.5709</v>
      </c>
      <c r="H114">
        <v>-74.297300000000007</v>
      </c>
      <c r="J114" t="str">
        <f t="shared" si="11"/>
        <v/>
      </c>
      <c r="K114" t="str">
        <f t="shared" si="11"/>
        <v/>
      </c>
      <c r="L114" t="str">
        <f t="shared" si="11"/>
        <v/>
      </c>
      <c r="N114" t="str">
        <f t="shared" si="10"/>
        <v/>
      </c>
      <c r="O114" t="str">
        <f t="shared" si="10"/>
        <v/>
      </c>
      <c r="P114" t="str">
        <f t="shared" si="10"/>
        <v/>
      </c>
    </row>
    <row r="115" spans="1:16" ht="17" x14ac:dyDescent="0.25">
      <c r="A115" s="4" t="s">
        <v>268</v>
      </c>
      <c r="B115" t="s">
        <v>1</v>
      </c>
      <c r="C115" t="s">
        <v>1428</v>
      </c>
      <c r="D115">
        <v>99</v>
      </c>
      <c r="E115">
        <v>2</v>
      </c>
      <c r="F115">
        <v>0</v>
      </c>
      <c r="G115">
        <v>37.769300000000001</v>
      </c>
      <c r="H115">
        <v>-78.17</v>
      </c>
      <c r="J115">
        <f t="shared" si="11"/>
        <v>99</v>
      </c>
      <c r="K115">
        <f t="shared" si="11"/>
        <v>2</v>
      </c>
      <c r="L115">
        <f t="shared" si="11"/>
        <v>0</v>
      </c>
      <c r="N115" t="str">
        <f t="shared" si="10"/>
        <v/>
      </c>
      <c r="O115" t="str">
        <f t="shared" si="10"/>
        <v/>
      </c>
      <c r="P115" t="str">
        <f t="shared" si="10"/>
        <v/>
      </c>
    </row>
    <row r="116" spans="1:16" ht="17" x14ac:dyDescent="0.25">
      <c r="A116" s="4"/>
      <c r="B116" t="s">
        <v>250</v>
      </c>
      <c r="C116" t="s">
        <v>1462</v>
      </c>
      <c r="D116">
        <v>97</v>
      </c>
      <c r="E116">
        <v>3</v>
      </c>
      <c r="F116">
        <v>3</v>
      </c>
      <c r="G116">
        <v>-38.4161</v>
      </c>
      <c r="H116">
        <v>-63.616700000000002</v>
      </c>
      <c r="J116" t="str">
        <f t="shared" si="11"/>
        <v/>
      </c>
      <c r="K116" t="str">
        <f t="shared" si="11"/>
        <v/>
      </c>
      <c r="L116" t="str">
        <f t="shared" si="11"/>
        <v/>
      </c>
      <c r="N116" t="str">
        <f t="shared" si="10"/>
        <v/>
      </c>
      <c r="O116" t="str">
        <f t="shared" si="10"/>
        <v/>
      </c>
      <c r="P116" t="str">
        <f t="shared" si="10"/>
        <v/>
      </c>
    </row>
    <row r="117" spans="1:16" ht="17" x14ac:dyDescent="0.25">
      <c r="A117" s="4" t="s">
        <v>270</v>
      </c>
      <c r="B117" t="s">
        <v>1</v>
      </c>
      <c r="C117" t="s">
        <v>1461</v>
      </c>
      <c r="D117">
        <v>95</v>
      </c>
      <c r="E117">
        <v>1</v>
      </c>
      <c r="F117">
        <v>0</v>
      </c>
      <c r="G117">
        <v>38.313499999999998</v>
      </c>
      <c r="H117">
        <v>-117.05540000000001</v>
      </c>
      <c r="J117">
        <f t="shared" si="11"/>
        <v>95</v>
      </c>
      <c r="K117">
        <f t="shared" si="11"/>
        <v>1</v>
      </c>
      <c r="L117">
        <f t="shared" si="11"/>
        <v>0</v>
      </c>
      <c r="N117" t="str">
        <f t="shared" si="10"/>
        <v/>
      </c>
      <c r="O117" t="str">
        <f t="shared" si="10"/>
        <v/>
      </c>
      <c r="P117" t="str">
        <f t="shared" si="10"/>
        <v/>
      </c>
    </row>
    <row r="118" spans="1:16" ht="17" x14ac:dyDescent="0.25">
      <c r="A118" s="4"/>
      <c r="B118" t="s">
        <v>262</v>
      </c>
      <c r="C118" t="s">
        <v>1462</v>
      </c>
      <c r="D118">
        <v>94</v>
      </c>
      <c r="E118">
        <v>3</v>
      </c>
      <c r="F118">
        <v>0</v>
      </c>
      <c r="G118">
        <v>42.733899999999998</v>
      </c>
      <c r="H118">
        <v>25.485800000000001</v>
      </c>
      <c r="J118" t="str">
        <f t="shared" si="11"/>
        <v/>
      </c>
      <c r="K118" t="str">
        <f t="shared" si="11"/>
        <v/>
      </c>
      <c r="L118" t="str">
        <f t="shared" si="11"/>
        <v/>
      </c>
      <c r="N118" t="str">
        <f t="shared" si="10"/>
        <v/>
      </c>
      <c r="O118" t="str">
        <f t="shared" si="10"/>
        <v/>
      </c>
      <c r="P118" t="str">
        <f t="shared" si="10"/>
        <v/>
      </c>
    </row>
    <row r="119" spans="1:16" ht="17" x14ac:dyDescent="0.25">
      <c r="A119" s="4" t="s">
        <v>40</v>
      </c>
      <c r="B119" t="s">
        <v>2</v>
      </c>
      <c r="C119" t="s">
        <v>199</v>
      </c>
      <c r="D119">
        <v>93</v>
      </c>
      <c r="E119">
        <v>1</v>
      </c>
      <c r="F119">
        <v>92</v>
      </c>
      <c r="G119">
        <v>43.6661</v>
      </c>
      <c r="H119">
        <v>126.1923</v>
      </c>
      <c r="J119" t="str">
        <f t="shared" si="11"/>
        <v/>
      </c>
      <c r="K119" t="str">
        <f t="shared" si="11"/>
        <v/>
      </c>
      <c r="L119" t="str">
        <f t="shared" si="11"/>
        <v/>
      </c>
      <c r="N119" t="str">
        <f t="shared" si="10"/>
        <v/>
      </c>
      <c r="O119" t="str">
        <f t="shared" si="10"/>
        <v/>
      </c>
      <c r="P119" t="str">
        <f t="shared" si="10"/>
        <v/>
      </c>
    </row>
    <row r="120" spans="1:16" ht="17" x14ac:dyDescent="0.25">
      <c r="A120" s="4" t="s">
        <v>258</v>
      </c>
      <c r="B120" t="s">
        <v>1</v>
      </c>
      <c r="C120" t="s">
        <v>1442</v>
      </c>
      <c r="D120">
        <v>89</v>
      </c>
      <c r="E120">
        <v>0</v>
      </c>
      <c r="F120">
        <v>0</v>
      </c>
      <c r="G120">
        <v>45.694499999999998</v>
      </c>
      <c r="H120">
        <v>-93.900199999999998</v>
      </c>
      <c r="J120">
        <f t="shared" si="11"/>
        <v>89</v>
      </c>
      <c r="K120">
        <f t="shared" si="11"/>
        <v>0</v>
      </c>
      <c r="L120">
        <f t="shared" si="11"/>
        <v>0</v>
      </c>
      <c r="N120" t="str">
        <f t="shared" si="10"/>
        <v/>
      </c>
      <c r="O120" t="str">
        <f t="shared" si="10"/>
        <v/>
      </c>
      <c r="P120" t="str">
        <f t="shared" si="10"/>
        <v/>
      </c>
    </row>
    <row r="121" spans="1:16" ht="17" x14ac:dyDescent="0.25">
      <c r="A121" s="4" t="s">
        <v>273</v>
      </c>
      <c r="B121" t="s">
        <v>1</v>
      </c>
      <c r="C121" t="s">
        <v>1461</v>
      </c>
      <c r="D121">
        <v>88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11"/>
        <v>88</v>
      </c>
      <c r="K121">
        <f t="shared" si="11"/>
        <v>3</v>
      </c>
      <c r="L121">
        <f t="shared" si="11"/>
        <v>0</v>
      </c>
      <c r="N121" t="str">
        <f t="shared" si="10"/>
        <v/>
      </c>
      <c r="O121" t="str">
        <f t="shared" si="10"/>
        <v/>
      </c>
      <c r="P121" t="str">
        <f t="shared" si="10"/>
        <v/>
      </c>
    </row>
    <row r="122" spans="1:16" ht="17" x14ac:dyDescent="0.25">
      <c r="A122" s="4"/>
      <c r="B122" t="s">
        <v>255</v>
      </c>
      <c r="C122" t="s">
        <v>1445</v>
      </c>
      <c r="D122">
        <v>87</v>
      </c>
      <c r="E122">
        <v>9</v>
      </c>
      <c r="F122">
        <v>32</v>
      </c>
      <c r="G122">
        <v>28.033899999999999</v>
      </c>
      <c r="H122">
        <v>1.6596</v>
      </c>
      <c r="J122" t="str">
        <f t="shared" si="11"/>
        <v/>
      </c>
      <c r="K122" t="str">
        <f t="shared" si="11"/>
        <v/>
      </c>
      <c r="L122" t="str">
        <f t="shared" si="11"/>
        <v/>
      </c>
      <c r="N122" t="str">
        <f t="shared" si="10"/>
        <v/>
      </c>
      <c r="O122" t="str">
        <f t="shared" si="10"/>
        <v/>
      </c>
      <c r="P122" t="str">
        <f t="shared" si="10"/>
        <v/>
      </c>
    </row>
    <row r="123" spans="1:16" ht="17" x14ac:dyDescent="0.25">
      <c r="A123" s="4"/>
      <c r="B123" t="s">
        <v>280</v>
      </c>
      <c r="C123" t="s">
        <v>1462</v>
      </c>
      <c r="D123">
        <v>86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11"/>
        <v/>
      </c>
      <c r="K123" t="str">
        <f t="shared" si="11"/>
        <v/>
      </c>
      <c r="L123" t="str">
        <f t="shared" si="11"/>
        <v/>
      </c>
      <c r="N123" t="str">
        <f t="shared" si="10"/>
        <v/>
      </c>
      <c r="O123" t="str">
        <f t="shared" si="10"/>
        <v/>
      </c>
      <c r="P123" t="str">
        <f t="shared" si="10"/>
        <v/>
      </c>
    </row>
    <row r="124" spans="1:16" ht="17" x14ac:dyDescent="0.25">
      <c r="A124" s="4"/>
      <c r="B124" t="s">
        <v>53</v>
      </c>
      <c r="C124" t="s">
        <v>1455</v>
      </c>
      <c r="D124">
        <v>85</v>
      </c>
      <c r="E124">
        <v>0</v>
      </c>
      <c r="F124">
        <v>16</v>
      </c>
      <c r="G124">
        <v>14.058299999999999</v>
      </c>
      <c r="H124">
        <v>108.27719999999999</v>
      </c>
      <c r="J124" t="str">
        <f t="shared" si="11"/>
        <v/>
      </c>
      <c r="K124" t="str">
        <f t="shared" si="11"/>
        <v/>
      </c>
      <c r="L124" t="str">
        <f t="shared" si="11"/>
        <v/>
      </c>
      <c r="N124" t="str">
        <f t="shared" si="10"/>
        <v/>
      </c>
      <c r="O124" t="str">
        <f t="shared" si="10"/>
        <v/>
      </c>
      <c r="P124" t="str">
        <f t="shared" si="10"/>
        <v/>
      </c>
    </row>
    <row r="125" spans="1:16" ht="17" x14ac:dyDescent="0.25">
      <c r="A125" s="4" t="s">
        <v>283</v>
      </c>
      <c r="B125" t="s">
        <v>1</v>
      </c>
      <c r="C125" t="s">
        <v>1428</v>
      </c>
      <c r="D125">
        <v>81</v>
      </c>
      <c r="E125">
        <v>1</v>
      </c>
      <c r="F125">
        <v>0</v>
      </c>
      <c r="G125">
        <v>33.856900000000003</v>
      </c>
      <c r="H125">
        <v>-80.944999999999993</v>
      </c>
      <c r="J125">
        <f t="shared" si="11"/>
        <v>81</v>
      </c>
      <c r="K125">
        <f t="shared" si="11"/>
        <v>1</v>
      </c>
      <c r="L125">
        <f t="shared" si="11"/>
        <v>0</v>
      </c>
      <c r="N125" t="str">
        <f t="shared" si="10"/>
        <v/>
      </c>
      <c r="O125" t="str">
        <f t="shared" si="10"/>
        <v/>
      </c>
      <c r="P125" t="str">
        <f t="shared" si="10"/>
        <v/>
      </c>
    </row>
    <row r="126" spans="1:16" ht="17" x14ac:dyDescent="0.25">
      <c r="A126" s="4" t="s">
        <v>274</v>
      </c>
      <c r="B126" t="s">
        <v>1</v>
      </c>
      <c r="C126" t="s">
        <v>1428</v>
      </c>
      <c r="D126">
        <v>80</v>
      </c>
      <c r="E126">
        <v>0</v>
      </c>
      <c r="F126">
        <v>0</v>
      </c>
      <c r="G126">
        <v>40.15</v>
      </c>
      <c r="H126">
        <v>-111.86239999999999</v>
      </c>
      <c r="J126">
        <f t="shared" si="11"/>
        <v>80</v>
      </c>
      <c r="K126">
        <f t="shared" si="11"/>
        <v>0</v>
      </c>
      <c r="L126">
        <f t="shared" si="11"/>
        <v>0</v>
      </c>
      <c r="N126" t="str">
        <f t="shared" si="10"/>
        <v/>
      </c>
      <c r="O126" t="str">
        <f t="shared" si="10"/>
        <v/>
      </c>
      <c r="P126" t="str">
        <f t="shared" si="10"/>
        <v/>
      </c>
    </row>
    <row r="127" spans="1:16" ht="17" x14ac:dyDescent="0.25">
      <c r="A127" s="4"/>
      <c r="B127" t="s">
        <v>340</v>
      </c>
      <c r="C127" t="s">
        <v>1427</v>
      </c>
      <c r="D127">
        <v>79</v>
      </c>
      <c r="E127">
        <v>0</v>
      </c>
      <c r="F127">
        <v>0</v>
      </c>
      <c r="G127">
        <v>-32.522799999999997</v>
      </c>
      <c r="H127">
        <v>-55.765799999999999</v>
      </c>
      <c r="J127" t="str">
        <f t="shared" si="11"/>
        <v/>
      </c>
      <c r="K127" t="str">
        <f t="shared" si="11"/>
        <v/>
      </c>
      <c r="L127" t="str">
        <f t="shared" si="11"/>
        <v/>
      </c>
      <c r="N127" t="str">
        <f t="shared" si="10"/>
        <v/>
      </c>
      <c r="O127" t="str">
        <f t="shared" si="10"/>
        <v/>
      </c>
      <c r="P127" t="str">
        <f t="shared" si="10"/>
        <v/>
      </c>
    </row>
    <row r="128" spans="1:16" ht="17" x14ac:dyDescent="0.25">
      <c r="A128" s="4" t="s">
        <v>288</v>
      </c>
      <c r="B128" t="s">
        <v>1</v>
      </c>
      <c r="C128" t="s">
        <v>1428</v>
      </c>
      <c r="D128">
        <v>78</v>
      </c>
      <c r="E128">
        <v>0</v>
      </c>
      <c r="F128">
        <v>0</v>
      </c>
      <c r="G128">
        <v>32.318199999999997</v>
      </c>
      <c r="H128">
        <v>-86.902299999999997</v>
      </c>
      <c r="J128">
        <f t="shared" si="11"/>
        <v>78</v>
      </c>
      <c r="K128">
        <f t="shared" si="11"/>
        <v>0</v>
      </c>
      <c r="L128">
        <f t="shared" si="11"/>
        <v>0</v>
      </c>
      <c r="N128" t="str">
        <f t="shared" si="10"/>
        <v/>
      </c>
      <c r="O128" t="str">
        <f t="shared" si="10"/>
        <v/>
      </c>
      <c r="P128" t="str">
        <f t="shared" si="10"/>
        <v/>
      </c>
    </row>
    <row r="129" spans="1:16" ht="17" x14ac:dyDescent="0.25">
      <c r="A129" s="4" t="s">
        <v>44</v>
      </c>
      <c r="B129" t="s">
        <v>2</v>
      </c>
      <c r="C129" t="s">
        <v>183</v>
      </c>
      <c r="D129">
        <v>76</v>
      </c>
      <c r="E129">
        <v>3</v>
      </c>
      <c r="F129">
        <v>73</v>
      </c>
      <c r="G129">
        <v>41.112900000000003</v>
      </c>
      <c r="H129">
        <v>85.240099999999998</v>
      </c>
      <c r="J129" t="str">
        <f t="shared" si="11"/>
        <v/>
      </c>
      <c r="K129" t="str">
        <f t="shared" si="11"/>
        <v/>
      </c>
      <c r="L129" t="str">
        <f t="shared" si="11"/>
        <v/>
      </c>
      <c r="N129" t="str">
        <f t="shared" si="10"/>
        <v/>
      </c>
      <c r="O129" t="str">
        <f t="shared" si="10"/>
        <v/>
      </c>
      <c r="P129" t="str">
        <f t="shared" si="10"/>
        <v/>
      </c>
    </row>
    <row r="130" spans="1:16" ht="17" x14ac:dyDescent="0.25">
      <c r="A130" s="4"/>
      <c r="B130" t="s">
        <v>256</v>
      </c>
      <c r="C130" t="s">
        <v>1465</v>
      </c>
      <c r="D130">
        <v>75</v>
      </c>
      <c r="E130">
        <v>0</v>
      </c>
      <c r="F130">
        <v>0</v>
      </c>
      <c r="G130">
        <v>4.5353000000000003</v>
      </c>
      <c r="H130">
        <v>114.7277</v>
      </c>
      <c r="J130" t="str">
        <f t="shared" si="11"/>
        <v/>
      </c>
      <c r="K130" t="str">
        <f t="shared" si="11"/>
        <v/>
      </c>
      <c r="L130" t="str">
        <f t="shared" si="11"/>
        <v/>
      </c>
      <c r="N130" t="str">
        <f t="shared" si="10"/>
        <v/>
      </c>
      <c r="O130" t="str">
        <f t="shared" si="10"/>
        <v/>
      </c>
      <c r="P130" t="str">
        <f t="shared" si="10"/>
        <v/>
      </c>
    </row>
    <row r="131" spans="1:16" ht="17" x14ac:dyDescent="0.25">
      <c r="A131" s="4" t="s">
        <v>43</v>
      </c>
      <c r="B131" t="s">
        <v>2</v>
      </c>
      <c r="C131" t="s">
        <v>1466</v>
      </c>
      <c r="D131">
        <v>75</v>
      </c>
      <c r="E131">
        <v>1</v>
      </c>
      <c r="F131">
        <v>74</v>
      </c>
      <c r="G131">
        <v>44.093499999999999</v>
      </c>
      <c r="H131">
        <v>113.9448</v>
      </c>
      <c r="J131" t="str">
        <f t="shared" si="11"/>
        <v/>
      </c>
      <c r="K131" t="str">
        <f t="shared" si="11"/>
        <v/>
      </c>
      <c r="L131" t="str">
        <f t="shared" si="11"/>
        <v/>
      </c>
      <c r="N131" t="str">
        <f t="shared" si="10"/>
        <v/>
      </c>
      <c r="O131" t="str">
        <f t="shared" si="10"/>
        <v/>
      </c>
      <c r="P131" t="str">
        <f t="shared" si="10"/>
        <v/>
      </c>
    </row>
    <row r="132" spans="1:16" ht="17" x14ac:dyDescent="0.25">
      <c r="A132" s="4" t="s">
        <v>41</v>
      </c>
      <c r="B132" t="s">
        <v>2</v>
      </c>
      <c r="C132" t="s">
        <v>165</v>
      </c>
      <c r="D132">
        <v>75</v>
      </c>
      <c r="E132">
        <v>0</v>
      </c>
      <c r="F132">
        <v>75</v>
      </c>
      <c r="G132">
        <v>37.269199999999998</v>
      </c>
      <c r="H132">
        <v>106.16549999999999</v>
      </c>
      <c r="J132" t="str">
        <f t="shared" si="11"/>
        <v/>
      </c>
      <c r="K132" t="str">
        <f t="shared" si="11"/>
        <v/>
      </c>
      <c r="L132" t="str">
        <f t="shared" si="11"/>
        <v/>
      </c>
      <c r="N132" t="str">
        <f t="shared" si="10"/>
        <v/>
      </c>
      <c r="O132" t="str">
        <f t="shared" si="10"/>
        <v/>
      </c>
      <c r="P132" t="str">
        <f t="shared" si="10"/>
        <v/>
      </c>
    </row>
    <row r="133" spans="1:16" ht="17" x14ac:dyDescent="0.25">
      <c r="A133" s="4"/>
      <c r="B133" t="s">
        <v>272</v>
      </c>
      <c r="C133" t="s">
        <v>1462</v>
      </c>
      <c r="D133">
        <v>73</v>
      </c>
      <c r="E133">
        <v>1</v>
      </c>
      <c r="F133">
        <v>2</v>
      </c>
      <c r="G133">
        <v>47.162500000000001</v>
      </c>
      <c r="H133">
        <v>19.503299999999999</v>
      </c>
      <c r="J133" t="str">
        <f t="shared" si="11"/>
        <v/>
      </c>
      <c r="K133" t="str">
        <f t="shared" si="11"/>
        <v/>
      </c>
      <c r="L133" t="str">
        <f t="shared" si="11"/>
        <v/>
      </c>
      <c r="N133" t="str">
        <f t="shared" ref="N133:P196" si="12">IF($A133="New York",D133,"")</f>
        <v/>
      </c>
      <c r="O133" t="str">
        <f t="shared" si="12"/>
        <v/>
      </c>
      <c r="P133" t="str">
        <f t="shared" si="12"/>
        <v/>
      </c>
    </row>
    <row r="134" spans="1:16" ht="17" x14ac:dyDescent="0.25">
      <c r="A134" s="4" t="s">
        <v>306</v>
      </c>
      <c r="B134" t="s">
        <v>187</v>
      </c>
      <c r="C134" t="s">
        <v>1462</v>
      </c>
      <c r="D134">
        <v>72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11"/>
        <v/>
      </c>
      <c r="K134" t="str">
        <f t="shared" si="11"/>
        <v/>
      </c>
      <c r="L134" t="str">
        <f t="shared" si="11"/>
        <v/>
      </c>
      <c r="N134" t="str">
        <f t="shared" si="12"/>
        <v/>
      </c>
      <c r="O134" t="str">
        <f t="shared" si="12"/>
        <v/>
      </c>
      <c r="P134" t="str">
        <f t="shared" si="12"/>
        <v/>
      </c>
    </row>
    <row r="135" spans="1:16" ht="17" x14ac:dyDescent="0.25">
      <c r="A135" s="4"/>
      <c r="B135" t="s">
        <v>279</v>
      </c>
      <c r="C135" t="s">
        <v>1467</v>
      </c>
      <c r="D135">
        <v>69</v>
      </c>
      <c r="E135">
        <v>1</v>
      </c>
      <c r="F135">
        <v>0</v>
      </c>
      <c r="G135">
        <v>9.7489000000000008</v>
      </c>
      <c r="H135">
        <v>-83.753399999999999</v>
      </c>
      <c r="J135" t="str">
        <f t="shared" si="11"/>
        <v/>
      </c>
      <c r="K135" t="str">
        <f t="shared" si="11"/>
        <v/>
      </c>
      <c r="L135" t="str">
        <f t="shared" si="11"/>
        <v/>
      </c>
      <c r="N135" t="str">
        <f t="shared" si="12"/>
        <v/>
      </c>
      <c r="O135" t="str">
        <f t="shared" si="12"/>
        <v/>
      </c>
      <c r="P135" t="str">
        <f t="shared" si="12"/>
        <v/>
      </c>
    </row>
    <row r="136" spans="1:16" ht="17" x14ac:dyDescent="0.25">
      <c r="A136" s="4"/>
      <c r="B136" t="s">
        <v>311</v>
      </c>
      <c r="C136" t="s">
        <v>1450</v>
      </c>
      <c r="D136">
        <v>69</v>
      </c>
      <c r="E136">
        <v>0</v>
      </c>
      <c r="F136">
        <v>1</v>
      </c>
      <c r="G136">
        <v>30.5852</v>
      </c>
      <c r="H136">
        <v>36.238399999999999</v>
      </c>
      <c r="J136" t="str">
        <f t="shared" si="11"/>
        <v/>
      </c>
      <c r="K136" t="str">
        <f t="shared" si="11"/>
        <v/>
      </c>
      <c r="L136" t="str">
        <f t="shared" si="11"/>
        <v/>
      </c>
      <c r="N136" t="str">
        <f t="shared" si="12"/>
        <v/>
      </c>
      <c r="O136" t="str">
        <f t="shared" si="12"/>
        <v/>
      </c>
      <c r="P136" t="str">
        <f t="shared" si="12"/>
        <v/>
      </c>
    </row>
    <row r="137" spans="1:16" ht="17" x14ac:dyDescent="0.25">
      <c r="A137" s="4"/>
      <c r="B137" t="s">
        <v>281</v>
      </c>
      <c r="C137" t="s">
        <v>1450</v>
      </c>
      <c r="D137">
        <v>67</v>
      </c>
      <c r="E137">
        <v>0</v>
      </c>
      <c r="F137">
        <v>0</v>
      </c>
      <c r="G137">
        <v>35.126399999999997</v>
      </c>
      <c r="H137">
        <v>33.429900000000004</v>
      </c>
      <c r="J137" t="str">
        <f t="shared" si="11"/>
        <v/>
      </c>
      <c r="K137" t="str">
        <f t="shared" si="11"/>
        <v/>
      </c>
      <c r="L137" t="str">
        <f t="shared" si="11"/>
        <v/>
      </c>
      <c r="N137" t="str">
        <f t="shared" si="12"/>
        <v/>
      </c>
      <c r="O137" t="str">
        <f t="shared" si="12"/>
        <v/>
      </c>
      <c r="P137" t="str">
        <f t="shared" si="12"/>
        <v/>
      </c>
    </row>
    <row r="138" spans="1:16" ht="17" x14ac:dyDescent="0.25">
      <c r="A138" s="4"/>
      <c r="B138" t="s">
        <v>264</v>
      </c>
      <c r="C138" t="s">
        <v>1468</v>
      </c>
      <c r="D138">
        <v>64</v>
      </c>
      <c r="E138">
        <v>2</v>
      </c>
      <c r="F138">
        <v>0</v>
      </c>
      <c r="G138">
        <v>41.153300000000002</v>
      </c>
      <c r="H138">
        <v>20.168299999999999</v>
      </c>
      <c r="J138" t="str">
        <f t="shared" si="11"/>
        <v/>
      </c>
      <c r="K138" t="str">
        <f t="shared" si="11"/>
        <v/>
      </c>
      <c r="L138" t="str">
        <f t="shared" si="11"/>
        <v/>
      </c>
      <c r="N138" t="str">
        <f t="shared" si="12"/>
        <v/>
      </c>
      <c r="O138" t="str">
        <f t="shared" si="12"/>
        <v/>
      </c>
      <c r="P138" t="str">
        <f t="shared" si="12"/>
        <v/>
      </c>
    </row>
    <row r="139" spans="1:16" ht="17" x14ac:dyDescent="0.25">
      <c r="A139" s="4"/>
      <c r="B139" t="s">
        <v>290</v>
      </c>
      <c r="C139" t="s">
        <v>1469</v>
      </c>
      <c r="D139">
        <v>63</v>
      </c>
      <c r="E139">
        <v>0</v>
      </c>
      <c r="F139">
        <v>2</v>
      </c>
      <c r="G139">
        <v>43.915900000000001</v>
      </c>
      <c r="H139">
        <v>17.679099999999998</v>
      </c>
      <c r="J139" t="str">
        <f t="shared" si="11"/>
        <v/>
      </c>
      <c r="K139" t="str">
        <f t="shared" si="11"/>
        <v/>
      </c>
      <c r="L139" t="str">
        <f t="shared" si="11"/>
        <v/>
      </c>
      <c r="N139" t="str">
        <f t="shared" si="12"/>
        <v/>
      </c>
      <c r="O139" t="str">
        <f t="shared" si="12"/>
        <v/>
      </c>
      <c r="P139" t="str">
        <f t="shared" si="12"/>
        <v/>
      </c>
    </row>
    <row r="140" spans="1:16" ht="17" x14ac:dyDescent="0.25">
      <c r="A140" s="4"/>
      <c r="B140" t="s">
        <v>287</v>
      </c>
      <c r="C140" t="s">
        <v>1426</v>
      </c>
      <c r="D140">
        <v>63</v>
      </c>
      <c r="E140">
        <v>2</v>
      </c>
      <c r="F140">
        <v>1</v>
      </c>
      <c r="G140">
        <v>31.791699999999999</v>
      </c>
      <c r="H140">
        <v>-7.0926</v>
      </c>
      <c r="J140" t="str">
        <f t="shared" si="11"/>
        <v/>
      </c>
      <c r="K140" t="str">
        <f t="shared" si="11"/>
        <v/>
      </c>
      <c r="L140" t="str">
        <f t="shared" si="11"/>
        <v/>
      </c>
      <c r="N140" t="str">
        <f t="shared" si="12"/>
        <v/>
      </c>
      <c r="O140" t="str">
        <f t="shared" si="12"/>
        <v/>
      </c>
      <c r="P140" t="str">
        <f t="shared" si="12"/>
        <v/>
      </c>
    </row>
    <row r="141" spans="1:16" ht="17" x14ac:dyDescent="0.25">
      <c r="A141" s="4" t="s">
        <v>297</v>
      </c>
      <c r="B141" t="s">
        <v>1</v>
      </c>
      <c r="C141" t="s">
        <v>1461</v>
      </c>
      <c r="D141">
        <v>62</v>
      </c>
      <c r="E141">
        <v>0</v>
      </c>
      <c r="F141">
        <v>0</v>
      </c>
      <c r="G141">
        <v>34.969700000000003</v>
      </c>
      <c r="H141">
        <v>-92.373099999999994</v>
      </c>
      <c r="J141">
        <f t="shared" si="11"/>
        <v>62</v>
      </c>
      <c r="K141">
        <f t="shared" si="11"/>
        <v>0</v>
      </c>
      <c r="L141">
        <f t="shared" si="11"/>
        <v>0</v>
      </c>
      <c r="N141" t="str">
        <f t="shared" si="12"/>
        <v/>
      </c>
      <c r="O141" t="str">
        <f t="shared" si="12"/>
        <v/>
      </c>
      <c r="P141" t="str">
        <f t="shared" si="12"/>
        <v/>
      </c>
    </row>
    <row r="142" spans="1:16" ht="17" x14ac:dyDescent="0.25">
      <c r="A142" s="4"/>
      <c r="B142" t="s">
        <v>81</v>
      </c>
      <c r="C142" t="s">
        <v>1445</v>
      </c>
      <c r="D142">
        <v>60</v>
      </c>
      <c r="E142">
        <v>0</v>
      </c>
      <c r="F142">
        <v>3</v>
      </c>
      <c r="G142">
        <v>7.8731</v>
      </c>
      <c r="H142">
        <v>80.771799999999999</v>
      </c>
      <c r="J142" t="str">
        <f t="shared" si="11"/>
        <v/>
      </c>
      <c r="K142" t="str">
        <f t="shared" si="11"/>
        <v/>
      </c>
      <c r="L142" t="str">
        <f t="shared" si="11"/>
        <v/>
      </c>
      <c r="N142" t="str">
        <f t="shared" si="12"/>
        <v/>
      </c>
      <c r="O142" t="str">
        <f t="shared" si="12"/>
        <v/>
      </c>
      <c r="P142" t="str">
        <f t="shared" si="12"/>
        <v/>
      </c>
    </row>
    <row r="143" spans="1:16" ht="17" x14ac:dyDescent="0.25">
      <c r="A143" s="4" t="s">
        <v>291</v>
      </c>
      <c r="B143" t="s">
        <v>1</v>
      </c>
      <c r="C143" t="s">
        <v>1428</v>
      </c>
      <c r="D143">
        <v>60</v>
      </c>
      <c r="E143">
        <v>2</v>
      </c>
      <c r="F143">
        <v>0</v>
      </c>
      <c r="G143">
        <v>39.849400000000003</v>
      </c>
      <c r="H143">
        <v>-86.258300000000006</v>
      </c>
      <c r="J143">
        <f t="shared" si="11"/>
        <v>60</v>
      </c>
      <c r="K143">
        <f t="shared" si="11"/>
        <v>2</v>
      </c>
      <c r="L143">
        <f t="shared" si="11"/>
        <v>0</v>
      </c>
      <c r="N143" t="str">
        <f t="shared" si="12"/>
        <v/>
      </c>
      <c r="O143" t="str">
        <f t="shared" si="12"/>
        <v/>
      </c>
      <c r="P143" t="str">
        <f t="shared" si="12"/>
        <v/>
      </c>
    </row>
    <row r="144" spans="1:16" ht="17" x14ac:dyDescent="0.25">
      <c r="A144" s="4"/>
      <c r="B144" t="s">
        <v>376</v>
      </c>
      <c r="C144" t="s">
        <v>1470</v>
      </c>
      <c r="D144">
        <v>53</v>
      </c>
      <c r="E144">
        <v>0</v>
      </c>
      <c r="F144">
        <v>1</v>
      </c>
      <c r="G144">
        <v>42.506300000000003</v>
      </c>
      <c r="H144">
        <v>1.5218</v>
      </c>
      <c r="J144" t="str">
        <f t="shared" si="11"/>
        <v/>
      </c>
      <c r="K144" t="str">
        <f t="shared" si="11"/>
        <v/>
      </c>
      <c r="L144" t="str">
        <f t="shared" si="11"/>
        <v/>
      </c>
      <c r="N144" t="str">
        <f t="shared" si="12"/>
        <v/>
      </c>
      <c r="O144" t="str">
        <f t="shared" si="12"/>
        <v/>
      </c>
      <c r="P144" t="str">
        <f t="shared" si="12"/>
        <v/>
      </c>
    </row>
    <row r="145" spans="1:16" ht="17" x14ac:dyDescent="0.25">
      <c r="A145" s="4"/>
      <c r="B145" t="s">
        <v>284</v>
      </c>
      <c r="C145" t="s">
        <v>1468</v>
      </c>
      <c r="D145">
        <v>53</v>
      </c>
      <c r="E145">
        <v>0</v>
      </c>
      <c r="F145">
        <v>2</v>
      </c>
      <c r="G145">
        <v>35.9375</v>
      </c>
      <c r="H145">
        <v>14.375400000000001</v>
      </c>
      <c r="J145" t="str">
        <f t="shared" si="11"/>
        <v/>
      </c>
      <c r="K145" t="str">
        <f t="shared" si="11"/>
        <v/>
      </c>
      <c r="L145" t="str">
        <f t="shared" si="11"/>
        <v/>
      </c>
      <c r="N145" t="str">
        <f t="shared" si="12"/>
        <v/>
      </c>
      <c r="O145" t="str">
        <f t="shared" si="12"/>
        <v/>
      </c>
      <c r="P145" t="str">
        <f t="shared" si="12"/>
        <v/>
      </c>
    </row>
    <row r="146" spans="1:16" ht="17" x14ac:dyDescent="0.25">
      <c r="A146" s="4" t="s">
        <v>289</v>
      </c>
      <c r="B146" t="s">
        <v>59</v>
      </c>
      <c r="C146" t="s">
        <v>1449</v>
      </c>
      <c r="D146">
        <v>52</v>
      </c>
      <c r="E146">
        <v>1</v>
      </c>
      <c r="F146">
        <v>0</v>
      </c>
      <c r="G146">
        <v>-31.950500000000002</v>
      </c>
      <c r="H146">
        <v>115.8605</v>
      </c>
      <c r="J146" t="str">
        <f t="shared" si="11"/>
        <v/>
      </c>
      <c r="K146" t="str">
        <f t="shared" si="11"/>
        <v/>
      </c>
      <c r="L146" t="str">
        <f t="shared" si="11"/>
        <v/>
      </c>
      <c r="N146" t="str">
        <f t="shared" si="12"/>
        <v/>
      </c>
      <c r="O146" t="str">
        <f t="shared" si="12"/>
        <v/>
      </c>
      <c r="P146" t="str">
        <f t="shared" si="12"/>
        <v/>
      </c>
    </row>
    <row r="147" spans="1:16" ht="17" x14ac:dyDescent="0.25">
      <c r="A147" s="4" t="s">
        <v>314</v>
      </c>
      <c r="B147" t="s">
        <v>1</v>
      </c>
      <c r="C147" t="s">
        <v>1442</v>
      </c>
      <c r="D147">
        <v>52</v>
      </c>
      <c r="E147">
        <v>0</v>
      </c>
      <c r="F147">
        <v>0</v>
      </c>
      <c r="G147">
        <v>44.693899999999999</v>
      </c>
      <c r="H147">
        <v>-69.381900000000002</v>
      </c>
      <c r="J147">
        <f t="shared" si="11"/>
        <v>52</v>
      </c>
      <c r="K147">
        <f t="shared" si="11"/>
        <v>0</v>
      </c>
      <c r="L147">
        <f t="shared" si="11"/>
        <v>0</v>
      </c>
      <c r="N147" t="str">
        <f t="shared" si="12"/>
        <v/>
      </c>
      <c r="O147" t="str">
        <f t="shared" si="12"/>
        <v/>
      </c>
      <c r="P147" t="str">
        <f t="shared" si="12"/>
        <v/>
      </c>
    </row>
    <row r="148" spans="1:16" ht="17" x14ac:dyDescent="0.25">
      <c r="A148" s="4"/>
      <c r="B148" t="s">
        <v>278</v>
      </c>
      <c r="C148" t="s">
        <v>1394</v>
      </c>
      <c r="D148">
        <v>51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11"/>
        <v/>
      </c>
      <c r="K148" t="str">
        <f t="shared" si="11"/>
        <v/>
      </c>
      <c r="L148" t="str">
        <f t="shared" si="11"/>
        <v/>
      </c>
      <c r="N148" t="str">
        <f t="shared" si="12"/>
        <v/>
      </c>
      <c r="O148" t="str">
        <f t="shared" si="12"/>
        <v/>
      </c>
      <c r="P148" t="str">
        <f t="shared" si="12"/>
        <v/>
      </c>
    </row>
    <row r="149" spans="1:16" ht="17" x14ac:dyDescent="0.25">
      <c r="A149" s="4" t="s">
        <v>324</v>
      </c>
      <c r="B149" t="s">
        <v>1</v>
      </c>
      <c r="C149" t="s">
        <v>1428</v>
      </c>
      <c r="D149">
        <v>50</v>
      </c>
      <c r="E149">
        <v>1</v>
      </c>
      <c r="F149">
        <v>0</v>
      </c>
      <c r="G149">
        <v>32.741599999999998</v>
      </c>
      <c r="H149">
        <v>-89.678700000000006</v>
      </c>
      <c r="J149">
        <f t="shared" si="11"/>
        <v>50</v>
      </c>
      <c r="K149">
        <f t="shared" si="11"/>
        <v>1</v>
      </c>
      <c r="L149">
        <f t="shared" si="11"/>
        <v>0</v>
      </c>
      <c r="N149" t="str">
        <f t="shared" si="12"/>
        <v/>
      </c>
      <c r="O149" t="str">
        <f t="shared" si="12"/>
        <v/>
      </c>
      <c r="P149" t="str">
        <f t="shared" si="12"/>
        <v/>
      </c>
    </row>
    <row r="150" spans="1:16" ht="17" x14ac:dyDescent="0.25">
      <c r="A150" s="4"/>
      <c r="B150" t="s">
        <v>294</v>
      </c>
      <c r="C150" t="s">
        <v>1456</v>
      </c>
      <c r="D150">
        <v>49</v>
      </c>
      <c r="E150">
        <v>1</v>
      </c>
      <c r="F150">
        <v>1</v>
      </c>
      <c r="G150">
        <v>47.4116</v>
      </c>
      <c r="H150">
        <v>28.369900000000001</v>
      </c>
      <c r="J150" t="str">
        <f t="shared" si="11"/>
        <v/>
      </c>
      <c r="K150" t="str">
        <f t="shared" si="11"/>
        <v/>
      </c>
      <c r="L150" t="str">
        <f t="shared" si="11"/>
        <v/>
      </c>
      <c r="N150" t="str">
        <f t="shared" si="12"/>
        <v/>
      </c>
      <c r="O150" t="str">
        <f t="shared" si="12"/>
        <v/>
      </c>
      <c r="P150" t="str">
        <f t="shared" si="12"/>
        <v/>
      </c>
    </row>
    <row r="151" spans="1:16" ht="17" x14ac:dyDescent="0.25">
      <c r="A151" s="4"/>
      <c r="B151" t="s">
        <v>307</v>
      </c>
      <c r="C151" t="s">
        <v>1456</v>
      </c>
      <c r="D151">
        <v>48</v>
      </c>
      <c r="E151">
        <v>0</v>
      </c>
      <c r="F151">
        <v>1</v>
      </c>
      <c r="G151">
        <v>41.608600000000003</v>
      </c>
      <c r="H151">
        <v>21.7453</v>
      </c>
      <c r="J151" t="str">
        <f t="shared" si="11"/>
        <v/>
      </c>
      <c r="K151" t="str">
        <f t="shared" si="11"/>
        <v/>
      </c>
      <c r="L151" t="str">
        <f t="shared" si="11"/>
        <v/>
      </c>
      <c r="N151" t="str">
        <f t="shared" si="12"/>
        <v/>
      </c>
      <c r="O151" t="str">
        <f t="shared" si="12"/>
        <v/>
      </c>
      <c r="P151" t="str">
        <f t="shared" si="12"/>
        <v/>
      </c>
    </row>
    <row r="152" spans="1:16" ht="17" x14ac:dyDescent="0.25">
      <c r="A152" s="4"/>
      <c r="B152" t="s">
        <v>296</v>
      </c>
      <c r="C152" t="s">
        <v>1455</v>
      </c>
      <c r="D152">
        <v>48</v>
      </c>
      <c r="E152">
        <v>0</v>
      </c>
      <c r="F152">
        <v>12</v>
      </c>
      <c r="G152">
        <v>21.473500000000001</v>
      </c>
      <c r="H152">
        <v>55.9754</v>
      </c>
      <c r="J152" t="str">
        <f t="shared" ref="J152:L215" si="13">IF($B152="US",D152,"")</f>
        <v/>
      </c>
      <c r="K152" t="str">
        <f t="shared" si="13"/>
        <v/>
      </c>
      <c r="L152" t="str">
        <f t="shared" si="13"/>
        <v/>
      </c>
      <c r="N152" t="str">
        <f t="shared" si="12"/>
        <v/>
      </c>
      <c r="O152" t="str">
        <f t="shared" si="12"/>
        <v/>
      </c>
      <c r="P152" t="str">
        <f t="shared" si="12"/>
        <v/>
      </c>
    </row>
    <row r="153" spans="1:16" ht="17" x14ac:dyDescent="0.25">
      <c r="A153" s="4" t="s">
        <v>191</v>
      </c>
      <c r="B153" t="s">
        <v>1</v>
      </c>
      <c r="C153" t="s">
        <v>232</v>
      </c>
      <c r="D153">
        <v>47</v>
      </c>
      <c r="E153">
        <v>0</v>
      </c>
      <c r="F153">
        <v>0</v>
      </c>
      <c r="G153">
        <v>35.4437</v>
      </c>
      <c r="H153">
        <v>139.63800000000001</v>
      </c>
      <c r="J153">
        <f t="shared" si="13"/>
        <v>47</v>
      </c>
      <c r="K153">
        <f t="shared" si="13"/>
        <v>0</v>
      </c>
      <c r="L153">
        <f t="shared" si="13"/>
        <v>0</v>
      </c>
      <c r="N153" t="str">
        <f t="shared" si="12"/>
        <v/>
      </c>
      <c r="O153" t="str">
        <f t="shared" si="12"/>
        <v/>
      </c>
      <c r="P153" t="str">
        <f t="shared" si="12"/>
        <v/>
      </c>
    </row>
    <row r="154" spans="1:16" ht="17" x14ac:dyDescent="0.25">
      <c r="A154" s="4" t="s">
        <v>309</v>
      </c>
      <c r="B154" t="s">
        <v>1</v>
      </c>
      <c r="C154" t="s">
        <v>1428</v>
      </c>
      <c r="D154">
        <v>45</v>
      </c>
      <c r="E154">
        <v>0</v>
      </c>
      <c r="F154">
        <v>0</v>
      </c>
      <c r="G154">
        <v>33.729799999999997</v>
      </c>
      <c r="H154">
        <v>-111.4312</v>
      </c>
      <c r="J154">
        <f t="shared" si="13"/>
        <v>45</v>
      </c>
      <c r="K154">
        <f t="shared" si="13"/>
        <v>0</v>
      </c>
      <c r="L154">
        <f t="shared" si="13"/>
        <v>0</v>
      </c>
      <c r="N154" t="str">
        <f t="shared" si="12"/>
        <v/>
      </c>
      <c r="O154" t="str">
        <f t="shared" si="12"/>
        <v/>
      </c>
      <c r="P154" t="str">
        <f t="shared" si="12"/>
        <v/>
      </c>
    </row>
    <row r="155" spans="1:16" ht="17" x14ac:dyDescent="0.25">
      <c r="A155" s="4"/>
      <c r="B155" t="s">
        <v>320</v>
      </c>
      <c r="C155" t="s">
        <v>1445</v>
      </c>
      <c r="D155">
        <v>44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13"/>
        <v/>
      </c>
      <c r="K155" t="str">
        <f t="shared" si="13"/>
        <v/>
      </c>
      <c r="L155" t="str">
        <f t="shared" si="13"/>
        <v/>
      </c>
      <c r="N155" t="str">
        <f t="shared" si="12"/>
        <v/>
      </c>
      <c r="O155" t="str">
        <f t="shared" si="12"/>
        <v/>
      </c>
      <c r="P155" t="str">
        <f t="shared" si="12"/>
        <v/>
      </c>
    </row>
    <row r="156" spans="1:16" ht="17" x14ac:dyDescent="0.25">
      <c r="A156" s="4"/>
      <c r="B156" t="s">
        <v>332</v>
      </c>
      <c r="C156" t="s">
        <v>1462</v>
      </c>
      <c r="D156">
        <v>44</v>
      </c>
      <c r="E156">
        <v>0</v>
      </c>
      <c r="F156">
        <v>0</v>
      </c>
      <c r="G156">
        <v>48.019599999999997</v>
      </c>
      <c r="H156">
        <v>66.923699999999997</v>
      </c>
      <c r="J156" t="str">
        <f t="shared" si="13"/>
        <v/>
      </c>
      <c r="K156" t="str">
        <f t="shared" si="13"/>
        <v/>
      </c>
      <c r="L156" t="str">
        <f t="shared" si="13"/>
        <v/>
      </c>
      <c r="N156" t="str">
        <f t="shared" si="12"/>
        <v/>
      </c>
      <c r="O156" t="str">
        <f t="shared" si="12"/>
        <v/>
      </c>
      <c r="P156" t="str">
        <f t="shared" si="12"/>
        <v/>
      </c>
    </row>
    <row r="157" spans="1:16" ht="17" x14ac:dyDescent="0.25">
      <c r="A157" s="4" t="s">
        <v>295</v>
      </c>
      <c r="B157" t="s">
        <v>1</v>
      </c>
      <c r="C157" t="s">
        <v>1428</v>
      </c>
      <c r="D157">
        <v>44</v>
      </c>
      <c r="E157">
        <v>0</v>
      </c>
      <c r="F157">
        <v>0</v>
      </c>
      <c r="G157">
        <v>42.011499999999998</v>
      </c>
      <c r="H157">
        <v>-93.210499999999996</v>
      </c>
      <c r="J157">
        <f t="shared" si="13"/>
        <v>44</v>
      </c>
      <c r="K157">
        <f t="shared" si="13"/>
        <v>0</v>
      </c>
      <c r="L157">
        <f t="shared" si="13"/>
        <v>0</v>
      </c>
      <c r="N157" t="str">
        <f t="shared" si="12"/>
        <v/>
      </c>
      <c r="O157" t="str">
        <f t="shared" si="12"/>
        <v/>
      </c>
      <c r="P157" t="str">
        <f t="shared" si="12"/>
        <v/>
      </c>
    </row>
    <row r="158" spans="1:16" ht="17" x14ac:dyDescent="0.25">
      <c r="A158" s="4" t="s">
        <v>315</v>
      </c>
      <c r="B158" t="s">
        <v>1</v>
      </c>
      <c r="C158" t="s">
        <v>1428</v>
      </c>
      <c r="D158">
        <v>44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13"/>
        <v>44</v>
      </c>
      <c r="K158">
        <f t="shared" si="13"/>
        <v>0</v>
      </c>
      <c r="L158">
        <f t="shared" si="13"/>
        <v>0</v>
      </c>
      <c r="N158" t="str">
        <f t="shared" si="12"/>
        <v/>
      </c>
      <c r="O158" t="str">
        <f t="shared" si="12"/>
        <v/>
      </c>
      <c r="P158" t="str">
        <f t="shared" si="12"/>
        <v/>
      </c>
    </row>
    <row r="159" spans="1:16" ht="17" x14ac:dyDescent="0.25">
      <c r="A159" s="4" t="s">
        <v>333</v>
      </c>
      <c r="B159" t="s">
        <v>1</v>
      </c>
      <c r="C159" t="s">
        <v>1428</v>
      </c>
      <c r="D159">
        <v>44</v>
      </c>
      <c r="E159">
        <v>1</v>
      </c>
      <c r="F159">
        <v>0</v>
      </c>
      <c r="G159">
        <v>35.565300000000001</v>
      </c>
      <c r="H159">
        <v>-96.928899999999999</v>
      </c>
      <c r="J159">
        <f t="shared" si="13"/>
        <v>44</v>
      </c>
      <c r="K159">
        <f t="shared" si="13"/>
        <v>1</v>
      </c>
      <c r="L159">
        <f t="shared" si="13"/>
        <v>0</v>
      </c>
      <c r="N159" t="str">
        <f t="shared" si="12"/>
        <v/>
      </c>
      <c r="O159" t="str">
        <f t="shared" si="12"/>
        <v/>
      </c>
      <c r="P159" t="str">
        <f t="shared" si="12"/>
        <v/>
      </c>
    </row>
    <row r="160" spans="1:16" ht="17" x14ac:dyDescent="0.25">
      <c r="A160" s="4" t="s">
        <v>302</v>
      </c>
      <c r="B160" t="s">
        <v>1</v>
      </c>
      <c r="C160" t="s">
        <v>1428</v>
      </c>
      <c r="D160">
        <v>44</v>
      </c>
      <c r="E160">
        <v>0</v>
      </c>
      <c r="F160">
        <v>0</v>
      </c>
      <c r="G160">
        <v>41.680900000000001</v>
      </c>
      <c r="H160">
        <v>-71.511799999999994</v>
      </c>
      <c r="J160">
        <f t="shared" si="13"/>
        <v>44</v>
      </c>
      <c r="K160">
        <f t="shared" si="13"/>
        <v>0</v>
      </c>
      <c r="L160">
        <f t="shared" si="13"/>
        <v>0</v>
      </c>
      <c r="N160" t="str">
        <f t="shared" si="12"/>
        <v/>
      </c>
      <c r="O160" t="str">
        <f t="shared" si="12"/>
        <v/>
      </c>
      <c r="P160" t="str">
        <f t="shared" si="12"/>
        <v/>
      </c>
    </row>
    <row r="161" spans="1:16" ht="17" x14ac:dyDescent="0.25">
      <c r="A161" s="4" t="s">
        <v>67</v>
      </c>
      <c r="B161" t="s">
        <v>59</v>
      </c>
      <c r="C161" t="s">
        <v>1449</v>
      </c>
      <c r="D161">
        <v>42</v>
      </c>
      <c r="E161">
        <v>0</v>
      </c>
      <c r="F161">
        <v>3</v>
      </c>
      <c r="G161">
        <v>-34.9285</v>
      </c>
      <c r="H161">
        <v>138.60069999999999</v>
      </c>
      <c r="J161" t="str">
        <f t="shared" si="13"/>
        <v/>
      </c>
      <c r="K161" t="str">
        <f t="shared" si="13"/>
        <v/>
      </c>
      <c r="L161" t="str">
        <f t="shared" si="13"/>
        <v/>
      </c>
      <c r="N161" t="str">
        <f t="shared" si="12"/>
        <v/>
      </c>
      <c r="O161" t="str">
        <f t="shared" si="12"/>
        <v/>
      </c>
      <c r="P161" t="str">
        <f t="shared" si="12"/>
        <v/>
      </c>
    </row>
    <row r="162" spans="1:16" ht="17" x14ac:dyDescent="0.25">
      <c r="A162" s="4"/>
      <c r="B162" t="s">
        <v>318</v>
      </c>
      <c r="C162" t="s">
        <v>1455</v>
      </c>
      <c r="D162">
        <v>42</v>
      </c>
      <c r="E162">
        <v>0</v>
      </c>
      <c r="F162">
        <v>0</v>
      </c>
      <c r="G162">
        <v>6.4238</v>
      </c>
      <c r="H162">
        <v>-66.589699999999993</v>
      </c>
      <c r="J162" t="str">
        <f t="shared" si="13"/>
        <v/>
      </c>
      <c r="K162" t="str">
        <f t="shared" si="13"/>
        <v/>
      </c>
      <c r="L162" t="str">
        <f t="shared" si="13"/>
        <v/>
      </c>
      <c r="N162" t="str">
        <f t="shared" si="12"/>
        <v/>
      </c>
      <c r="O162" t="str">
        <f t="shared" si="12"/>
        <v/>
      </c>
      <c r="P162" t="str">
        <f t="shared" si="12"/>
        <v/>
      </c>
    </row>
    <row r="163" spans="1:16" ht="17" x14ac:dyDescent="0.25">
      <c r="A163" s="4"/>
      <c r="B163" t="s">
        <v>231</v>
      </c>
      <c r="C163" t="s">
        <v>1462</v>
      </c>
      <c r="D163">
        <v>40</v>
      </c>
      <c r="E163">
        <v>0</v>
      </c>
      <c r="F163">
        <v>1</v>
      </c>
      <c r="G163">
        <v>42.315399999999997</v>
      </c>
      <c r="H163">
        <v>43.356900000000003</v>
      </c>
      <c r="J163" t="str">
        <f t="shared" si="13"/>
        <v/>
      </c>
      <c r="K163" t="str">
        <f t="shared" si="13"/>
        <v/>
      </c>
      <c r="L163" t="str">
        <f t="shared" si="13"/>
        <v/>
      </c>
      <c r="N163" t="str">
        <f t="shared" si="12"/>
        <v/>
      </c>
      <c r="O163" t="str">
        <f t="shared" si="12"/>
        <v/>
      </c>
      <c r="P163" t="str">
        <f t="shared" si="12"/>
        <v/>
      </c>
    </row>
    <row r="164" spans="1:16" ht="17" x14ac:dyDescent="0.25">
      <c r="A164" s="4" t="s">
        <v>299</v>
      </c>
      <c r="B164" t="s">
        <v>1</v>
      </c>
      <c r="C164" t="s">
        <v>1471</v>
      </c>
      <c r="D164">
        <v>40</v>
      </c>
      <c r="E164">
        <v>0</v>
      </c>
      <c r="F164">
        <v>0</v>
      </c>
      <c r="G164">
        <v>38.897399999999998</v>
      </c>
      <c r="H164">
        <v>-77.026799999999994</v>
      </c>
      <c r="J164">
        <f t="shared" si="13"/>
        <v>40</v>
      </c>
      <c r="K164">
        <f t="shared" si="13"/>
        <v>0</v>
      </c>
      <c r="L164">
        <f t="shared" si="13"/>
        <v>0</v>
      </c>
      <c r="N164" t="str">
        <f t="shared" si="12"/>
        <v/>
      </c>
      <c r="O164" t="str">
        <f t="shared" si="12"/>
        <v/>
      </c>
      <c r="P164" t="str">
        <f t="shared" si="12"/>
        <v/>
      </c>
    </row>
    <row r="165" spans="1:16" ht="17" x14ac:dyDescent="0.25">
      <c r="A165" s="4"/>
      <c r="B165" t="s">
        <v>304</v>
      </c>
      <c r="C165" t="s">
        <v>1450</v>
      </c>
      <c r="D165">
        <v>39</v>
      </c>
      <c r="E165">
        <v>1</v>
      </c>
      <c r="F165">
        <v>0</v>
      </c>
      <c r="G165">
        <v>33.886899999999997</v>
      </c>
      <c r="H165">
        <v>9.5374999999999996</v>
      </c>
      <c r="J165" t="str">
        <f t="shared" si="13"/>
        <v/>
      </c>
      <c r="K165" t="str">
        <f t="shared" si="13"/>
        <v/>
      </c>
      <c r="L165" t="str">
        <f t="shared" si="13"/>
        <v/>
      </c>
      <c r="N165" t="str">
        <f t="shared" si="12"/>
        <v/>
      </c>
      <c r="O165" t="str">
        <f t="shared" si="12"/>
        <v/>
      </c>
      <c r="P165" t="str">
        <f t="shared" si="12"/>
        <v/>
      </c>
    </row>
    <row r="166" spans="1:16" ht="17" x14ac:dyDescent="0.25">
      <c r="A166" s="4"/>
      <c r="B166" t="s">
        <v>76</v>
      </c>
      <c r="C166" t="s">
        <v>1462</v>
      </c>
      <c r="D166">
        <v>37</v>
      </c>
      <c r="E166">
        <v>0</v>
      </c>
      <c r="F166">
        <v>1</v>
      </c>
      <c r="G166">
        <v>12.5657</v>
      </c>
      <c r="H166">
        <v>104.991</v>
      </c>
      <c r="J166" t="str">
        <f t="shared" si="13"/>
        <v/>
      </c>
      <c r="K166" t="str">
        <f t="shared" si="13"/>
        <v/>
      </c>
      <c r="L166" t="str">
        <f t="shared" si="13"/>
        <v/>
      </c>
      <c r="N166" t="str">
        <f t="shared" si="12"/>
        <v/>
      </c>
      <c r="O166" t="str">
        <f t="shared" si="12"/>
        <v/>
      </c>
      <c r="P166" t="str">
        <f t="shared" si="12"/>
        <v/>
      </c>
    </row>
    <row r="167" spans="1:16" ht="17" x14ac:dyDescent="0.25">
      <c r="A167" s="4" t="s">
        <v>301</v>
      </c>
      <c r="B167" t="s">
        <v>1</v>
      </c>
      <c r="C167" t="s">
        <v>1428</v>
      </c>
      <c r="D167">
        <v>37</v>
      </c>
      <c r="E167">
        <v>2</v>
      </c>
      <c r="F167">
        <v>0</v>
      </c>
      <c r="G167">
        <v>37.668100000000003</v>
      </c>
      <c r="H167">
        <v>-84.670100000000005</v>
      </c>
      <c r="J167">
        <f t="shared" si="13"/>
        <v>37</v>
      </c>
      <c r="K167">
        <f t="shared" si="13"/>
        <v>2</v>
      </c>
      <c r="L167">
        <f t="shared" si="13"/>
        <v>0</v>
      </c>
      <c r="N167" t="str">
        <f t="shared" si="12"/>
        <v/>
      </c>
      <c r="O167" t="str">
        <f t="shared" si="12"/>
        <v/>
      </c>
      <c r="P167" t="str">
        <f t="shared" si="12"/>
        <v/>
      </c>
    </row>
    <row r="168" spans="1:16" ht="17" x14ac:dyDescent="0.25">
      <c r="A168" s="4"/>
      <c r="B168" t="s">
        <v>313</v>
      </c>
      <c r="C168" t="s">
        <v>1450</v>
      </c>
      <c r="D168">
        <v>36</v>
      </c>
      <c r="E168">
        <v>0</v>
      </c>
      <c r="F168">
        <v>1</v>
      </c>
      <c r="G168">
        <v>55.169400000000003</v>
      </c>
      <c r="H168">
        <v>23.8813</v>
      </c>
      <c r="J168" t="str">
        <f t="shared" si="13"/>
        <v/>
      </c>
      <c r="K168" t="str">
        <f t="shared" si="13"/>
        <v/>
      </c>
      <c r="L168" t="str">
        <f t="shared" si="13"/>
        <v/>
      </c>
      <c r="N168" t="str">
        <f t="shared" si="12"/>
        <v/>
      </c>
      <c r="O168" t="str">
        <f t="shared" si="12"/>
        <v/>
      </c>
      <c r="P168" t="str">
        <f t="shared" si="12"/>
        <v/>
      </c>
    </row>
    <row r="169" spans="1:16" ht="17" x14ac:dyDescent="0.25">
      <c r="A169" s="4" t="s">
        <v>316</v>
      </c>
      <c r="B169" t="s">
        <v>1</v>
      </c>
      <c r="C169" t="s">
        <v>1461</v>
      </c>
      <c r="D169">
        <v>35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13"/>
        <v>35</v>
      </c>
      <c r="K169">
        <f t="shared" si="13"/>
        <v>0</v>
      </c>
      <c r="L169">
        <f t="shared" si="13"/>
        <v>0</v>
      </c>
      <c r="N169" t="str">
        <f t="shared" si="12"/>
        <v/>
      </c>
      <c r="O169" t="str">
        <f t="shared" si="12"/>
        <v/>
      </c>
      <c r="P169" t="str">
        <f t="shared" si="12"/>
        <v/>
      </c>
    </row>
    <row r="170" spans="1:16" ht="17" x14ac:dyDescent="0.25">
      <c r="A170" s="4"/>
      <c r="B170" t="s">
        <v>327</v>
      </c>
      <c r="C170" t="s">
        <v>1467</v>
      </c>
      <c r="D170">
        <v>34</v>
      </c>
      <c r="E170">
        <v>2</v>
      </c>
      <c r="F170">
        <v>0</v>
      </c>
      <c r="G170">
        <v>18.735700000000001</v>
      </c>
      <c r="H170">
        <v>-70.162700000000001</v>
      </c>
      <c r="J170" t="str">
        <f t="shared" si="13"/>
        <v/>
      </c>
      <c r="K170" t="str">
        <f t="shared" si="13"/>
        <v/>
      </c>
      <c r="L170" t="str">
        <f t="shared" si="13"/>
        <v/>
      </c>
      <c r="N170" t="str">
        <f t="shared" si="12"/>
        <v/>
      </c>
      <c r="O170" t="str">
        <f t="shared" si="12"/>
        <v/>
      </c>
      <c r="P170" t="str">
        <f t="shared" si="12"/>
        <v/>
      </c>
    </row>
    <row r="171" spans="1:16" ht="17" x14ac:dyDescent="0.25">
      <c r="A171" s="4" t="s">
        <v>330</v>
      </c>
      <c r="B171" t="s">
        <v>1</v>
      </c>
      <c r="C171" t="s">
        <v>1461</v>
      </c>
      <c r="D171">
        <v>34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13"/>
        <v>34</v>
      </c>
      <c r="K171">
        <f t="shared" si="13"/>
        <v>1</v>
      </c>
      <c r="L171">
        <f t="shared" si="13"/>
        <v>0</v>
      </c>
      <c r="N171" t="str">
        <f t="shared" si="12"/>
        <v/>
      </c>
      <c r="O171" t="str">
        <f t="shared" si="12"/>
        <v/>
      </c>
      <c r="P171" t="str">
        <f t="shared" si="12"/>
        <v/>
      </c>
    </row>
    <row r="172" spans="1:16" ht="17" x14ac:dyDescent="0.25">
      <c r="A172" s="4"/>
      <c r="B172" t="s">
        <v>321</v>
      </c>
      <c r="C172" t="s">
        <v>1468</v>
      </c>
      <c r="D172">
        <v>33</v>
      </c>
      <c r="E172">
        <v>1</v>
      </c>
      <c r="F172">
        <v>0</v>
      </c>
      <c r="G172">
        <v>12.238300000000001</v>
      </c>
      <c r="H172">
        <v>-1.5616000000000001</v>
      </c>
      <c r="J172" t="str">
        <f t="shared" si="13"/>
        <v/>
      </c>
      <c r="K172" t="str">
        <f t="shared" si="13"/>
        <v/>
      </c>
      <c r="L172" t="str">
        <f t="shared" si="13"/>
        <v/>
      </c>
      <c r="N172" t="str">
        <f t="shared" si="12"/>
        <v/>
      </c>
      <c r="O172" t="str">
        <f t="shared" si="12"/>
        <v/>
      </c>
      <c r="P172" t="str">
        <f t="shared" si="12"/>
        <v/>
      </c>
    </row>
    <row r="173" spans="1:16" ht="17" x14ac:dyDescent="0.25">
      <c r="A173" s="4"/>
      <c r="B173" t="s">
        <v>352</v>
      </c>
      <c r="C173" t="s">
        <v>1472</v>
      </c>
      <c r="D173">
        <v>33</v>
      </c>
      <c r="E173">
        <v>0</v>
      </c>
      <c r="F173">
        <v>0</v>
      </c>
      <c r="G173">
        <v>16.265000000000001</v>
      </c>
      <c r="H173">
        <v>-61.551000000000002</v>
      </c>
      <c r="J173" t="str">
        <f t="shared" si="13"/>
        <v/>
      </c>
      <c r="K173" t="str">
        <f t="shared" si="13"/>
        <v/>
      </c>
      <c r="L173" t="str">
        <f t="shared" si="13"/>
        <v/>
      </c>
      <c r="N173" t="str">
        <f t="shared" si="12"/>
        <v/>
      </c>
      <c r="O173" t="str">
        <f t="shared" si="12"/>
        <v/>
      </c>
      <c r="P173" t="str">
        <f t="shared" si="12"/>
        <v/>
      </c>
    </row>
    <row r="174" spans="1:16" ht="17" x14ac:dyDescent="0.25">
      <c r="A174" s="4"/>
      <c r="B174" t="s">
        <v>292</v>
      </c>
      <c r="C174" t="s">
        <v>1394</v>
      </c>
      <c r="D174">
        <v>31</v>
      </c>
      <c r="E174">
        <v>0</v>
      </c>
      <c r="F174">
        <v>2</v>
      </c>
      <c r="G174">
        <v>14.497400000000001</v>
      </c>
      <c r="H174">
        <v>-14.452400000000001</v>
      </c>
      <c r="J174" t="str">
        <f t="shared" si="13"/>
        <v/>
      </c>
      <c r="K174" t="str">
        <f t="shared" si="13"/>
        <v/>
      </c>
      <c r="L174" t="str">
        <f t="shared" si="13"/>
        <v/>
      </c>
      <c r="N174" t="str">
        <f t="shared" si="12"/>
        <v/>
      </c>
      <c r="O174" t="str">
        <f t="shared" si="12"/>
        <v/>
      </c>
      <c r="P174" t="str">
        <f t="shared" si="12"/>
        <v/>
      </c>
    </row>
    <row r="175" spans="1:16" ht="17" x14ac:dyDescent="0.25">
      <c r="A175" s="4" t="s">
        <v>354</v>
      </c>
      <c r="B175" t="s">
        <v>1</v>
      </c>
      <c r="C175" t="s">
        <v>1428</v>
      </c>
      <c r="D175">
        <v>31</v>
      </c>
      <c r="E175">
        <v>1</v>
      </c>
      <c r="F175">
        <v>0</v>
      </c>
      <c r="G175">
        <v>38.456099999999999</v>
      </c>
      <c r="H175">
        <v>-92.288399999999996</v>
      </c>
      <c r="J175">
        <f t="shared" si="13"/>
        <v>31</v>
      </c>
      <c r="K175">
        <f t="shared" si="13"/>
        <v>1</v>
      </c>
      <c r="L175">
        <f t="shared" si="13"/>
        <v>0</v>
      </c>
      <c r="N175" t="str">
        <f t="shared" si="12"/>
        <v/>
      </c>
      <c r="O175" t="str">
        <f t="shared" si="12"/>
        <v/>
      </c>
      <c r="P175" t="str">
        <f t="shared" si="12"/>
        <v/>
      </c>
    </row>
    <row r="176" spans="1:16" ht="17" x14ac:dyDescent="0.25">
      <c r="A176" s="4" t="s">
        <v>339</v>
      </c>
      <c r="B176" t="s">
        <v>1</v>
      </c>
      <c r="C176" t="s">
        <v>1428</v>
      </c>
      <c r="D176">
        <v>30</v>
      </c>
      <c r="E176">
        <v>0</v>
      </c>
      <c r="F176">
        <v>0</v>
      </c>
      <c r="G176">
        <v>39.3185</v>
      </c>
      <c r="H176">
        <v>-75.507099999999994</v>
      </c>
      <c r="J176">
        <f t="shared" si="13"/>
        <v>30</v>
      </c>
      <c r="K176">
        <f t="shared" si="13"/>
        <v>0</v>
      </c>
      <c r="L176">
        <f t="shared" si="13"/>
        <v>0</v>
      </c>
      <c r="N176" t="str">
        <f t="shared" si="12"/>
        <v/>
      </c>
      <c r="O176" t="str">
        <f t="shared" si="12"/>
        <v/>
      </c>
      <c r="P176" t="str">
        <f t="shared" si="12"/>
        <v/>
      </c>
    </row>
    <row r="177" spans="1:16" ht="17" x14ac:dyDescent="0.25">
      <c r="A177" s="4" t="s">
        <v>310</v>
      </c>
      <c r="B177" t="s">
        <v>1</v>
      </c>
      <c r="C177" t="s">
        <v>1471</v>
      </c>
      <c r="D177">
        <v>29</v>
      </c>
      <c r="E177">
        <v>0</v>
      </c>
      <c r="F177">
        <v>0</v>
      </c>
      <c r="G177">
        <v>41.125399999999999</v>
      </c>
      <c r="H177">
        <v>-98.268100000000004</v>
      </c>
      <c r="J177">
        <f t="shared" si="13"/>
        <v>29</v>
      </c>
      <c r="K177">
        <f t="shared" si="13"/>
        <v>0</v>
      </c>
      <c r="L177">
        <f t="shared" si="13"/>
        <v>0</v>
      </c>
      <c r="N177" t="str">
        <f t="shared" si="12"/>
        <v/>
      </c>
      <c r="O177" t="str">
        <f t="shared" si="12"/>
        <v/>
      </c>
      <c r="P177" t="str">
        <f t="shared" si="12"/>
        <v/>
      </c>
    </row>
    <row r="178" spans="1:16" ht="17" x14ac:dyDescent="0.25">
      <c r="A178" s="4"/>
      <c r="B178" t="s">
        <v>367</v>
      </c>
      <c r="C178" t="s">
        <v>1396</v>
      </c>
      <c r="D178">
        <v>28</v>
      </c>
      <c r="E178">
        <v>0</v>
      </c>
      <c r="F178">
        <v>0</v>
      </c>
      <c r="G178">
        <v>47.165999999999997</v>
      </c>
      <c r="H178">
        <v>9.5554000000000006</v>
      </c>
      <c r="J178" t="str">
        <f t="shared" si="13"/>
        <v/>
      </c>
      <c r="K178" t="str">
        <f t="shared" si="13"/>
        <v/>
      </c>
      <c r="L178" t="str">
        <f t="shared" si="13"/>
        <v/>
      </c>
      <c r="N178" t="str">
        <f t="shared" si="12"/>
        <v/>
      </c>
      <c r="O178" t="str">
        <f t="shared" si="12"/>
        <v/>
      </c>
      <c r="P178" t="str">
        <f t="shared" si="12"/>
        <v/>
      </c>
    </row>
    <row r="179" spans="1:16" ht="17" x14ac:dyDescent="0.25">
      <c r="A179" s="4"/>
      <c r="B179" t="s">
        <v>337</v>
      </c>
      <c r="C179" t="s">
        <v>1463</v>
      </c>
      <c r="D179">
        <v>28</v>
      </c>
      <c r="E179">
        <v>0</v>
      </c>
      <c r="F179">
        <v>0</v>
      </c>
      <c r="G179">
        <v>-40.900599999999997</v>
      </c>
      <c r="H179">
        <v>174.886</v>
      </c>
      <c r="J179" t="str">
        <f t="shared" si="13"/>
        <v/>
      </c>
      <c r="K179" t="str">
        <f t="shared" si="13"/>
        <v/>
      </c>
      <c r="L179" t="str">
        <f t="shared" si="13"/>
        <v/>
      </c>
      <c r="N179" t="str">
        <f t="shared" si="12"/>
        <v/>
      </c>
      <c r="O179" t="str">
        <f t="shared" si="12"/>
        <v/>
      </c>
      <c r="P179" t="str">
        <f t="shared" si="12"/>
        <v/>
      </c>
    </row>
    <row r="180" spans="1:16" ht="17" x14ac:dyDescent="0.25">
      <c r="A180" s="4"/>
      <c r="B180" t="s">
        <v>322</v>
      </c>
      <c r="C180" t="s">
        <v>1463</v>
      </c>
      <c r="D180">
        <v>23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13"/>
        <v/>
      </c>
      <c r="K180" t="str">
        <f t="shared" si="13"/>
        <v/>
      </c>
      <c r="L180" t="str">
        <f t="shared" si="13"/>
        <v/>
      </c>
      <c r="N180" t="str">
        <f t="shared" si="12"/>
        <v/>
      </c>
      <c r="O180" t="str">
        <f t="shared" si="12"/>
        <v/>
      </c>
      <c r="P180" t="str">
        <f t="shared" si="12"/>
        <v/>
      </c>
    </row>
    <row r="181" spans="1:16" ht="17" x14ac:dyDescent="0.25">
      <c r="A181" s="4"/>
      <c r="B181" t="s">
        <v>356</v>
      </c>
      <c r="C181" t="s">
        <v>1462</v>
      </c>
      <c r="D181">
        <v>23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13"/>
        <v/>
      </c>
      <c r="K181" t="str">
        <f t="shared" si="13"/>
        <v/>
      </c>
      <c r="L181" t="str">
        <f t="shared" si="13"/>
        <v/>
      </c>
      <c r="N181" t="str">
        <f t="shared" si="12"/>
        <v/>
      </c>
      <c r="O181" t="str">
        <f t="shared" si="12"/>
        <v/>
      </c>
      <c r="P181" t="str">
        <f t="shared" si="12"/>
        <v/>
      </c>
    </row>
    <row r="182" spans="1:16" ht="17" x14ac:dyDescent="0.25">
      <c r="A182" s="4"/>
      <c r="B182" t="s">
        <v>300</v>
      </c>
      <c r="C182" t="s">
        <v>1248</v>
      </c>
      <c r="D182">
        <v>22</v>
      </c>
      <c r="E182">
        <v>0</v>
      </c>
      <c r="F182">
        <v>1</v>
      </c>
      <c r="G182">
        <v>33.939100000000003</v>
      </c>
      <c r="H182">
        <v>67.709999999999994</v>
      </c>
      <c r="J182" t="str">
        <f t="shared" si="13"/>
        <v/>
      </c>
      <c r="K182" t="str">
        <f t="shared" si="13"/>
        <v/>
      </c>
      <c r="L182" t="str">
        <f t="shared" si="13"/>
        <v/>
      </c>
      <c r="N182" t="str">
        <f t="shared" si="12"/>
        <v/>
      </c>
      <c r="O182" t="str">
        <f t="shared" si="12"/>
        <v/>
      </c>
      <c r="P182" t="str">
        <f t="shared" si="12"/>
        <v/>
      </c>
    </row>
    <row r="183" spans="1:16" ht="17" x14ac:dyDescent="0.25">
      <c r="A183" s="4" t="s">
        <v>305</v>
      </c>
      <c r="B183" t="s">
        <v>1</v>
      </c>
      <c r="C183" t="s">
        <v>1473</v>
      </c>
      <c r="D183">
        <v>22</v>
      </c>
      <c r="E183">
        <v>0</v>
      </c>
      <c r="F183">
        <v>0</v>
      </c>
      <c r="G183">
        <v>37.648899999999998</v>
      </c>
      <c r="H183">
        <v>-122.66549999999999</v>
      </c>
      <c r="J183">
        <f t="shared" si="13"/>
        <v>22</v>
      </c>
      <c r="K183">
        <f t="shared" si="13"/>
        <v>0</v>
      </c>
      <c r="L183">
        <f t="shared" si="13"/>
        <v>0</v>
      </c>
      <c r="N183" t="str">
        <f t="shared" si="12"/>
        <v/>
      </c>
      <c r="O183" t="str">
        <f t="shared" si="12"/>
        <v/>
      </c>
      <c r="P183" t="str">
        <f t="shared" si="12"/>
        <v/>
      </c>
    </row>
    <row r="184" spans="1:16" ht="17" x14ac:dyDescent="0.25">
      <c r="A184" s="4" t="s">
        <v>325</v>
      </c>
      <c r="B184" t="s">
        <v>1</v>
      </c>
      <c r="C184" t="s">
        <v>1461</v>
      </c>
      <c r="D184">
        <v>22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13"/>
        <v>22</v>
      </c>
      <c r="K184">
        <f t="shared" si="13"/>
        <v>0</v>
      </c>
      <c r="L184">
        <f t="shared" si="13"/>
        <v>0</v>
      </c>
      <c r="N184" t="str">
        <f t="shared" si="12"/>
        <v/>
      </c>
      <c r="O184" t="str">
        <f t="shared" si="12"/>
        <v/>
      </c>
      <c r="P184" t="str">
        <f t="shared" si="12"/>
        <v/>
      </c>
    </row>
    <row r="185" spans="1:16" ht="17" x14ac:dyDescent="0.25">
      <c r="A185" s="4" t="s">
        <v>50</v>
      </c>
      <c r="B185" t="s">
        <v>2</v>
      </c>
      <c r="C185" t="s">
        <v>183</v>
      </c>
      <c r="D185">
        <v>18</v>
      </c>
      <c r="E185">
        <v>0</v>
      </c>
      <c r="F185">
        <v>18</v>
      </c>
      <c r="G185">
        <v>35.745199999999997</v>
      </c>
      <c r="H185">
        <v>95.995599999999996</v>
      </c>
      <c r="J185" t="str">
        <f t="shared" si="13"/>
        <v/>
      </c>
      <c r="K185" t="str">
        <f t="shared" si="13"/>
        <v/>
      </c>
      <c r="L185" t="str">
        <f t="shared" si="13"/>
        <v/>
      </c>
      <c r="N185" t="str">
        <f t="shared" si="12"/>
        <v/>
      </c>
      <c r="O185" t="str">
        <f t="shared" si="12"/>
        <v/>
      </c>
      <c r="P185" t="str">
        <f t="shared" si="12"/>
        <v/>
      </c>
    </row>
    <row r="186" spans="1:16" ht="17" x14ac:dyDescent="0.25">
      <c r="A186" s="4" t="s">
        <v>428</v>
      </c>
      <c r="B186" t="s">
        <v>1</v>
      </c>
      <c r="C186" t="s">
        <v>1428</v>
      </c>
      <c r="D186">
        <v>18</v>
      </c>
      <c r="E186">
        <v>0</v>
      </c>
      <c r="F186">
        <v>0</v>
      </c>
      <c r="G186">
        <v>47.5289</v>
      </c>
      <c r="H186">
        <v>-99.784000000000006</v>
      </c>
      <c r="J186">
        <f t="shared" si="13"/>
        <v>18</v>
      </c>
      <c r="K186">
        <f t="shared" si="13"/>
        <v>0</v>
      </c>
      <c r="L186">
        <f t="shared" si="13"/>
        <v>0</v>
      </c>
      <c r="N186" t="str">
        <f t="shared" si="12"/>
        <v/>
      </c>
      <c r="O186" t="str">
        <f t="shared" si="12"/>
        <v/>
      </c>
      <c r="P186" t="str">
        <f t="shared" si="12"/>
        <v/>
      </c>
    </row>
    <row r="187" spans="1:16" ht="17" x14ac:dyDescent="0.25">
      <c r="A187" s="4" t="s">
        <v>374</v>
      </c>
      <c r="B187" t="s">
        <v>1</v>
      </c>
      <c r="C187" t="s">
        <v>1474</v>
      </c>
      <c r="D187">
        <v>18</v>
      </c>
      <c r="E187">
        <v>0</v>
      </c>
      <c r="F187">
        <v>0</v>
      </c>
      <c r="G187">
        <v>42.756</v>
      </c>
      <c r="H187">
        <v>-107.30249999999999</v>
      </c>
      <c r="J187">
        <f t="shared" si="13"/>
        <v>18</v>
      </c>
      <c r="K187">
        <f t="shared" si="13"/>
        <v>0</v>
      </c>
      <c r="L187">
        <f t="shared" si="13"/>
        <v>0</v>
      </c>
      <c r="N187" t="str">
        <f t="shared" si="12"/>
        <v/>
      </c>
      <c r="O187" t="str">
        <f t="shared" si="12"/>
        <v/>
      </c>
      <c r="P187" t="str">
        <f t="shared" si="12"/>
        <v/>
      </c>
    </row>
    <row r="188" spans="1:16" ht="17" x14ac:dyDescent="0.25">
      <c r="A188" s="4"/>
      <c r="B188" t="s">
        <v>336</v>
      </c>
      <c r="C188" t="s">
        <v>1462</v>
      </c>
      <c r="D188">
        <v>17</v>
      </c>
      <c r="E188">
        <v>1</v>
      </c>
      <c r="F188">
        <v>3</v>
      </c>
      <c r="G188">
        <v>23.684999999999999</v>
      </c>
      <c r="H188">
        <v>90.356300000000005</v>
      </c>
      <c r="J188" t="str">
        <f t="shared" si="13"/>
        <v/>
      </c>
      <c r="K188" t="str">
        <f t="shared" si="13"/>
        <v/>
      </c>
      <c r="L188" t="str">
        <f t="shared" si="13"/>
        <v/>
      </c>
      <c r="N188" t="str">
        <f t="shared" si="12"/>
        <v/>
      </c>
      <c r="O188" t="str">
        <f t="shared" si="12"/>
        <v/>
      </c>
      <c r="P188" t="str">
        <f t="shared" si="12"/>
        <v/>
      </c>
    </row>
    <row r="189" spans="1:16" ht="17" x14ac:dyDescent="0.25">
      <c r="A189" s="4" t="s">
        <v>343</v>
      </c>
      <c r="B189" t="s">
        <v>63</v>
      </c>
      <c r="C189" t="s">
        <v>1452</v>
      </c>
      <c r="D189">
        <v>17</v>
      </c>
      <c r="E189">
        <v>0</v>
      </c>
      <c r="F189">
        <v>0</v>
      </c>
      <c r="G189">
        <v>53.760899999999999</v>
      </c>
      <c r="H189">
        <v>-98.813900000000004</v>
      </c>
      <c r="J189" t="str">
        <f t="shared" si="13"/>
        <v/>
      </c>
      <c r="K189" t="str">
        <f t="shared" si="13"/>
        <v/>
      </c>
      <c r="L189" t="str">
        <f t="shared" si="13"/>
        <v/>
      </c>
      <c r="N189" t="str">
        <f t="shared" si="12"/>
        <v/>
      </c>
      <c r="O189" t="str">
        <f t="shared" si="12"/>
        <v/>
      </c>
      <c r="P189" t="str">
        <f t="shared" si="12"/>
        <v/>
      </c>
    </row>
    <row r="190" spans="1:16" ht="17" x14ac:dyDescent="0.25">
      <c r="A190" s="4" t="s">
        <v>55</v>
      </c>
      <c r="B190" t="s">
        <v>2</v>
      </c>
      <c r="C190" t="s">
        <v>1440</v>
      </c>
      <c r="D190">
        <v>17</v>
      </c>
      <c r="E190">
        <v>0</v>
      </c>
      <c r="F190">
        <v>10</v>
      </c>
      <c r="G190">
        <v>22.166699999999999</v>
      </c>
      <c r="H190">
        <v>113.55</v>
      </c>
      <c r="J190" t="str">
        <f t="shared" si="13"/>
        <v/>
      </c>
      <c r="K190" t="str">
        <f t="shared" si="13"/>
        <v/>
      </c>
      <c r="L190" t="str">
        <f t="shared" si="13"/>
        <v/>
      </c>
      <c r="N190" t="str">
        <f t="shared" si="12"/>
        <v/>
      </c>
      <c r="O190" t="str">
        <f t="shared" si="12"/>
        <v/>
      </c>
      <c r="P190" t="str">
        <f t="shared" si="12"/>
        <v/>
      </c>
    </row>
    <row r="191" spans="1:16" ht="17" x14ac:dyDescent="0.25">
      <c r="A191" s="4" t="s">
        <v>344</v>
      </c>
      <c r="B191" t="s">
        <v>63</v>
      </c>
      <c r="C191" t="s">
        <v>1475</v>
      </c>
      <c r="D191">
        <v>16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13"/>
        <v/>
      </c>
      <c r="K191" t="str">
        <f t="shared" si="13"/>
        <v/>
      </c>
      <c r="L191" t="str">
        <f t="shared" si="13"/>
        <v/>
      </c>
      <c r="N191" t="str">
        <f t="shared" si="12"/>
        <v/>
      </c>
      <c r="O191" t="str">
        <f t="shared" si="12"/>
        <v/>
      </c>
      <c r="P191" t="str">
        <f t="shared" si="12"/>
        <v/>
      </c>
    </row>
    <row r="192" spans="1:16" ht="17" x14ac:dyDescent="0.25">
      <c r="A192" s="4" t="s">
        <v>346</v>
      </c>
      <c r="B192" t="s">
        <v>1</v>
      </c>
      <c r="C192" t="s">
        <v>1471</v>
      </c>
      <c r="D192">
        <v>16</v>
      </c>
      <c r="E192">
        <v>0</v>
      </c>
      <c r="F192">
        <v>0</v>
      </c>
      <c r="G192">
        <v>21.0943</v>
      </c>
      <c r="H192">
        <v>-157.4983</v>
      </c>
      <c r="J192">
        <f t="shared" si="13"/>
        <v>16</v>
      </c>
      <c r="K192">
        <f t="shared" si="13"/>
        <v>0</v>
      </c>
      <c r="L192">
        <f t="shared" si="13"/>
        <v>0</v>
      </c>
      <c r="N192" t="str">
        <f t="shared" si="12"/>
        <v/>
      </c>
      <c r="O192" t="str">
        <f t="shared" si="12"/>
        <v/>
      </c>
      <c r="P192" t="str">
        <f t="shared" si="12"/>
        <v/>
      </c>
    </row>
    <row r="193" spans="1:16" ht="17" x14ac:dyDescent="0.25">
      <c r="A193" s="4"/>
      <c r="B193" t="s">
        <v>349</v>
      </c>
      <c r="C193" t="s">
        <v>1476</v>
      </c>
      <c r="D193">
        <v>16</v>
      </c>
      <c r="E193">
        <v>2</v>
      </c>
      <c r="F193">
        <v>0</v>
      </c>
      <c r="G193">
        <v>48.379399999999997</v>
      </c>
      <c r="H193">
        <v>31.165600000000001</v>
      </c>
      <c r="J193" t="str">
        <f t="shared" si="13"/>
        <v/>
      </c>
      <c r="K193" t="str">
        <f t="shared" si="13"/>
        <v/>
      </c>
      <c r="L193" t="str">
        <f t="shared" si="13"/>
        <v/>
      </c>
      <c r="N193" t="str">
        <f t="shared" si="12"/>
        <v/>
      </c>
      <c r="O193" t="str">
        <f t="shared" si="12"/>
        <v/>
      </c>
      <c r="P193" t="str">
        <f t="shared" si="12"/>
        <v/>
      </c>
    </row>
    <row r="194" spans="1:16" ht="17" x14ac:dyDescent="0.25">
      <c r="A194" s="4"/>
      <c r="B194" t="s">
        <v>331</v>
      </c>
      <c r="C194" t="s">
        <v>1463</v>
      </c>
      <c r="D194">
        <v>15</v>
      </c>
      <c r="E194">
        <v>1</v>
      </c>
      <c r="F194">
        <v>2</v>
      </c>
      <c r="G194">
        <v>18.1096</v>
      </c>
      <c r="H194">
        <v>-77.297499999999999</v>
      </c>
      <c r="J194" t="str">
        <f t="shared" si="13"/>
        <v/>
      </c>
      <c r="K194" t="str">
        <f t="shared" si="13"/>
        <v/>
      </c>
      <c r="L194" t="str">
        <f t="shared" si="13"/>
        <v/>
      </c>
      <c r="N194" t="str">
        <f t="shared" si="12"/>
        <v/>
      </c>
      <c r="O194" t="str">
        <f t="shared" si="12"/>
        <v/>
      </c>
      <c r="P194" t="str">
        <f t="shared" si="12"/>
        <v/>
      </c>
    </row>
    <row r="195" spans="1:16" ht="17" x14ac:dyDescent="0.25">
      <c r="A195" s="4" t="s">
        <v>357</v>
      </c>
      <c r="B195" t="s">
        <v>63</v>
      </c>
      <c r="C195" t="s">
        <v>1477</v>
      </c>
      <c r="D195">
        <v>14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13"/>
        <v/>
      </c>
      <c r="K195" t="str">
        <f t="shared" si="13"/>
        <v/>
      </c>
      <c r="L195" t="str">
        <f t="shared" si="13"/>
        <v/>
      </c>
      <c r="N195" t="str">
        <f t="shared" si="12"/>
        <v/>
      </c>
      <c r="O195" t="str">
        <f t="shared" si="12"/>
        <v/>
      </c>
      <c r="P195" t="str">
        <f t="shared" si="12"/>
        <v/>
      </c>
    </row>
    <row r="196" spans="1:16" ht="17" x14ac:dyDescent="0.25">
      <c r="A196" s="4"/>
      <c r="B196" t="s">
        <v>380</v>
      </c>
      <c r="C196" t="s">
        <v>1462</v>
      </c>
      <c r="D196">
        <v>14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13"/>
        <v/>
      </c>
      <c r="K196" t="str">
        <f t="shared" si="13"/>
        <v/>
      </c>
      <c r="L196" t="str">
        <f t="shared" si="13"/>
        <v/>
      </c>
      <c r="N196" t="str">
        <f t="shared" si="12"/>
        <v/>
      </c>
      <c r="O196" t="str">
        <f t="shared" si="12"/>
        <v/>
      </c>
      <c r="P196" t="str">
        <f t="shared" si="12"/>
        <v/>
      </c>
    </row>
    <row r="197" spans="1:16" ht="17" x14ac:dyDescent="0.25">
      <c r="A197" s="4"/>
      <c r="B197" t="s">
        <v>335</v>
      </c>
      <c r="C197" t="s">
        <v>1472</v>
      </c>
      <c r="D197">
        <v>14</v>
      </c>
      <c r="E197">
        <v>0</v>
      </c>
      <c r="F197">
        <v>0</v>
      </c>
      <c r="G197">
        <v>-21.115100000000002</v>
      </c>
      <c r="H197">
        <v>55.5364</v>
      </c>
      <c r="J197" t="str">
        <f t="shared" si="13"/>
        <v/>
      </c>
      <c r="K197" t="str">
        <f t="shared" si="13"/>
        <v/>
      </c>
      <c r="L197" t="str">
        <f t="shared" si="13"/>
        <v/>
      </c>
      <c r="N197" t="str">
        <f t="shared" ref="N197:P260" si="14">IF($A197="New York",D197,"")</f>
        <v/>
      </c>
      <c r="O197" t="str">
        <f t="shared" si="14"/>
        <v/>
      </c>
      <c r="P197" t="str">
        <f t="shared" si="14"/>
        <v/>
      </c>
    </row>
    <row r="198" spans="1:16" ht="17" x14ac:dyDescent="0.25">
      <c r="A198" s="4"/>
      <c r="B198" t="s">
        <v>363</v>
      </c>
      <c r="C198" t="s">
        <v>1467</v>
      </c>
      <c r="D198">
        <v>13</v>
      </c>
      <c r="E198">
        <v>0</v>
      </c>
      <c r="F198">
        <v>0</v>
      </c>
      <c r="G198">
        <v>3.8479999999999999</v>
      </c>
      <c r="H198">
        <v>11.5021</v>
      </c>
      <c r="J198" t="str">
        <f t="shared" si="13"/>
        <v/>
      </c>
      <c r="K198" t="str">
        <f t="shared" si="13"/>
        <v/>
      </c>
      <c r="L198" t="str">
        <f t="shared" si="13"/>
        <v/>
      </c>
      <c r="N198" t="str">
        <f t="shared" si="14"/>
        <v/>
      </c>
      <c r="O198" t="str">
        <f t="shared" si="14"/>
        <v/>
      </c>
      <c r="P198" t="str">
        <f t="shared" si="14"/>
        <v/>
      </c>
    </row>
    <row r="199" spans="1:16" ht="17" x14ac:dyDescent="0.25">
      <c r="A199" s="4"/>
      <c r="B199" t="s">
        <v>323</v>
      </c>
      <c r="C199" t="s">
        <v>171</v>
      </c>
      <c r="D199">
        <v>13</v>
      </c>
      <c r="E199">
        <v>0</v>
      </c>
      <c r="F199">
        <v>0</v>
      </c>
      <c r="G199">
        <v>3.2027999999999999</v>
      </c>
      <c r="H199">
        <v>73.220699999999994</v>
      </c>
      <c r="J199" t="str">
        <f t="shared" si="13"/>
        <v/>
      </c>
      <c r="K199" t="str">
        <f t="shared" si="13"/>
        <v/>
      </c>
      <c r="L199" t="str">
        <f t="shared" si="13"/>
        <v/>
      </c>
      <c r="N199" t="str">
        <f t="shared" si="14"/>
        <v/>
      </c>
      <c r="O199" t="str">
        <f t="shared" si="14"/>
        <v/>
      </c>
      <c r="P199" t="str">
        <f t="shared" si="14"/>
        <v/>
      </c>
    </row>
    <row r="200" spans="1:16" ht="17" x14ac:dyDescent="0.25">
      <c r="A200" s="4"/>
      <c r="B200" t="s">
        <v>326</v>
      </c>
      <c r="C200" t="s">
        <v>1388</v>
      </c>
      <c r="D200">
        <v>12</v>
      </c>
      <c r="E200">
        <v>0</v>
      </c>
      <c r="F200">
        <v>0</v>
      </c>
      <c r="G200">
        <v>-16.290199999999999</v>
      </c>
      <c r="H200">
        <v>-63.588700000000003</v>
      </c>
      <c r="J200" t="str">
        <f t="shared" si="13"/>
        <v/>
      </c>
      <c r="K200" t="str">
        <f t="shared" si="13"/>
        <v/>
      </c>
      <c r="L200" t="str">
        <f t="shared" si="13"/>
        <v/>
      </c>
      <c r="N200" t="str">
        <f t="shared" si="14"/>
        <v/>
      </c>
      <c r="O200" t="str">
        <f t="shared" si="14"/>
        <v/>
      </c>
      <c r="P200" t="str">
        <f t="shared" si="14"/>
        <v/>
      </c>
    </row>
    <row r="201" spans="1:16" ht="17" x14ac:dyDescent="0.25">
      <c r="A201" s="4"/>
      <c r="B201" t="s">
        <v>353</v>
      </c>
      <c r="C201" t="s">
        <v>1462</v>
      </c>
      <c r="D201">
        <v>12</v>
      </c>
      <c r="E201">
        <v>0</v>
      </c>
      <c r="F201">
        <v>0</v>
      </c>
      <c r="G201">
        <v>15.2</v>
      </c>
      <c r="H201">
        <v>-86.241900000000001</v>
      </c>
      <c r="J201" t="str">
        <f t="shared" si="13"/>
        <v/>
      </c>
      <c r="K201" t="str">
        <f t="shared" si="13"/>
        <v/>
      </c>
      <c r="L201" t="str">
        <f t="shared" si="13"/>
        <v/>
      </c>
      <c r="N201" t="str">
        <f t="shared" si="14"/>
        <v/>
      </c>
      <c r="O201" t="str">
        <f t="shared" si="14"/>
        <v/>
      </c>
      <c r="P201" t="str">
        <f t="shared" si="14"/>
        <v/>
      </c>
    </row>
    <row r="202" spans="1:16" ht="17" x14ac:dyDescent="0.25">
      <c r="A202" s="4" t="s">
        <v>371</v>
      </c>
      <c r="B202" t="s">
        <v>1</v>
      </c>
      <c r="C202" t="s">
        <v>1478</v>
      </c>
      <c r="D202">
        <v>12</v>
      </c>
      <c r="E202">
        <v>0</v>
      </c>
      <c r="F202">
        <v>0</v>
      </c>
      <c r="G202">
        <v>13.4443</v>
      </c>
      <c r="H202">
        <v>144.7937</v>
      </c>
      <c r="J202">
        <f t="shared" si="13"/>
        <v>12</v>
      </c>
      <c r="K202">
        <f t="shared" si="13"/>
        <v>0</v>
      </c>
      <c r="L202">
        <f t="shared" si="13"/>
        <v>0</v>
      </c>
      <c r="N202" t="str">
        <f t="shared" si="14"/>
        <v/>
      </c>
      <c r="O202" t="str">
        <f t="shared" si="14"/>
        <v/>
      </c>
      <c r="P202" t="str">
        <f t="shared" si="14"/>
        <v/>
      </c>
    </row>
    <row r="203" spans="1:16" ht="17" x14ac:dyDescent="0.25">
      <c r="A203" s="4" t="s">
        <v>350</v>
      </c>
      <c r="B203" t="s">
        <v>63</v>
      </c>
      <c r="C203" t="s">
        <v>1398</v>
      </c>
      <c r="D203">
        <v>11</v>
      </c>
      <c r="E203">
        <v>0</v>
      </c>
      <c r="F203">
        <v>0</v>
      </c>
      <c r="G203">
        <v>46.565300000000001</v>
      </c>
      <c r="H203">
        <v>-66.4619</v>
      </c>
      <c r="J203" t="str">
        <f t="shared" si="13"/>
        <v/>
      </c>
      <c r="K203" t="str">
        <f t="shared" si="13"/>
        <v/>
      </c>
      <c r="L203" t="str">
        <f t="shared" si="13"/>
        <v/>
      </c>
      <c r="N203" t="str">
        <f t="shared" si="14"/>
        <v/>
      </c>
      <c r="O203" t="str">
        <f t="shared" si="14"/>
        <v/>
      </c>
      <c r="P203" t="str">
        <f t="shared" si="14"/>
        <v/>
      </c>
    </row>
    <row r="204" spans="1:16" ht="17" x14ac:dyDescent="0.25">
      <c r="A204" s="4"/>
      <c r="B204" t="s">
        <v>364</v>
      </c>
      <c r="C204" t="s">
        <v>1462</v>
      </c>
      <c r="D204">
        <v>11</v>
      </c>
      <c r="E204">
        <v>1</v>
      </c>
      <c r="F204">
        <v>0</v>
      </c>
      <c r="G204">
        <v>21.521799999999999</v>
      </c>
      <c r="H204">
        <v>-77.781199999999998</v>
      </c>
      <c r="J204" t="str">
        <f t="shared" si="13"/>
        <v/>
      </c>
      <c r="K204" t="str">
        <f t="shared" si="13"/>
        <v/>
      </c>
      <c r="L204" t="str">
        <f t="shared" si="13"/>
        <v/>
      </c>
      <c r="N204" t="str">
        <f t="shared" si="14"/>
        <v/>
      </c>
      <c r="O204" t="str">
        <f t="shared" si="14"/>
        <v/>
      </c>
      <c r="P204" t="str">
        <f t="shared" si="14"/>
        <v/>
      </c>
    </row>
    <row r="205" spans="1:16" ht="17" x14ac:dyDescent="0.25">
      <c r="A205" s="4"/>
      <c r="B205" t="s">
        <v>329</v>
      </c>
      <c r="C205" t="s">
        <v>175</v>
      </c>
      <c r="D205">
        <v>11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13"/>
        <v/>
      </c>
      <c r="K205" t="str">
        <f t="shared" si="13"/>
        <v/>
      </c>
      <c r="L205" t="str">
        <f t="shared" si="13"/>
        <v/>
      </c>
      <c r="N205" t="str">
        <f t="shared" si="14"/>
        <v/>
      </c>
      <c r="O205" t="str">
        <f t="shared" si="14"/>
        <v/>
      </c>
      <c r="P205" t="str">
        <f t="shared" si="14"/>
        <v/>
      </c>
    </row>
    <row r="206" spans="1:16" ht="17" x14ac:dyDescent="0.25">
      <c r="A206" s="4"/>
      <c r="B206" t="s">
        <v>351</v>
      </c>
      <c r="C206" t="s">
        <v>1469</v>
      </c>
      <c r="D206">
        <v>11</v>
      </c>
      <c r="E206">
        <v>0</v>
      </c>
      <c r="F206">
        <v>0</v>
      </c>
      <c r="G206">
        <v>7.9465000000000003</v>
      </c>
      <c r="H206">
        <v>-1.0232000000000001</v>
      </c>
      <c r="J206" t="str">
        <f t="shared" si="13"/>
        <v/>
      </c>
      <c r="K206" t="str">
        <f t="shared" si="13"/>
        <v/>
      </c>
      <c r="L206" t="str">
        <f t="shared" si="13"/>
        <v/>
      </c>
      <c r="N206" t="str">
        <f t="shared" si="14"/>
        <v/>
      </c>
      <c r="O206" t="str">
        <f t="shared" si="14"/>
        <v/>
      </c>
      <c r="P206" t="str">
        <f t="shared" si="14"/>
        <v/>
      </c>
    </row>
    <row r="207" spans="1:16" ht="17" x14ac:dyDescent="0.25">
      <c r="A207" s="4"/>
      <c r="B207" t="s">
        <v>338</v>
      </c>
      <c r="C207" t="s">
        <v>1388</v>
      </c>
      <c r="D207">
        <v>11</v>
      </c>
      <c r="E207">
        <v>0</v>
      </c>
      <c r="F207">
        <v>0</v>
      </c>
      <c r="G207">
        <v>-23.442499999999999</v>
      </c>
      <c r="H207">
        <v>-58.443800000000003</v>
      </c>
      <c r="J207" t="str">
        <f t="shared" si="13"/>
        <v/>
      </c>
      <c r="K207" t="str">
        <f t="shared" si="13"/>
        <v/>
      </c>
      <c r="L207" t="str">
        <f t="shared" si="13"/>
        <v/>
      </c>
      <c r="N207" t="str">
        <f t="shared" si="14"/>
        <v/>
      </c>
      <c r="O207" t="str">
        <f t="shared" si="14"/>
        <v/>
      </c>
      <c r="P207" t="str">
        <f t="shared" si="14"/>
        <v/>
      </c>
    </row>
    <row r="208" spans="1:16" ht="17" x14ac:dyDescent="0.25">
      <c r="A208" s="4" t="s">
        <v>361</v>
      </c>
      <c r="B208" t="s">
        <v>1</v>
      </c>
      <c r="C208" t="s">
        <v>1471</v>
      </c>
      <c r="D208">
        <v>11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3"/>
        <v>11</v>
      </c>
      <c r="K208">
        <f t="shared" si="13"/>
        <v>0</v>
      </c>
      <c r="L208">
        <f t="shared" si="13"/>
        <v>0</v>
      </c>
      <c r="N208" t="str">
        <f t="shared" si="14"/>
        <v/>
      </c>
      <c r="O208" t="str">
        <f t="shared" si="14"/>
        <v/>
      </c>
      <c r="P208" t="str">
        <f t="shared" si="14"/>
        <v/>
      </c>
    </row>
    <row r="209" spans="1:16" ht="17" x14ac:dyDescent="0.25">
      <c r="A209" s="4" t="s">
        <v>347</v>
      </c>
      <c r="B209" t="s">
        <v>1</v>
      </c>
      <c r="C209" t="s">
        <v>1356</v>
      </c>
      <c r="D209">
        <v>11</v>
      </c>
      <c r="E209">
        <v>0</v>
      </c>
      <c r="F209">
        <v>0</v>
      </c>
      <c r="G209">
        <v>46.921900000000001</v>
      </c>
      <c r="H209">
        <v>-110.45440000000001</v>
      </c>
      <c r="J209">
        <f t="shared" si="13"/>
        <v>11</v>
      </c>
      <c r="K209">
        <f t="shared" si="13"/>
        <v>0</v>
      </c>
      <c r="L209">
        <f t="shared" si="13"/>
        <v>0</v>
      </c>
      <c r="N209" t="str">
        <f t="shared" si="14"/>
        <v/>
      </c>
      <c r="O209" t="str">
        <f t="shared" si="14"/>
        <v/>
      </c>
      <c r="P209" t="str">
        <f t="shared" si="14"/>
        <v/>
      </c>
    </row>
    <row r="210" spans="1:16" ht="17" x14ac:dyDescent="0.25">
      <c r="A210" s="4" t="s">
        <v>334</v>
      </c>
      <c r="B210" t="s">
        <v>1</v>
      </c>
      <c r="C210" t="s">
        <v>1274</v>
      </c>
      <c r="D210">
        <v>11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13"/>
        <v>11</v>
      </c>
      <c r="K210">
        <f t="shared" si="13"/>
        <v>1</v>
      </c>
      <c r="L210">
        <f t="shared" si="13"/>
        <v>0</v>
      </c>
      <c r="N210" t="str">
        <f t="shared" si="14"/>
        <v/>
      </c>
      <c r="O210" t="str">
        <f t="shared" si="14"/>
        <v/>
      </c>
      <c r="P210" t="str">
        <f t="shared" si="14"/>
        <v/>
      </c>
    </row>
    <row r="211" spans="1:16" ht="17" x14ac:dyDescent="0.25">
      <c r="A211" s="4" t="s">
        <v>355</v>
      </c>
      <c r="B211" t="s">
        <v>172</v>
      </c>
      <c r="C211" t="s">
        <v>1479</v>
      </c>
      <c r="D211">
        <v>11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13"/>
        <v/>
      </c>
      <c r="K211" t="str">
        <f t="shared" si="13"/>
        <v/>
      </c>
      <c r="L211" t="str">
        <f t="shared" si="13"/>
        <v/>
      </c>
      <c r="N211" t="str">
        <f t="shared" si="14"/>
        <v/>
      </c>
      <c r="O211" t="str">
        <f t="shared" si="14"/>
        <v/>
      </c>
      <c r="P211" t="str">
        <f t="shared" si="14"/>
        <v/>
      </c>
    </row>
    <row r="212" spans="1:16" ht="17" x14ac:dyDescent="0.25">
      <c r="A212" s="4" t="s">
        <v>341</v>
      </c>
      <c r="B212" t="s">
        <v>59</v>
      </c>
      <c r="C212" t="s">
        <v>1449</v>
      </c>
      <c r="D212">
        <v>10</v>
      </c>
      <c r="E212">
        <v>0</v>
      </c>
      <c r="F212">
        <v>3</v>
      </c>
      <c r="G212">
        <v>-41.454500000000003</v>
      </c>
      <c r="H212">
        <v>145.97069999999999</v>
      </c>
      <c r="J212" t="str">
        <f t="shared" si="13"/>
        <v/>
      </c>
      <c r="K212" t="str">
        <f t="shared" si="13"/>
        <v/>
      </c>
      <c r="L212" t="str">
        <f t="shared" si="13"/>
        <v/>
      </c>
      <c r="N212" t="str">
        <f t="shared" si="14"/>
        <v/>
      </c>
      <c r="O212" t="str">
        <f t="shared" si="14"/>
        <v/>
      </c>
      <c r="P212" t="str">
        <f t="shared" si="14"/>
        <v/>
      </c>
    </row>
    <row r="213" spans="1:16" ht="17" x14ac:dyDescent="0.25">
      <c r="A213" s="4" t="s">
        <v>432</v>
      </c>
      <c r="B213" t="s">
        <v>172</v>
      </c>
      <c r="C213" t="s">
        <v>1480</v>
      </c>
      <c r="D213">
        <v>10</v>
      </c>
      <c r="E213">
        <v>0</v>
      </c>
      <c r="F213">
        <v>2</v>
      </c>
      <c r="G213">
        <v>36.140799999999999</v>
      </c>
      <c r="H213">
        <v>-5.3536000000000001</v>
      </c>
      <c r="J213" t="str">
        <f t="shared" si="13"/>
        <v/>
      </c>
      <c r="K213" t="str">
        <f t="shared" si="13"/>
        <v/>
      </c>
      <c r="L213" t="str">
        <f t="shared" si="13"/>
        <v/>
      </c>
      <c r="N213" t="str">
        <f t="shared" si="14"/>
        <v/>
      </c>
      <c r="O213" t="str">
        <f t="shared" si="14"/>
        <v/>
      </c>
      <c r="P213" t="str">
        <f t="shared" si="14"/>
        <v/>
      </c>
    </row>
    <row r="214" spans="1:16" ht="17" x14ac:dyDescent="0.25">
      <c r="A214" s="4" t="s">
        <v>305</v>
      </c>
      <c r="B214" t="s">
        <v>63</v>
      </c>
      <c r="C214" t="s">
        <v>1388</v>
      </c>
      <c r="D214">
        <v>9</v>
      </c>
      <c r="E214">
        <v>0</v>
      </c>
      <c r="F214">
        <v>0</v>
      </c>
      <c r="G214">
        <v>37.648899999999998</v>
      </c>
      <c r="H214">
        <v>-122.66549999999999</v>
      </c>
      <c r="J214" t="str">
        <f t="shared" si="13"/>
        <v/>
      </c>
      <c r="K214" t="str">
        <f t="shared" si="13"/>
        <v/>
      </c>
      <c r="L214" t="str">
        <f t="shared" si="13"/>
        <v/>
      </c>
      <c r="N214" t="str">
        <f t="shared" si="14"/>
        <v/>
      </c>
      <c r="O214" t="str">
        <f t="shared" si="14"/>
        <v/>
      </c>
      <c r="P214" t="str">
        <f t="shared" si="14"/>
        <v/>
      </c>
    </row>
    <row r="215" spans="1:16" ht="17" x14ac:dyDescent="0.25">
      <c r="A215" s="4"/>
      <c r="B215" t="s">
        <v>401</v>
      </c>
      <c r="C215" t="s">
        <v>1481</v>
      </c>
      <c r="D215">
        <v>9</v>
      </c>
      <c r="E215">
        <v>0</v>
      </c>
      <c r="F215">
        <v>1</v>
      </c>
      <c r="G215">
        <v>7.54</v>
      </c>
      <c r="H215">
        <v>-5.5471000000000004</v>
      </c>
      <c r="J215" t="str">
        <f t="shared" si="13"/>
        <v/>
      </c>
      <c r="K215" t="str">
        <f t="shared" si="13"/>
        <v/>
      </c>
      <c r="L215" t="str">
        <f t="shared" si="13"/>
        <v/>
      </c>
      <c r="N215" t="str">
        <f t="shared" si="14"/>
        <v/>
      </c>
      <c r="O215" t="str">
        <f t="shared" si="14"/>
        <v/>
      </c>
      <c r="P215" t="str">
        <f t="shared" si="14"/>
        <v/>
      </c>
    </row>
    <row r="216" spans="1:16" ht="17" x14ac:dyDescent="0.25">
      <c r="A216" s="4"/>
      <c r="B216" t="s">
        <v>384</v>
      </c>
      <c r="C216" t="s">
        <v>1469</v>
      </c>
      <c r="D216">
        <v>9</v>
      </c>
      <c r="E216">
        <v>1</v>
      </c>
      <c r="F216">
        <v>0</v>
      </c>
      <c r="G216">
        <v>15.7835</v>
      </c>
      <c r="H216">
        <v>-90.230800000000002</v>
      </c>
      <c r="J216" t="str">
        <f t="shared" ref="J216:L275" si="15">IF($B216="US",D216,"")</f>
        <v/>
      </c>
      <c r="K216" t="str">
        <f t="shared" si="15"/>
        <v/>
      </c>
      <c r="L216" t="str">
        <f t="shared" si="15"/>
        <v/>
      </c>
      <c r="N216" t="str">
        <f t="shared" si="14"/>
        <v/>
      </c>
      <c r="O216" t="str">
        <f t="shared" si="14"/>
        <v/>
      </c>
      <c r="P216" t="str">
        <f t="shared" si="14"/>
        <v/>
      </c>
    </row>
    <row r="217" spans="1:16" ht="17" x14ac:dyDescent="0.25">
      <c r="A217" s="4"/>
      <c r="B217" t="s">
        <v>368</v>
      </c>
      <c r="C217" t="s">
        <v>1462</v>
      </c>
      <c r="D217">
        <v>9</v>
      </c>
      <c r="E217">
        <v>0</v>
      </c>
      <c r="F217">
        <v>0</v>
      </c>
      <c r="G217">
        <v>10.691800000000001</v>
      </c>
      <c r="H217">
        <v>-61.222499999999997</v>
      </c>
      <c r="J217" t="str">
        <f t="shared" si="15"/>
        <v/>
      </c>
      <c r="K217" t="str">
        <f t="shared" si="15"/>
        <v/>
      </c>
      <c r="L217" t="str">
        <f t="shared" si="15"/>
        <v/>
      </c>
      <c r="N217" t="str">
        <f t="shared" si="14"/>
        <v/>
      </c>
      <c r="O217" t="str">
        <f t="shared" si="14"/>
        <v/>
      </c>
      <c r="P217" t="str">
        <f t="shared" si="14"/>
        <v/>
      </c>
    </row>
    <row r="218" spans="1:16" ht="17" x14ac:dyDescent="0.25">
      <c r="A218" s="4" t="s">
        <v>426</v>
      </c>
      <c r="B218" t="s">
        <v>1</v>
      </c>
      <c r="C218" t="s">
        <v>1471</v>
      </c>
      <c r="D218">
        <v>9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15"/>
        <v>9</v>
      </c>
      <c r="K218">
        <f t="shared" si="15"/>
        <v>0</v>
      </c>
      <c r="L218">
        <f t="shared" si="15"/>
        <v>0</v>
      </c>
      <c r="N218" t="str">
        <f t="shared" si="14"/>
        <v/>
      </c>
      <c r="O218" t="str">
        <f t="shared" si="14"/>
        <v/>
      </c>
      <c r="P218" t="str">
        <f t="shared" si="14"/>
        <v/>
      </c>
    </row>
    <row r="219" spans="1:16" ht="17" x14ac:dyDescent="0.25">
      <c r="A219" s="4"/>
      <c r="B219" t="s">
        <v>388</v>
      </c>
      <c r="C219" t="s">
        <v>1393</v>
      </c>
      <c r="D219">
        <v>8</v>
      </c>
      <c r="E219">
        <v>0</v>
      </c>
      <c r="F219">
        <v>1</v>
      </c>
      <c r="G219">
        <v>9.0820000000000007</v>
      </c>
      <c r="H219">
        <v>8.6753</v>
      </c>
      <c r="J219" t="str">
        <f t="shared" si="15"/>
        <v/>
      </c>
      <c r="K219" t="str">
        <f t="shared" si="15"/>
        <v/>
      </c>
      <c r="L219" t="str">
        <f t="shared" si="15"/>
        <v/>
      </c>
      <c r="N219" t="str">
        <f t="shared" si="14"/>
        <v/>
      </c>
      <c r="O219" t="str">
        <f t="shared" si="14"/>
        <v/>
      </c>
      <c r="P219" t="str">
        <f t="shared" si="14"/>
        <v/>
      </c>
    </row>
    <row r="220" spans="1:16" ht="17" x14ac:dyDescent="0.25">
      <c r="A220" s="4"/>
      <c r="B220" t="s">
        <v>360</v>
      </c>
      <c r="C220" t="s">
        <v>1394</v>
      </c>
      <c r="D220">
        <v>8</v>
      </c>
      <c r="E220">
        <v>0</v>
      </c>
      <c r="F220">
        <v>0</v>
      </c>
      <c r="G220">
        <v>-1.9402999999999999</v>
      </c>
      <c r="H220">
        <v>29.873899999999999</v>
      </c>
      <c r="J220" t="str">
        <f t="shared" si="15"/>
        <v/>
      </c>
      <c r="K220" t="str">
        <f t="shared" si="15"/>
        <v/>
      </c>
      <c r="L220" t="str">
        <f t="shared" si="15"/>
        <v/>
      </c>
      <c r="N220" t="str">
        <f t="shared" si="14"/>
        <v/>
      </c>
      <c r="O220" t="str">
        <f t="shared" si="14"/>
        <v/>
      </c>
      <c r="P220" t="str">
        <f t="shared" si="14"/>
        <v/>
      </c>
    </row>
    <row r="221" spans="1:16" ht="17" x14ac:dyDescent="0.25">
      <c r="A221" s="4"/>
      <c r="B221" t="s">
        <v>366</v>
      </c>
      <c r="C221" t="s">
        <v>1267</v>
      </c>
      <c r="D221">
        <v>7</v>
      </c>
      <c r="E221">
        <v>1</v>
      </c>
      <c r="F221">
        <v>0</v>
      </c>
      <c r="G221">
        <v>4.8604000000000003</v>
      </c>
      <c r="H221">
        <v>-58.930199999999999</v>
      </c>
      <c r="J221" t="str">
        <f t="shared" si="15"/>
        <v/>
      </c>
      <c r="K221" t="str">
        <f t="shared" si="15"/>
        <v/>
      </c>
      <c r="L221" t="str">
        <f t="shared" si="15"/>
        <v/>
      </c>
      <c r="N221" t="str">
        <f t="shared" si="14"/>
        <v/>
      </c>
      <c r="O221" t="str">
        <f t="shared" si="14"/>
        <v/>
      </c>
      <c r="P221" t="str">
        <f t="shared" si="14"/>
        <v/>
      </c>
    </row>
    <row r="222" spans="1:16" ht="17" x14ac:dyDescent="0.25">
      <c r="A222" s="4"/>
      <c r="B222" t="s">
        <v>372</v>
      </c>
      <c r="C222" t="s">
        <v>1463</v>
      </c>
      <c r="D222">
        <v>7</v>
      </c>
      <c r="E222">
        <v>0</v>
      </c>
      <c r="F222">
        <v>0</v>
      </c>
      <c r="G222">
        <v>-2.3599999999999999E-2</v>
      </c>
      <c r="H222">
        <v>37.906199999999998</v>
      </c>
      <c r="J222" t="str">
        <f t="shared" si="15"/>
        <v/>
      </c>
      <c r="K222" t="str">
        <f t="shared" si="15"/>
        <v/>
      </c>
      <c r="L222" t="str">
        <f t="shared" si="15"/>
        <v/>
      </c>
      <c r="N222" t="str">
        <f t="shared" si="14"/>
        <v/>
      </c>
      <c r="O222" t="str">
        <f t="shared" si="14"/>
        <v/>
      </c>
      <c r="P222" t="str">
        <f t="shared" si="14"/>
        <v/>
      </c>
    </row>
    <row r="223" spans="1:16" ht="17" x14ac:dyDescent="0.25">
      <c r="A223" s="4"/>
      <c r="B223" t="s">
        <v>345</v>
      </c>
      <c r="C223" t="s">
        <v>165</v>
      </c>
      <c r="D223">
        <v>7</v>
      </c>
      <c r="E223">
        <v>0</v>
      </c>
      <c r="F223">
        <v>0</v>
      </c>
      <c r="G223">
        <v>43.738399999999999</v>
      </c>
      <c r="H223">
        <v>7.4245999999999999</v>
      </c>
      <c r="J223" t="str">
        <f t="shared" si="15"/>
        <v/>
      </c>
      <c r="K223" t="str">
        <f t="shared" si="15"/>
        <v/>
      </c>
      <c r="L223" t="str">
        <f t="shared" si="15"/>
        <v/>
      </c>
      <c r="N223" t="str">
        <f t="shared" si="14"/>
        <v/>
      </c>
      <c r="O223" t="str">
        <f t="shared" si="14"/>
        <v/>
      </c>
      <c r="P223" t="str">
        <f t="shared" si="14"/>
        <v/>
      </c>
    </row>
    <row r="224" spans="1:16" ht="17" x14ac:dyDescent="0.25">
      <c r="A224" s="4"/>
      <c r="B224" t="s">
        <v>402</v>
      </c>
      <c r="C224" t="s">
        <v>1477</v>
      </c>
      <c r="D224">
        <v>6</v>
      </c>
      <c r="E224">
        <v>0</v>
      </c>
      <c r="F224">
        <v>0</v>
      </c>
      <c r="G224">
        <v>1.6508</v>
      </c>
      <c r="H224">
        <v>10.267899999999999</v>
      </c>
      <c r="J224" t="str">
        <f t="shared" si="15"/>
        <v/>
      </c>
      <c r="K224" t="str">
        <f t="shared" si="15"/>
        <v/>
      </c>
      <c r="L224" t="str">
        <f t="shared" si="15"/>
        <v/>
      </c>
      <c r="N224" t="str">
        <f t="shared" si="14"/>
        <v/>
      </c>
      <c r="O224" t="str">
        <f t="shared" si="14"/>
        <v/>
      </c>
      <c r="P224" t="str">
        <f t="shared" si="14"/>
        <v/>
      </c>
    </row>
    <row r="225" spans="1:16" ht="17" x14ac:dyDescent="0.25">
      <c r="A225" s="4"/>
      <c r="B225" t="s">
        <v>359</v>
      </c>
      <c r="C225" t="s">
        <v>1394</v>
      </c>
      <c r="D225">
        <v>6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5"/>
        <v/>
      </c>
      <c r="K225" t="str">
        <f t="shared" si="15"/>
        <v/>
      </c>
      <c r="L225" t="str">
        <f t="shared" si="15"/>
        <v/>
      </c>
      <c r="N225" t="str">
        <f t="shared" si="14"/>
        <v/>
      </c>
      <c r="O225" t="str">
        <f t="shared" si="14"/>
        <v/>
      </c>
      <c r="P225" t="str">
        <f t="shared" si="14"/>
        <v/>
      </c>
    </row>
    <row r="226" spans="1:16" ht="17" x14ac:dyDescent="0.25">
      <c r="A226" s="4" t="s">
        <v>369</v>
      </c>
      <c r="B226" t="s">
        <v>54</v>
      </c>
      <c r="C226" t="s">
        <v>1482</v>
      </c>
      <c r="D226">
        <v>6</v>
      </c>
      <c r="E226">
        <v>0</v>
      </c>
      <c r="F226">
        <v>0</v>
      </c>
      <c r="G226">
        <v>-17.6797</v>
      </c>
      <c r="H226">
        <v>-149.4068</v>
      </c>
      <c r="J226" t="str">
        <f t="shared" si="15"/>
        <v/>
      </c>
      <c r="K226" t="str">
        <f t="shared" si="15"/>
        <v/>
      </c>
      <c r="L226" t="str">
        <f t="shared" si="15"/>
        <v/>
      </c>
      <c r="N226" t="str">
        <f t="shared" si="14"/>
        <v/>
      </c>
      <c r="O226" t="str">
        <f t="shared" si="14"/>
        <v/>
      </c>
      <c r="P226" t="str">
        <f t="shared" si="14"/>
        <v/>
      </c>
    </row>
    <row r="227" spans="1:16" ht="17" x14ac:dyDescent="0.25">
      <c r="A227" s="4"/>
      <c r="B227" t="s">
        <v>415</v>
      </c>
      <c r="C227" t="s">
        <v>1388</v>
      </c>
      <c r="D227">
        <v>6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5"/>
        <v/>
      </c>
      <c r="K227" t="str">
        <f t="shared" si="15"/>
        <v/>
      </c>
      <c r="L227" t="str">
        <f t="shared" si="15"/>
        <v/>
      </c>
      <c r="N227" t="str">
        <f t="shared" si="14"/>
        <v/>
      </c>
      <c r="O227" t="str">
        <f t="shared" si="14"/>
        <v/>
      </c>
      <c r="P227" t="str">
        <f t="shared" si="14"/>
        <v/>
      </c>
    </row>
    <row r="228" spans="1:16" ht="17" x14ac:dyDescent="0.25">
      <c r="A228" s="4"/>
      <c r="B228" t="s">
        <v>373</v>
      </c>
      <c r="C228" t="s">
        <v>1427</v>
      </c>
      <c r="D228">
        <v>6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15"/>
        <v/>
      </c>
      <c r="K228" t="str">
        <f t="shared" si="15"/>
        <v/>
      </c>
      <c r="L228" t="str">
        <f t="shared" si="15"/>
        <v/>
      </c>
      <c r="N228" t="str">
        <f t="shared" si="14"/>
        <v/>
      </c>
      <c r="O228" t="str">
        <f t="shared" si="14"/>
        <v/>
      </c>
      <c r="P228" t="str">
        <f t="shared" si="14"/>
        <v/>
      </c>
    </row>
    <row r="229" spans="1:16" ht="17" x14ac:dyDescent="0.25">
      <c r="A229" s="4"/>
      <c r="B229" t="s">
        <v>423</v>
      </c>
      <c r="C229" t="s">
        <v>1482</v>
      </c>
      <c r="D229">
        <v>6</v>
      </c>
      <c r="E229">
        <v>0</v>
      </c>
      <c r="F229">
        <v>0</v>
      </c>
      <c r="G229">
        <v>-6.3689999999999998</v>
      </c>
      <c r="H229">
        <v>34.888800000000003</v>
      </c>
      <c r="J229" t="str">
        <f t="shared" si="15"/>
        <v/>
      </c>
      <c r="K229" t="str">
        <f t="shared" si="15"/>
        <v/>
      </c>
      <c r="L229" t="str">
        <f t="shared" si="15"/>
        <v/>
      </c>
      <c r="N229" t="str">
        <f t="shared" si="14"/>
        <v/>
      </c>
      <c r="O229" t="str">
        <f t="shared" si="14"/>
        <v/>
      </c>
      <c r="P229" t="str">
        <f t="shared" si="14"/>
        <v/>
      </c>
    </row>
    <row r="230" spans="1:16" ht="17" x14ac:dyDescent="0.25">
      <c r="A230" s="4"/>
      <c r="B230" t="s">
        <v>1305</v>
      </c>
      <c r="C230" t="s">
        <v>1477</v>
      </c>
      <c r="D230">
        <v>5</v>
      </c>
      <c r="E230">
        <v>0</v>
      </c>
      <c r="F230">
        <v>0</v>
      </c>
      <c r="G230">
        <v>13.193899999999999</v>
      </c>
      <c r="H230">
        <v>-59.543199999999999</v>
      </c>
      <c r="J230" t="str">
        <f t="shared" si="15"/>
        <v/>
      </c>
      <c r="K230" t="str">
        <f t="shared" si="15"/>
        <v/>
      </c>
      <c r="L230" t="str">
        <f t="shared" si="15"/>
        <v/>
      </c>
      <c r="N230" t="str">
        <f t="shared" si="14"/>
        <v/>
      </c>
      <c r="O230" t="str">
        <f t="shared" si="14"/>
        <v/>
      </c>
      <c r="P230" t="str">
        <f t="shared" si="14"/>
        <v/>
      </c>
    </row>
    <row r="231" spans="1:16" ht="17" x14ac:dyDescent="0.25">
      <c r="A231" s="4" t="s">
        <v>362</v>
      </c>
      <c r="B231" t="s">
        <v>1</v>
      </c>
      <c r="C231" t="s">
        <v>239</v>
      </c>
      <c r="D231">
        <v>5</v>
      </c>
      <c r="E231">
        <v>0</v>
      </c>
      <c r="F231">
        <v>0</v>
      </c>
      <c r="G231">
        <v>18.220800000000001</v>
      </c>
      <c r="H231">
        <v>-66.590100000000007</v>
      </c>
      <c r="J231">
        <f t="shared" si="15"/>
        <v>5</v>
      </c>
      <c r="K231">
        <f t="shared" si="15"/>
        <v>0</v>
      </c>
      <c r="L231">
        <f t="shared" si="15"/>
        <v>0</v>
      </c>
      <c r="N231" t="str">
        <f t="shared" si="14"/>
        <v/>
      </c>
      <c r="O231" t="str">
        <f t="shared" si="14"/>
        <v/>
      </c>
      <c r="P231" t="str">
        <f t="shared" si="14"/>
        <v/>
      </c>
    </row>
    <row r="232" spans="1:16" ht="17" x14ac:dyDescent="0.25">
      <c r="A232" s="4"/>
      <c r="B232" t="s">
        <v>377</v>
      </c>
      <c r="C232" t="s">
        <v>1388</v>
      </c>
      <c r="D232">
        <v>4</v>
      </c>
      <c r="E232">
        <v>0</v>
      </c>
      <c r="F232">
        <v>0</v>
      </c>
      <c r="G232">
        <v>12.521100000000001</v>
      </c>
      <c r="H232">
        <v>-69.968299999999999</v>
      </c>
      <c r="J232" t="str">
        <f t="shared" si="15"/>
        <v/>
      </c>
      <c r="K232" t="str">
        <f t="shared" si="15"/>
        <v/>
      </c>
      <c r="L232" t="str">
        <f t="shared" si="15"/>
        <v/>
      </c>
      <c r="N232" t="str">
        <f t="shared" si="14"/>
        <v/>
      </c>
      <c r="O232" t="str">
        <f t="shared" si="14"/>
        <v/>
      </c>
      <c r="P232" t="str">
        <f t="shared" si="14"/>
        <v/>
      </c>
    </row>
    <row r="233" spans="1:16" ht="17" x14ac:dyDescent="0.25">
      <c r="A233" s="4" t="s">
        <v>379</v>
      </c>
      <c r="B233" t="s">
        <v>59</v>
      </c>
      <c r="C233" t="s">
        <v>1449</v>
      </c>
      <c r="D233">
        <v>4</v>
      </c>
      <c r="E233">
        <v>0</v>
      </c>
      <c r="F233">
        <v>0</v>
      </c>
      <c r="G233">
        <v>-35.473500000000001</v>
      </c>
      <c r="H233">
        <v>149.01240000000001</v>
      </c>
      <c r="J233" t="str">
        <f t="shared" si="15"/>
        <v/>
      </c>
      <c r="K233" t="str">
        <f t="shared" si="15"/>
        <v/>
      </c>
      <c r="L233" t="str">
        <f t="shared" si="15"/>
        <v/>
      </c>
      <c r="N233" t="str">
        <f t="shared" si="14"/>
        <v/>
      </c>
      <c r="O233" t="str">
        <f t="shared" si="14"/>
        <v/>
      </c>
      <c r="P233" t="str">
        <f t="shared" si="14"/>
        <v/>
      </c>
    </row>
    <row r="234" spans="1:16" ht="17" x14ac:dyDescent="0.25">
      <c r="A234" s="4" t="s">
        <v>382</v>
      </c>
      <c r="B234" t="s">
        <v>54</v>
      </c>
      <c r="C234" t="s">
        <v>1472</v>
      </c>
      <c r="D234">
        <v>4</v>
      </c>
      <c r="E234">
        <v>0</v>
      </c>
      <c r="F234">
        <v>0</v>
      </c>
      <c r="G234">
        <v>18.070799999999998</v>
      </c>
      <c r="H234">
        <v>-63.0501</v>
      </c>
      <c r="J234" t="str">
        <f t="shared" si="15"/>
        <v/>
      </c>
      <c r="K234" t="str">
        <f t="shared" si="15"/>
        <v/>
      </c>
      <c r="L234" t="str">
        <f t="shared" si="15"/>
        <v/>
      </c>
      <c r="N234" t="str">
        <f t="shared" si="14"/>
        <v/>
      </c>
      <c r="O234" t="str">
        <f t="shared" si="14"/>
        <v/>
      </c>
      <c r="P234" t="str">
        <f t="shared" si="14"/>
        <v/>
      </c>
    </row>
    <row r="235" spans="1:16" ht="17" x14ac:dyDescent="0.25">
      <c r="A235" s="4"/>
      <c r="B235" t="s">
        <v>1483</v>
      </c>
      <c r="C235" t="s">
        <v>1484</v>
      </c>
      <c r="D235">
        <v>3</v>
      </c>
      <c r="E235">
        <v>0</v>
      </c>
      <c r="F235">
        <v>0</v>
      </c>
      <c r="G235">
        <v>25.034300000000002</v>
      </c>
      <c r="H235">
        <v>-77.396299999999997</v>
      </c>
      <c r="J235" t="str">
        <f t="shared" si="15"/>
        <v/>
      </c>
      <c r="K235" t="str">
        <f t="shared" si="15"/>
        <v/>
      </c>
      <c r="L235" t="str">
        <f t="shared" si="15"/>
        <v/>
      </c>
      <c r="N235" t="str">
        <f t="shared" si="14"/>
        <v/>
      </c>
      <c r="O235" t="str">
        <f t="shared" si="14"/>
        <v/>
      </c>
      <c r="P235" t="str">
        <f t="shared" si="14"/>
        <v/>
      </c>
    </row>
    <row r="236" spans="1:16" ht="17" x14ac:dyDescent="0.25">
      <c r="A236" s="4" t="s">
        <v>395</v>
      </c>
      <c r="B236" t="s">
        <v>63</v>
      </c>
      <c r="C236" t="s">
        <v>1277</v>
      </c>
      <c r="D236">
        <v>3</v>
      </c>
      <c r="E236">
        <v>0</v>
      </c>
      <c r="F236">
        <v>0</v>
      </c>
      <c r="G236">
        <v>53.1355</v>
      </c>
      <c r="H236">
        <v>-57.660400000000003</v>
      </c>
      <c r="J236" t="str">
        <f t="shared" si="15"/>
        <v/>
      </c>
      <c r="K236" t="str">
        <f t="shared" si="15"/>
        <v/>
      </c>
      <c r="L236" t="str">
        <f t="shared" si="15"/>
        <v/>
      </c>
      <c r="N236" t="str">
        <f t="shared" si="14"/>
        <v/>
      </c>
      <c r="O236" t="str">
        <f t="shared" si="14"/>
        <v/>
      </c>
      <c r="P236" t="str">
        <f t="shared" si="14"/>
        <v/>
      </c>
    </row>
    <row r="237" spans="1:16" ht="17" x14ac:dyDescent="0.25">
      <c r="A237" s="4"/>
      <c r="B237" t="s">
        <v>400</v>
      </c>
      <c r="C237" t="s">
        <v>1479</v>
      </c>
      <c r="D237">
        <v>3</v>
      </c>
      <c r="E237">
        <v>0</v>
      </c>
      <c r="F237">
        <v>0</v>
      </c>
      <c r="G237">
        <v>-0.22800000000000001</v>
      </c>
      <c r="H237">
        <v>15.8277</v>
      </c>
      <c r="J237" t="str">
        <f t="shared" si="15"/>
        <v/>
      </c>
      <c r="K237" t="str">
        <f t="shared" si="15"/>
        <v/>
      </c>
      <c r="L237" t="str">
        <f t="shared" si="15"/>
        <v/>
      </c>
      <c r="N237" t="str">
        <f t="shared" si="14"/>
        <v/>
      </c>
      <c r="O237" t="str">
        <f t="shared" si="14"/>
        <v/>
      </c>
      <c r="P237" t="str">
        <f t="shared" si="14"/>
        <v/>
      </c>
    </row>
    <row r="238" spans="1:16" ht="17" x14ac:dyDescent="0.25">
      <c r="A238" s="4" t="s">
        <v>370</v>
      </c>
      <c r="B238" t="s">
        <v>54</v>
      </c>
      <c r="C238" t="s">
        <v>165</v>
      </c>
      <c r="D238">
        <v>3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15"/>
        <v/>
      </c>
      <c r="K238" t="str">
        <f t="shared" si="15"/>
        <v/>
      </c>
      <c r="L238" t="str">
        <f t="shared" si="15"/>
        <v/>
      </c>
      <c r="N238" t="str">
        <f t="shared" si="14"/>
        <v/>
      </c>
      <c r="O238" t="str">
        <f t="shared" si="14"/>
        <v/>
      </c>
      <c r="P238" t="str">
        <f t="shared" si="14"/>
        <v/>
      </c>
    </row>
    <row r="239" spans="1:16" ht="17" x14ac:dyDescent="0.25">
      <c r="A239" s="4"/>
      <c r="B239" t="s">
        <v>1400</v>
      </c>
      <c r="C239" t="s">
        <v>1388</v>
      </c>
      <c r="D239">
        <v>3</v>
      </c>
      <c r="E239">
        <v>0</v>
      </c>
      <c r="F239">
        <v>0</v>
      </c>
      <c r="G239">
        <v>41.2044</v>
      </c>
      <c r="H239">
        <v>74.766099999999994</v>
      </c>
      <c r="J239" t="str">
        <f t="shared" si="15"/>
        <v/>
      </c>
      <c r="K239" t="str">
        <f t="shared" si="15"/>
        <v/>
      </c>
      <c r="L239" t="str">
        <f t="shared" si="15"/>
        <v/>
      </c>
      <c r="N239" t="str">
        <f t="shared" si="14"/>
        <v/>
      </c>
      <c r="O239" t="str">
        <f t="shared" si="14"/>
        <v/>
      </c>
      <c r="P239" t="str">
        <f t="shared" si="14"/>
        <v/>
      </c>
    </row>
    <row r="240" spans="1:16" ht="17" x14ac:dyDescent="0.25">
      <c r="A240" s="4"/>
      <c r="B240" t="s">
        <v>1401</v>
      </c>
      <c r="C240" t="s">
        <v>1463</v>
      </c>
      <c r="D240">
        <v>3</v>
      </c>
      <c r="E240">
        <v>0</v>
      </c>
      <c r="F240">
        <v>0</v>
      </c>
      <c r="G240">
        <v>-20.348400000000002</v>
      </c>
      <c r="H240">
        <v>57.552199999999999</v>
      </c>
      <c r="J240" t="str">
        <f t="shared" si="15"/>
        <v/>
      </c>
      <c r="K240" t="str">
        <f t="shared" si="15"/>
        <v/>
      </c>
      <c r="L240" t="str">
        <f t="shared" si="15"/>
        <v/>
      </c>
      <c r="N240" t="str">
        <f t="shared" si="14"/>
        <v/>
      </c>
      <c r="O240" t="str">
        <f t="shared" si="14"/>
        <v/>
      </c>
      <c r="P240" t="str">
        <f t="shared" si="14"/>
        <v/>
      </c>
    </row>
    <row r="241" spans="1:16" ht="17" x14ac:dyDescent="0.25">
      <c r="A241" s="4"/>
      <c r="B241" t="s">
        <v>405</v>
      </c>
      <c r="C241" t="s">
        <v>1354</v>
      </c>
      <c r="D241">
        <v>3</v>
      </c>
      <c r="E241">
        <v>0</v>
      </c>
      <c r="F241">
        <v>0</v>
      </c>
      <c r="G241">
        <v>-12.827500000000001</v>
      </c>
      <c r="H241">
        <v>45.166200000000003</v>
      </c>
      <c r="J241" t="str">
        <f t="shared" si="15"/>
        <v/>
      </c>
      <c r="K241" t="str">
        <f t="shared" si="15"/>
        <v/>
      </c>
      <c r="L241" t="str">
        <f t="shared" si="15"/>
        <v/>
      </c>
      <c r="N241" t="str">
        <f t="shared" si="14"/>
        <v/>
      </c>
      <c r="O241" t="str">
        <f t="shared" si="14"/>
        <v/>
      </c>
      <c r="P241" t="str">
        <f t="shared" si="14"/>
        <v/>
      </c>
    </row>
    <row r="242" spans="1:16" ht="17" x14ac:dyDescent="0.25">
      <c r="A242" s="4"/>
      <c r="B242" t="s">
        <v>1306</v>
      </c>
      <c r="C242" t="s">
        <v>1462</v>
      </c>
      <c r="D242">
        <v>3</v>
      </c>
      <c r="E242">
        <v>0</v>
      </c>
      <c r="F242">
        <v>0</v>
      </c>
      <c r="G242">
        <v>42.7087</v>
      </c>
      <c r="H242">
        <v>19.374400000000001</v>
      </c>
      <c r="J242" t="str">
        <f t="shared" si="15"/>
        <v/>
      </c>
      <c r="K242" t="str">
        <f t="shared" si="15"/>
        <v/>
      </c>
      <c r="L242" t="str">
        <f t="shared" si="15"/>
        <v/>
      </c>
      <c r="N242" t="str">
        <f t="shared" si="14"/>
        <v/>
      </c>
      <c r="O242" t="str">
        <f t="shared" si="14"/>
        <v/>
      </c>
      <c r="P242" t="str">
        <f t="shared" si="14"/>
        <v/>
      </c>
    </row>
    <row r="243" spans="1:16" ht="17" x14ac:dyDescent="0.25">
      <c r="A243" s="4"/>
      <c r="B243" t="s">
        <v>387</v>
      </c>
      <c r="C243" t="s">
        <v>1480</v>
      </c>
      <c r="D243">
        <v>3</v>
      </c>
      <c r="E243">
        <v>0</v>
      </c>
      <c r="F243">
        <v>0</v>
      </c>
      <c r="G243">
        <v>-22.957599999999999</v>
      </c>
      <c r="H243">
        <v>18.490400000000001</v>
      </c>
      <c r="J243" t="str">
        <f t="shared" si="15"/>
        <v/>
      </c>
      <c r="K243" t="str">
        <f t="shared" si="15"/>
        <v/>
      </c>
      <c r="L243" t="str">
        <f t="shared" si="15"/>
        <v/>
      </c>
      <c r="N243" t="str">
        <f t="shared" si="14"/>
        <v/>
      </c>
      <c r="O243" t="str">
        <f t="shared" si="14"/>
        <v/>
      </c>
      <c r="P243" t="str">
        <f t="shared" si="14"/>
        <v/>
      </c>
    </row>
    <row r="244" spans="1:16" ht="17" x14ac:dyDescent="0.25">
      <c r="A244" s="4" t="s">
        <v>416</v>
      </c>
      <c r="B244" t="s">
        <v>174</v>
      </c>
      <c r="C244" t="s">
        <v>1485</v>
      </c>
      <c r="D244">
        <v>3</v>
      </c>
      <c r="E244">
        <v>1</v>
      </c>
      <c r="F244">
        <v>0</v>
      </c>
      <c r="G244">
        <v>12.169600000000001</v>
      </c>
      <c r="H244">
        <v>-68.989999999999995</v>
      </c>
      <c r="J244" t="str">
        <f t="shared" si="15"/>
        <v/>
      </c>
      <c r="K244" t="str">
        <f t="shared" si="15"/>
        <v/>
      </c>
      <c r="L244" t="str">
        <f t="shared" si="15"/>
        <v/>
      </c>
      <c r="N244" t="str">
        <f t="shared" si="14"/>
        <v/>
      </c>
      <c r="O244" t="str">
        <f t="shared" si="14"/>
        <v/>
      </c>
      <c r="P244" t="str">
        <f t="shared" si="14"/>
        <v/>
      </c>
    </row>
    <row r="245" spans="1:16" ht="17" x14ac:dyDescent="0.25">
      <c r="A245" s="4" t="s">
        <v>430</v>
      </c>
      <c r="B245" t="s">
        <v>1</v>
      </c>
      <c r="C245" t="s">
        <v>1478</v>
      </c>
      <c r="D245">
        <v>3</v>
      </c>
      <c r="E245">
        <v>0</v>
      </c>
      <c r="F245">
        <v>0</v>
      </c>
      <c r="G245">
        <v>18.335799999999999</v>
      </c>
      <c r="H245">
        <v>-64.896299999999997</v>
      </c>
      <c r="J245">
        <f t="shared" si="15"/>
        <v>3</v>
      </c>
      <c r="K245">
        <f t="shared" si="15"/>
        <v>0</v>
      </c>
      <c r="L245">
        <f t="shared" si="15"/>
        <v>0</v>
      </c>
      <c r="N245" t="str">
        <f t="shared" si="14"/>
        <v/>
      </c>
      <c r="O245" t="str">
        <f t="shared" si="14"/>
        <v/>
      </c>
      <c r="P245" t="str">
        <f t="shared" si="14"/>
        <v/>
      </c>
    </row>
    <row r="246" spans="1:16" ht="17" x14ac:dyDescent="0.25">
      <c r="A246" s="4" t="s">
        <v>431</v>
      </c>
      <c r="B246" t="s">
        <v>172</v>
      </c>
      <c r="C246" t="s">
        <v>1479</v>
      </c>
      <c r="D246">
        <v>3</v>
      </c>
      <c r="E246">
        <v>1</v>
      </c>
      <c r="F246">
        <v>0</v>
      </c>
      <c r="G246">
        <v>19.313300000000002</v>
      </c>
      <c r="H246">
        <v>-81.254599999999996</v>
      </c>
      <c r="J246" t="str">
        <f t="shared" si="15"/>
        <v/>
      </c>
      <c r="K246" t="str">
        <f t="shared" si="15"/>
        <v/>
      </c>
      <c r="L246" t="str">
        <f t="shared" si="15"/>
        <v/>
      </c>
      <c r="N246" t="str">
        <f t="shared" si="14"/>
        <v/>
      </c>
      <c r="O246" t="str">
        <f t="shared" si="14"/>
        <v/>
      </c>
      <c r="P246" t="str">
        <f t="shared" si="14"/>
        <v/>
      </c>
    </row>
    <row r="247" spans="1:16" ht="17" x14ac:dyDescent="0.25">
      <c r="A247" s="4"/>
      <c r="B247" t="s">
        <v>393</v>
      </c>
      <c r="C247" t="s">
        <v>1362</v>
      </c>
      <c r="D247">
        <v>2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15"/>
        <v/>
      </c>
      <c r="K247" t="str">
        <f t="shared" si="15"/>
        <v/>
      </c>
      <c r="L247" t="str">
        <f t="shared" si="15"/>
        <v/>
      </c>
      <c r="N247" t="str">
        <f t="shared" si="14"/>
        <v/>
      </c>
      <c r="O247" t="str">
        <f t="shared" si="14"/>
        <v/>
      </c>
      <c r="P247" t="str">
        <f t="shared" si="14"/>
        <v/>
      </c>
    </row>
    <row r="248" spans="1:16" ht="17" x14ac:dyDescent="0.25">
      <c r="A248" s="4" t="s">
        <v>397</v>
      </c>
      <c r="B248" t="s">
        <v>63</v>
      </c>
      <c r="C248" t="s">
        <v>1442</v>
      </c>
      <c r="D248">
        <v>2</v>
      </c>
      <c r="E248">
        <v>0</v>
      </c>
      <c r="F248">
        <v>0</v>
      </c>
      <c r="G248">
        <v>46.5107</v>
      </c>
      <c r="H248">
        <v>-63.416800000000002</v>
      </c>
      <c r="J248" t="str">
        <f t="shared" si="15"/>
        <v/>
      </c>
      <c r="K248" t="str">
        <f t="shared" si="15"/>
        <v/>
      </c>
      <c r="L248" t="str">
        <f t="shared" si="15"/>
        <v/>
      </c>
      <c r="N248" t="str">
        <f t="shared" si="14"/>
        <v/>
      </c>
      <c r="O248" t="str">
        <f t="shared" si="14"/>
        <v/>
      </c>
      <c r="P248" t="str">
        <f t="shared" si="14"/>
        <v/>
      </c>
    </row>
    <row r="249" spans="1:16" ht="17" x14ac:dyDescent="0.25">
      <c r="A249" s="4" t="s">
        <v>408</v>
      </c>
      <c r="B249" t="s">
        <v>187</v>
      </c>
      <c r="C249" t="s">
        <v>1486</v>
      </c>
      <c r="D249">
        <v>2</v>
      </c>
      <c r="E249">
        <v>0</v>
      </c>
      <c r="F249">
        <v>0</v>
      </c>
      <c r="G249">
        <v>71.706900000000005</v>
      </c>
      <c r="H249">
        <v>-42.604300000000002</v>
      </c>
      <c r="J249" t="str">
        <f t="shared" si="15"/>
        <v/>
      </c>
      <c r="K249" t="str">
        <f t="shared" si="15"/>
        <v/>
      </c>
      <c r="L249" t="str">
        <f t="shared" si="15"/>
        <v/>
      </c>
      <c r="N249" t="str">
        <f t="shared" si="14"/>
        <v/>
      </c>
      <c r="O249" t="str">
        <f t="shared" si="14"/>
        <v/>
      </c>
      <c r="P249" t="str">
        <f t="shared" si="14"/>
        <v/>
      </c>
    </row>
    <row r="250" spans="1:16" ht="17" x14ac:dyDescent="0.25">
      <c r="A250" s="4" t="s">
        <v>1487</v>
      </c>
      <c r="B250" t="s">
        <v>54</v>
      </c>
      <c r="C250" t="s">
        <v>1471</v>
      </c>
      <c r="D250">
        <v>2</v>
      </c>
      <c r="E250">
        <v>0</v>
      </c>
      <c r="F250">
        <v>0</v>
      </c>
      <c r="G250">
        <v>-20.904299999999999</v>
      </c>
      <c r="H250">
        <v>165.61799999999999</v>
      </c>
      <c r="J250" t="str">
        <f t="shared" si="15"/>
        <v/>
      </c>
      <c r="K250" t="str">
        <f t="shared" si="15"/>
        <v/>
      </c>
      <c r="L250" t="str">
        <f t="shared" si="15"/>
        <v/>
      </c>
      <c r="N250" t="str">
        <f t="shared" si="14"/>
        <v/>
      </c>
      <c r="O250" t="str">
        <f t="shared" si="14"/>
        <v/>
      </c>
      <c r="P250" t="str">
        <f t="shared" si="14"/>
        <v/>
      </c>
    </row>
    <row r="251" spans="1:16" ht="17" x14ac:dyDescent="0.25">
      <c r="A251" s="4"/>
      <c r="B251" t="s">
        <v>386</v>
      </c>
      <c r="C251" t="s">
        <v>348</v>
      </c>
      <c r="D251">
        <v>2</v>
      </c>
      <c r="E251">
        <v>0</v>
      </c>
      <c r="F251">
        <v>0</v>
      </c>
      <c r="G251">
        <v>42.602600000000002</v>
      </c>
      <c r="H251">
        <v>20.902999999999999</v>
      </c>
      <c r="J251" t="str">
        <f t="shared" si="15"/>
        <v/>
      </c>
      <c r="K251" t="str">
        <f t="shared" si="15"/>
        <v/>
      </c>
      <c r="L251" t="str">
        <f t="shared" si="15"/>
        <v/>
      </c>
      <c r="N251" t="str">
        <f t="shared" si="14"/>
        <v/>
      </c>
      <c r="O251" t="str">
        <f t="shared" si="14"/>
        <v/>
      </c>
      <c r="P251" t="str">
        <f t="shared" si="14"/>
        <v/>
      </c>
    </row>
    <row r="252" spans="1:16" ht="17" x14ac:dyDescent="0.25">
      <c r="A252" s="4"/>
      <c r="B252" t="s">
        <v>413</v>
      </c>
      <c r="C252" t="s">
        <v>1403</v>
      </c>
      <c r="D252">
        <v>2</v>
      </c>
      <c r="E252">
        <v>0</v>
      </c>
      <c r="F252">
        <v>0</v>
      </c>
      <c r="G252">
        <v>6.4280999999999997</v>
      </c>
      <c r="H252">
        <v>-9.4295000000000009</v>
      </c>
      <c r="J252" t="str">
        <f t="shared" si="15"/>
        <v/>
      </c>
      <c r="K252" t="str">
        <f t="shared" si="15"/>
        <v/>
      </c>
      <c r="L252" t="str">
        <f t="shared" si="15"/>
        <v/>
      </c>
      <c r="N252" t="str">
        <f t="shared" si="14"/>
        <v/>
      </c>
      <c r="O252" t="str">
        <f t="shared" si="14"/>
        <v/>
      </c>
      <c r="P252" t="str">
        <f t="shared" si="14"/>
        <v/>
      </c>
    </row>
    <row r="253" spans="1:16" ht="17" x14ac:dyDescent="0.25">
      <c r="A253" s="4"/>
      <c r="B253" t="s">
        <v>414</v>
      </c>
      <c r="C253" t="s">
        <v>1463</v>
      </c>
      <c r="D253">
        <v>2</v>
      </c>
      <c r="E253">
        <v>0</v>
      </c>
      <c r="F253">
        <v>0</v>
      </c>
      <c r="G253">
        <v>21.007899999999999</v>
      </c>
      <c r="H253">
        <v>-10.940799999999999</v>
      </c>
      <c r="J253" t="str">
        <f t="shared" si="15"/>
        <v/>
      </c>
      <c r="K253" t="str">
        <f t="shared" si="15"/>
        <v/>
      </c>
      <c r="L253" t="str">
        <f t="shared" si="15"/>
        <v/>
      </c>
      <c r="N253" t="str">
        <f t="shared" si="14"/>
        <v/>
      </c>
      <c r="O253" t="str">
        <f t="shared" si="14"/>
        <v/>
      </c>
      <c r="P253" t="str">
        <f t="shared" si="14"/>
        <v/>
      </c>
    </row>
    <row r="254" spans="1:16" ht="17" x14ac:dyDescent="0.25">
      <c r="A254" s="4" t="s">
        <v>377</v>
      </c>
      <c r="B254" t="s">
        <v>174</v>
      </c>
      <c r="C254" t="s">
        <v>1404</v>
      </c>
      <c r="D254">
        <v>2</v>
      </c>
      <c r="E254">
        <v>0</v>
      </c>
      <c r="F254">
        <v>0</v>
      </c>
      <c r="G254">
        <v>12.518599999999999</v>
      </c>
      <c r="H254">
        <v>-70.035799999999995</v>
      </c>
      <c r="J254" t="str">
        <f t="shared" si="15"/>
        <v/>
      </c>
      <c r="K254" t="str">
        <f t="shared" si="15"/>
        <v/>
      </c>
      <c r="L254" t="str">
        <f t="shared" si="15"/>
        <v/>
      </c>
      <c r="N254" t="str">
        <f t="shared" si="14"/>
        <v/>
      </c>
      <c r="O254" t="str">
        <f t="shared" si="14"/>
        <v/>
      </c>
      <c r="P254" t="str">
        <f t="shared" si="14"/>
        <v/>
      </c>
    </row>
    <row r="255" spans="1:16" ht="17" x14ac:dyDescent="0.25">
      <c r="A255" s="4"/>
      <c r="B255" t="s">
        <v>389</v>
      </c>
      <c r="C255" t="s">
        <v>1308</v>
      </c>
      <c r="D255">
        <v>2</v>
      </c>
      <c r="E255">
        <v>0</v>
      </c>
      <c r="F255">
        <v>0</v>
      </c>
      <c r="G255">
        <v>13.9094</v>
      </c>
      <c r="H255">
        <v>-60.978900000000003</v>
      </c>
      <c r="J255" t="str">
        <f t="shared" si="15"/>
        <v/>
      </c>
      <c r="K255" t="str">
        <f t="shared" si="15"/>
        <v/>
      </c>
      <c r="L255" t="str">
        <f t="shared" si="15"/>
        <v/>
      </c>
      <c r="N255" t="str">
        <f t="shared" si="14"/>
        <v/>
      </c>
      <c r="O255" t="str">
        <f t="shared" si="14"/>
        <v/>
      </c>
      <c r="P255" t="str">
        <f t="shared" si="14"/>
        <v/>
      </c>
    </row>
    <row r="256" spans="1:16" ht="17" x14ac:dyDescent="0.25">
      <c r="A256" s="4"/>
      <c r="B256" t="s">
        <v>420</v>
      </c>
      <c r="C256" t="s">
        <v>1348</v>
      </c>
      <c r="D256">
        <v>2</v>
      </c>
      <c r="E256">
        <v>1</v>
      </c>
      <c r="F256">
        <v>0</v>
      </c>
      <c r="G256">
        <v>12.8628</v>
      </c>
      <c r="H256">
        <v>30.217600000000001</v>
      </c>
      <c r="J256" t="str">
        <f t="shared" si="15"/>
        <v/>
      </c>
      <c r="K256" t="str">
        <f t="shared" si="15"/>
        <v/>
      </c>
      <c r="L256" t="str">
        <f t="shared" si="15"/>
        <v/>
      </c>
      <c r="N256" t="str">
        <f t="shared" si="14"/>
        <v/>
      </c>
      <c r="O256" t="str">
        <f t="shared" si="14"/>
        <v/>
      </c>
      <c r="P256" t="str">
        <f t="shared" si="14"/>
        <v/>
      </c>
    </row>
    <row r="257" spans="1:16" ht="17" x14ac:dyDescent="0.25">
      <c r="A257" s="4" t="s">
        <v>1405</v>
      </c>
      <c r="B257" t="s">
        <v>1</v>
      </c>
      <c r="C257" t="s">
        <v>1406</v>
      </c>
      <c r="D257">
        <v>2</v>
      </c>
      <c r="E257">
        <v>0</v>
      </c>
      <c r="F257">
        <v>0</v>
      </c>
      <c r="G257">
        <v>18.350000000000001</v>
      </c>
      <c r="H257">
        <v>-64.933000000000007</v>
      </c>
      <c r="J257">
        <f t="shared" si="15"/>
        <v>2</v>
      </c>
      <c r="K257">
        <f t="shared" si="15"/>
        <v>0</v>
      </c>
      <c r="L257">
        <f t="shared" si="15"/>
        <v>0</v>
      </c>
      <c r="N257" t="str">
        <f t="shared" si="14"/>
        <v/>
      </c>
      <c r="O257" t="str">
        <f t="shared" si="14"/>
        <v/>
      </c>
      <c r="P257" t="str">
        <f t="shared" si="14"/>
        <v/>
      </c>
    </row>
    <row r="258" spans="1:16" ht="17" x14ac:dyDescent="0.25">
      <c r="A258" s="4" t="s">
        <v>435</v>
      </c>
      <c r="B258" t="s">
        <v>1</v>
      </c>
      <c r="C258" t="s">
        <v>1471</v>
      </c>
      <c r="D258">
        <v>2</v>
      </c>
      <c r="E258">
        <v>0</v>
      </c>
      <c r="F258">
        <v>0</v>
      </c>
      <c r="G258">
        <v>38.491199999999999</v>
      </c>
      <c r="H258">
        <v>-80.954499999999996</v>
      </c>
      <c r="J258">
        <f t="shared" si="15"/>
        <v>2</v>
      </c>
      <c r="K258">
        <f t="shared" si="15"/>
        <v>0</v>
      </c>
      <c r="L258">
        <f t="shared" si="15"/>
        <v>0</v>
      </c>
      <c r="N258" t="str">
        <f t="shared" si="14"/>
        <v/>
      </c>
      <c r="O258" t="str">
        <f t="shared" si="14"/>
        <v/>
      </c>
      <c r="P258" t="str">
        <f t="shared" si="14"/>
        <v/>
      </c>
    </row>
    <row r="259" spans="1:16" ht="17" x14ac:dyDescent="0.25">
      <c r="A259" s="4" t="s">
        <v>1488</v>
      </c>
      <c r="B259" t="s">
        <v>172</v>
      </c>
      <c r="C259" t="s">
        <v>1489</v>
      </c>
      <c r="D259">
        <v>2</v>
      </c>
      <c r="E259">
        <v>0</v>
      </c>
      <c r="F259">
        <v>0</v>
      </c>
      <c r="G259">
        <v>32.3078</v>
      </c>
      <c r="H259">
        <v>-64.750500000000002</v>
      </c>
      <c r="J259" t="str">
        <f t="shared" si="15"/>
        <v/>
      </c>
      <c r="K259" t="str">
        <f t="shared" si="15"/>
        <v/>
      </c>
      <c r="L259" t="str">
        <f t="shared" si="15"/>
        <v/>
      </c>
      <c r="N259" t="str">
        <f t="shared" si="14"/>
        <v/>
      </c>
      <c r="O259" t="str">
        <f t="shared" si="14"/>
        <v/>
      </c>
      <c r="P259" t="str">
        <f t="shared" si="14"/>
        <v/>
      </c>
    </row>
    <row r="260" spans="1:16" ht="17" x14ac:dyDescent="0.25">
      <c r="A260" s="4"/>
      <c r="B260" t="s">
        <v>1407</v>
      </c>
      <c r="C260" t="s">
        <v>1490</v>
      </c>
      <c r="D260">
        <v>2</v>
      </c>
      <c r="E260">
        <v>0</v>
      </c>
      <c r="F260">
        <v>0</v>
      </c>
      <c r="G260">
        <v>-13.133900000000001</v>
      </c>
      <c r="H260">
        <v>27.849299999999999</v>
      </c>
      <c r="J260" t="str">
        <f t="shared" si="15"/>
        <v/>
      </c>
      <c r="K260" t="str">
        <f t="shared" si="15"/>
        <v/>
      </c>
      <c r="L260" t="str">
        <f t="shared" si="15"/>
        <v/>
      </c>
      <c r="N260" t="str">
        <f t="shared" si="14"/>
        <v/>
      </c>
      <c r="O260" t="str">
        <f t="shared" si="14"/>
        <v/>
      </c>
      <c r="P260" t="str">
        <f t="shared" si="14"/>
        <v/>
      </c>
    </row>
    <row r="261" spans="1:16" ht="17" x14ac:dyDescent="0.25">
      <c r="A261" s="4"/>
      <c r="B261" t="s">
        <v>390</v>
      </c>
      <c r="C261" t="s">
        <v>348</v>
      </c>
      <c r="D261">
        <v>1</v>
      </c>
      <c r="E261">
        <v>0</v>
      </c>
      <c r="F261">
        <v>0</v>
      </c>
      <c r="G261">
        <v>17.0608</v>
      </c>
      <c r="H261">
        <v>-61.796399999999998</v>
      </c>
      <c r="J261" t="str">
        <f t="shared" si="15"/>
        <v/>
      </c>
      <c r="K261" t="str">
        <f t="shared" si="15"/>
        <v/>
      </c>
      <c r="L261" t="str">
        <f t="shared" si="15"/>
        <v/>
      </c>
      <c r="N261" t="str">
        <f t="shared" ref="N261:P276" si="16">IF($A261="New York",D261,"")</f>
        <v/>
      </c>
      <c r="O261" t="str">
        <f t="shared" si="16"/>
        <v/>
      </c>
      <c r="P261" t="str">
        <f t="shared" si="16"/>
        <v/>
      </c>
    </row>
    <row r="262" spans="1:16" ht="17" x14ac:dyDescent="0.25">
      <c r="A262" s="4" t="s">
        <v>391</v>
      </c>
      <c r="B262" t="s">
        <v>59</v>
      </c>
      <c r="C262" t="s">
        <v>392</v>
      </c>
      <c r="D262">
        <v>1</v>
      </c>
      <c r="E262">
        <v>0</v>
      </c>
      <c r="F262">
        <v>0</v>
      </c>
      <c r="G262">
        <v>-12.4634</v>
      </c>
      <c r="H262">
        <v>130.84559999999999</v>
      </c>
      <c r="J262" t="str">
        <f t="shared" si="15"/>
        <v/>
      </c>
      <c r="K262" t="str">
        <f t="shared" si="15"/>
        <v/>
      </c>
      <c r="L262" t="str">
        <f t="shared" si="15"/>
        <v/>
      </c>
      <c r="N262" t="str">
        <f t="shared" si="16"/>
        <v/>
      </c>
      <c r="O262" t="str">
        <f t="shared" si="16"/>
        <v/>
      </c>
      <c r="P262" t="str">
        <f t="shared" si="16"/>
        <v/>
      </c>
    </row>
    <row r="263" spans="1:16" ht="17" x14ac:dyDescent="0.25">
      <c r="A263" s="4"/>
      <c r="B263" t="s">
        <v>394</v>
      </c>
      <c r="C263" t="s">
        <v>381</v>
      </c>
      <c r="D263">
        <v>1</v>
      </c>
      <c r="E263">
        <v>0</v>
      </c>
      <c r="F263">
        <v>0</v>
      </c>
      <c r="G263">
        <v>27.514199999999999</v>
      </c>
      <c r="H263">
        <v>90.433599999999998</v>
      </c>
      <c r="J263" t="str">
        <f t="shared" si="15"/>
        <v/>
      </c>
      <c r="K263" t="str">
        <f t="shared" si="15"/>
        <v/>
      </c>
      <c r="L263" t="str">
        <f t="shared" si="15"/>
        <v/>
      </c>
      <c r="N263" t="str">
        <f t="shared" si="16"/>
        <v/>
      </c>
      <c r="O263" t="str">
        <f t="shared" si="16"/>
        <v/>
      </c>
      <c r="P263" t="str">
        <f t="shared" si="16"/>
        <v/>
      </c>
    </row>
    <row r="264" spans="1:16" ht="17" x14ac:dyDescent="0.25">
      <c r="A264" s="4"/>
      <c r="B264" t="s">
        <v>398</v>
      </c>
      <c r="C264" t="s">
        <v>399</v>
      </c>
      <c r="D264">
        <v>1</v>
      </c>
      <c r="E264">
        <v>0</v>
      </c>
      <c r="F264">
        <v>0</v>
      </c>
      <c r="G264">
        <v>6.6111000000000004</v>
      </c>
      <c r="H264">
        <v>20.939399999999999</v>
      </c>
      <c r="J264" t="str">
        <f t="shared" si="15"/>
        <v/>
      </c>
      <c r="K264" t="str">
        <f t="shared" si="15"/>
        <v/>
      </c>
      <c r="L264" t="str">
        <f t="shared" si="15"/>
        <v/>
      </c>
      <c r="N264" t="str">
        <f t="shared" si="16"/>
        <v/>
      </c>
      <c r="O264" t="str">
        <f t="shared" si="16"/>
        <v/>
      </c>
      <c r="P264" t="str">
        <f t="shared" si="16"/>
        <v/>
      </c>
    </row>
    <row r="265" spans="1:16" ht="17" x14ac:dyDescent="0.25">
      <c r="A265" s="4"/>
      <c r="B265" t="s">
        <v>1491</v>
      </c>
      <c r="C265" t="s">
        <v>1456</v>
      </c>
      <c r="D265">
        <v>1</v>
      </c>
      <c r="E265">
        <v>0</v>
      </c>
      <c r="F265">
        <v>0</v>
      </c>
      <c r="G265">
        <v>15.4542</v>
      </c>
      <c r="H265">
        <v>18.732199999999999</v>
      </c>
      <c r="J265" t="str">
        <f t="shared" si="15"/>
        <v/>
      </c>
      <c r="K265" t="str">
        <f t="shared" si="15"/>
        <v/>
      </c>
      <c r="L265" t="str">
        <f t="shared" si="15"/>
        <v/>
      </c>
      <c r="N265" t="str">
        <f t="shared" si="16"/>
        <v/>
      </c>
      <c r="O265" t="str">
        <f t="shared" si="16"/>
        <v/>
      </c>
      <c r="P265" t="str">
        <f t="shared" si="16"/>
        <v/>
      </c>
    </row>
    <row r="266" spans="1:16" ht="17" x14ac:dyDescent="0.25">
      <c r="A266" s="4" t="s">
        <v>79</v>
      </c>
      <c r="B266" t="s">
        <v>2</v>
      </c>
      <c r="C266" t="s">
        <v>183</v>
      </c>
      <c r="D266">
        <v>1</v>
      </c>
      <c r="E266">
        <v>0</v>
      </c>
      <c r="F266">
        <v>1</v>
      </c>
      <c r="G266">
        <v>31.692699999999999</v>
      </c>
      <c r="H266">
        <v>88.092399999999998</v>
      </c>
      <c r="J266" t="str">
        <f t="shared" si="15"/>
        <v/>
      </c>
      <c r="K266" t="str">
        <f t="shared" si="15"/>
        <v/>
      </c>
      <c r="L266" t="str">
        <f t="shared" si="15"/>
        <v/>
      </c>
      <c r="N266" t="str">
        <f t="shared" si="16"/>
        <v/>
      </c>
      <c r="O266" t="str">
        <f t="shared" si="16"/>
        <v/>
      </c>
      <c r="P266" t="str">
        <f t="shared" si="16"/>
        <v/>
      </c>
    </row>
    <row r="267" spans="1:16" ht="17" x14ac:dyDescent="0.25">
      <c r="A267" s="4"/>
      <c r="B267" t="s">
        <v>1408</v>
      </c>
      <c r="C267" t="s">
        <v>1431</v>
      </c>
      <c r="D267">
        <v>1</v>
      </c>
      <c r="E267">
        <v>0</v>
      </c>
      <c r="F267">
        <v>0</v>
      </c>
      <c r="G267">
        <v>11.825100000000001</v>
      </c>
      <c r="H267">
        <v>42.590299999999999</v>
      </c>
      <c r="J267" t="str">
        <f t="shared" si="15"/>
        <v/>
      </c>
      <c r="K267" t="str">
        <f t="shared" si="15"/>
        <v/>
      </c>
      <c r="L267" t="str">
        <f t="shared" si="15"/>
        <v/>
      </c>
      <c r="N267" t="str">
        <f t="shared" si="16"/>
        <v/>
      </c>
      <c r="O267" t="str">
        <f t="shared" si="16"/>
        <v/>
      </c>
      <c r="P267" t="str">
        <f t="shared" si="16"/>
        <v/>
      </c>
    </row>
    <row r="268" spans="1:16" ht="17" x14ac:dyDescent="0.25">
      <c r="A268" s="4"/>
      <c r="B268" t="s">
        <v>1492</v>
      </c>
      <c r="C268" t="s">
        <v>1431</v>
      </c>
      <c r="D268">
        <v>1</v>
      </c>
      <c r="E268">
        <v>0</v>
      </c>
      <c r="F268">
        <v>0</v>
      </c>
      <c r="G268">
        <v>13.7942</v>
      </c>
      <c r="H268">
        <v>-88.896500000000003</v>
      </c>
      <c r="J268" t="str">
        <f t="shared" si="15"/>
        <v/>
      </c>
      <c r="K268" t="str">
        <f t="shared" si="15"/>
        <v/>
      </c>
      <c r="L268" t="str">
        <f t="shared" si="15"/>
        <v/>
      </c>
      <c r="N268" t="str">
        <f t="shared" si="16"/>
        <v/>
      </c>
      <c r="O268" t="str">
        <f t="shared" si="16"/>
        <v/>
      </c>
      <c r="P268" t="str">
        <f t="shared" si="16"/>
        <v/>
      </c>
    </row>
    <row r="269" spans="1:16" ht="17" x14ac:dyDescent="0.25">
      <c r="A269" s="4"/>
      <c r="B269" t="s">
        <v>404</v>
      </c>
      <c r="C269" t="s">
        <v>403</v>
      </c>
      <c r="D269">
        <v>1</v>
      </c>
      <c r="E269">
        <v>0</v>
      </c>
      <c r="F269">
        <v>0</v>
      </c>
      <c r="G269">
        <v>-26.522500000000001</v>
      </c>
      <c r="H269">
        <v>31.465900000000001</v>
      </c>
      <c r="J269" t="str">
        <f t="shared" si="15"/>
        <v/>
      </c>
      <c r="K269" t="str">
        <f t="shared" si="15"/>
        <v/>
      </c>
      <c r="L269" t="str">
        <f t="shared" si="15"/>
        <v/>
      </c>
      <c r="N269" t="str">
        <f t="shared" si="16"/>
        <v/>
      </c>
      <c r="O269" t="str">
        <f t="shared" si="16"/>
        <v/>
      </c>
      <c r="P269" t="str">
        <f t="shared" si="16"/>
        <v/>
      </c>
    </row>
    <row r="270" spans="1:16" ht="17" x14ac:dyDescent="0.25">
      <c r="A270" s="4"/>
      <c r="B270" t="s">
        <v>1493</v>
      </c>
      <c r="C270" t="s">
        <v>1431</v>
      </c>
      <c r="D270">
        <v>1</v>
      </c>
      <c r="E270">
        <v>0</v>
      </c>
      <c r="F270">
        <v>0</v>
      </c>
      <c r="G270">
        <v>-17.7134</v>
      </c>
      <c r="H270">
        <v>178.065</v>
      </c>
      <c r="J270" t="str">
        <f t="shared" si="15"/>
        <v/>
      </c>
      <c r="K270" t="str">
        <f t="shared" si="15"/>
        <v/>
      </c>
      <c r="L270" t="str">
        <f t="shared" si="15"/>
        <v/>
      </c>
      <c r="N270" t="str">
        <f t="shared" si="16"/>
        <v/>
      </c>
      <c r="O270" t="str">
        <f t="shared" si="16"/>
        <v/>
      </c>
      <c r="P270" t="str">
        <f t="shared" si="16"/>
        <v/>
      </c>
    </row>
    <row r="271" spans="1:16" ht="17" x14ac:dyDescent="0.25">
      <c r="A271" s="4"/>
      <c r="B271" t="s">
        <v>406</v>
      </c>
      <c r="C271" t="s">
        <v>407</v>
      </c>
      <c r="D271">
        <v>1</v>
      </c>
      <c r="E271">
        <v>0</v>
      </c>
      <c r="F271">
        <v>0</v>
      </c>
      <c r="G271">
        <v>-0.80369999999999997</v>
      </c>
      <c r="H271">
        <v>11.609400000000001</v>
      </c>
      <c r="J271" t="str">
        <f t="shared" si="15"/>
        <v/>
      </c>
      <c r="K271" t="str">
        <f t="shared" si="15"/>
        <v/>
      </c>
      <c r="L271" t="str">
        <f t="shared" si="15"/>
        <v/>
      </c>
      <c r="N271" t="str">
        <f t="shared" si="16"/>
        <v/>
      </c>
      <c r="O271" t="str">
        <f t="shared" si="16"/>
        <v/>
      </c>
      <c r="P271" t="str">
        <f t="shared" si="16"/>
        <v/>
      </c>
    </row>
    <row r="272" spans="1:16" ht="17" x14ac:dyDescent="0.25">
      <c r="A272" s="4"/>
      <c r="B272" t="s">
        <v>1409</v>
      </c>
      <c r="C272" t="s">
        <v>1362</v>
      </c>
      <c r="D272">
        <v>1</v>
      </c>
      <c r="E272">
        <v>0</v>
      </c>
      <c r="F272">
        <v>0</v>
      </c>
      <c r="G272">
        <v>13.443199999999999</v>
      </c>
      <c r="H272">
        <v>-15.3101</v>
      </c>
      <c r="J272" t="str">
        <f t="shared" si="15"/>
        <v/>
      </c>
      <c r="K272" t="str">
        <f t="shared" si="15"/>
        <v/>
      </c>
      <c r="L272" t="str">
        <f t="shared" si="15"/>
        <v/>
      </c>
      <c r="N272" t="str">
        <f t="shared" si="16"/>
        <v/>
      </c>
      <c r="O272" t="str">
        <f t="shared" si="16"/>
        <v/>
      </c>
      <c r="P272" t="str">
        <f t="shared" si="16"/>
        <v/>
      </c>
    </row>
    <row r="273" spans="1:16" ht="17" x14ac:dyDescent="0.25">
      <c r="A273" s="4"/>
      <c r="B273" t="s">
        <v>411</v>
      </c>
      <c r="C273" t="s">
        <v>403</v>
      </c>
      <c r="D273">
        <v>1</v>
      </c>
      <c r="E273">
        <v>0</v>
      </c>
      <c r="F273">
        <v>0</v>
      </c>
      <c r="G273">
        <v>9.9456000000000007</v>
      </c>
      <c r="H273">
        <v>-9.6966000000000001</v>
      </c>
      <c r="J273" t="str">
        <f t="shared" si="15"/>
        <v/>
      </c>
      <c r="K273" t="str">
        <f t="shared" si="15"/>
        <v/>
      </c>
      <c r="L273" t="str">
        <f t="shared" si="15"/>
        <v/>
      </c>
      <c r="N273" t="str">
        <f t="shared" si="16"/>
        <v/>
      </c>
      <c r="O273" t="str">
        <f t="shared" si="16"/>
        <v/>
      </c>
      <c r="P273" t="str">
        <f t="shared" si="16"/>
        <v/>
      </c>
    </row>
    <row r="274" spans="1:16" ht="17" x14ac:dyDescent="0.25">
      <c r="A274" s="4"/>
      <c r="B274" t="s">
        <v>412</v>
      </c>
      <c r="C274" t="s">
        <v>381</v>
      </c>
      <c r="D274">
        <v>1</v>
      </c>
      <c r="E274">
        <v>0</v>
      </c>
      <c r="F274">
        <v>0</v>
      </c>
      <c r="G274">
        <v>41.902900000000002</v>
      </c>
      <c r="H274">
        <v>12.4534</v>
      </c>
      <c r="J274" t="str">
        <f t="shared" si="15"/>
        <v/>
      </c>
      <c r="K274" t="str">
        <f t="shared" si="15"/>
        <v/>
      </c>
      <c r="L274" t="str">
        <f t="shared" si="15"/>
        <v/>
      </c>
      <c r="N274" t="str">
        <f t="shared" si="16"/>
        <v/>
      </c>
      <c r="O274" t="str">
        <f t="shared" si="16"/>
        <v/>
      </c>
      <c r="P274" t="str">
        <f t="shared" si="16"/>
        <v/>
      </c>
    </row>
    <row r="275" spans="1:16" ht="17" x14ac:dyDescent="0.25">
      <c r="A275" s="4"/>
      <c r="B275" t="s">
        <v>80</v>
      </c>
      <c r="C275" t="s">
        <v>410</v>
      </c>
      <c r="D275">
        <v>1</v>
      </c>
      <c r="E275">
        <v>0</v>
      </c>
      <c r="F275">
        <v>1</v>
      </c>
      <c r="G275">
        <v>28.3949</v>
      </c>
      <c r="H275">
        <v>84.123999999999995</v>
      </c>
      <c r="J275" t="str">
        <f t="shared" si="15"/>
        <v/>
      </c>
      <c r="K275" t="str">
        <f t="shared" si="15"/>
        <v/>
      </c>
      <c r="L275" t="str">
        <f t="shared" si="15"/>
        <v/>
      </c>
      <c r="N275" t="str">
        <f t="shared" si="16"/>
        <v/>
      </c>
      <c r="O275" t="str">
        <f t="shared" si="16"/>
        <v/>
      </c>
      <c r="P275" t="str">
        <f t="shared" si="16"/>
        <v/>
      </c>
    </row>
    <row r="276" spans="1:16" ht="17" x14ac:dyDescent="0.25">
      <c r="A276" s="4"/>
      <c r="B276" t="s">
        <v>1494</v>
      </c>
      <c r="C276" t="s">
        <v>1495</v>
      </c>
      <c r="D276">
        <v>1</v>
      </c>
      <c r="E276">
        <v>0</v>
      </c>
      <c r="F276">
        <v>0</v>
      </c>
      <c r="G276">
        <v>12.865399999999999</v>
      </c>
      <c r="H276">
        <v>-85.2072</v>
      </c>
      <c r="J276" t="str">
        <f t="shared" ref="J276:L286" si="17">IF($B276="US",D276,"")</f>
        <v/>
      </c>
      <c r="K276" t="str">
        <f t="shared" si="17"/>
        <v/>
      </c>
      <c r="L276" t="str">
        <f t="shared" si="17"/>
        <v/>
      </c>
      <c r="N276" t="str">
        <f t="shared" si="16"/>
        <v/>
      </c>
      <c r="O276" t="str">
        <f t="shared" si="16"/>
        <v/>
      </c>
      <c r="P276" t="str">
        <f t="shared" si="16"/>
        <v/>
      </c>
    </row>
    <row r="277" spans="1:16" ht="17" x14ac:dyDescent="0.25">
      <c r="A277" s="4"/>
      <c r="B277" t="s">
        <v>418</v>
      </c>
      <c r="C277" t="s">
        <v>383</v>
      </c>
      <c r="D277">
        <v>1</v>
      </c>
      <c r="E277">
        <v>0</v>
      </c>
      <c r="F277">
        <v>0</v>
      </c>
      <c r="G277">
        <v>12.984299999999999</v>
      </c>
      <c r="H277">
        <v>-61.287199999999999</v>
      </c>
      <c r="J277" t="str">
        <f t="shared" si="17"/>
        <v/>
      </c>
      <c r="K277" t="str">
        <f t="shared" si="17"/>
        <v/>
      </c>
      <c r="L277" t="str">
        <f t="shared" si="17"/>
        <v/>
      </c>
      <c r="N277" t="str">
        <f t="shared" ref="N277:P286" si="18">IF($A277="New York",D277,"")</f>
        <v/>
      </c>
      <c r="O277" t="str">
        <f t="shared" si="18"/>
        <v/>
      </c>
      <c r="P277" t="str">
        <f t="shared" si="18"/>
        <v/>
      </c>
    </row>
    <row r="278" spans="1:16" ht="17" x14ac:dyDescent="0.25">
      <c r="A278" s="4"/>
      <c r="B278" t="s">
        <v>419</v>
      </c>
      <c r="C278" t="s">
        <v>1410</v>
      </c>
      <c r="D278">
        <v>1</v>
      </c>
      <c r="E278">
        <v>0</v>
      </c>
      <c r="F278">
        <v>0</v>
      </c>
      <c r="G278">
        <v>5.1520999999999999</v>
      </c>
      <c r="H278">
        <v>46.199599999999997</v>
      </c>
      <c r="J278" t="str">
        <f t="shared" si="17"/>
        <v/>
      </c>
      <c r="K278" t="str">
        <f t="shared" si="17"/>
        <v/>
      </c>
      <c r="L278" t="str">
        <f t="shared" si="17"/>
        <v/>
      </c>
      <c r="N278" t="str">
        <f t="shared" si="18"/>
        <v/>
      </c>
      <c r="O278" t="str">
        <f t="shared" si="18"/>
        <v/>
      </c>
      <c r="P278" t="str">
        <f t="shared" si="18"/>
        <v/>
      </c>
    </row>
    <row r="279" spans="1:16" ht="17" x14ac:dyDescent="0.25">
      <c r="A279" s="4"/>
      <c r="B279" t="s">
        <v>422</v>
      </c>
      <c r="C279" t="s">
        <v>383</v>
      </c>
      <c r="D279">
        <v>1</v>
      </c>
      <c r="E279">
        <v>0</v>
      </c>
      <c r="F279">
        <v>0</v>
      </c>
      <c r="G279">
        <v>3.9192999999999998</v>
      </c>
      <c r="H279">
        <v>-56.027799999999999</v>
      </c>
      <c r="J279" t="str">
        <f t="shared" si="17"/>
        <v/>
      </c>
      <c r="K279" t="str">
        <f t="shared" si="17"/>
        <v/>
      </c>
      <c r="L279" t="str">
        <f t="shared" si="17"/>
        <v/>
      </c>
      <c r="N279" t="str">
        <f t="shared" si="18"/>
        <v/>
      </c>
      <c r="O279" t="str">
        <f t="shared" si="18"/>
        <v/>
      </c>
      <c r="P279" t="str">
        <f t="shared" si="18"/>
        <v/>
      </c>
    </row>
    <row r="280" spans="1:16" ht="17" x14ac:dyDescent="0.25">
      <c r="A280" s="4"/>
      <c r="B280" t="s">
        <v>425</v>
      </c>
      <c r="C280" t="s">
        <v>381</v>
      </c>
      <c r="D280">
        <v>1</v>
      </c>
      <c r="E280">
        <v>0</v>
      </c>
      <c r="F280">
        <v>0</v>
      </c>
      <c r="G280">
        <v>8.6195000000000004</v>
      </c>
      <c r="H280">
        <v>0.82479999999999998</v>
      </c>
      <c r="J280" t="str">
        <f t="shared" si="17"/>
        <v/>
      </c>
      <c r="K280" t="str">
        <f t="shared" si="17"/>
        <v/>
      </c>
      <c r="L280" t="str">
        <f t="shared" si="17"/>
        <v/>
      </c>
      <c r="N280" t="str">
        <f t="shared" si="18"/>
        <v/>
      </c>
      <c r="O280" t="str">
        <f t="shared" si="18"/>
        <v/>
      </c>
      <c r="P280" t="str">
        <f t="shared" si="18"/>
        <v/>
      </c>
    </row>
    <row r="281" spans="1:16" ht="17" x14ac:dyDescent="0.25">
      <c r="A281" s="4" t="s">
        <v>1</v>
      </c>
      <c r="B281" t="s">
        <v>1</v>
      </c>
      <c r="C281" t="s">
        <v>1473</v>
      </c>
      <c r="D281">
        <v>1</v>
      </c>
      <c r="E281">
        <v>0</v>
      </c>
      <c r="F281">
        <v>108</v>
      </c>
      <c r="G281">
        <v>37.090200000000003</v>
      </c>
      <c r="H281">
        <v>-95.712900000000005</v>
      </c>
      <c r="J281">
        <f t="shared" si="17"/>
        <v>1</v>
      </c>
      <c r="K281">
        <f t="shared" si="17"/>
        <v>0</v>
      </c>
      <c r="L281">
        <f t="shared" si="17"/>
        <v>108</v>
      </c>
      <c r="N281" t="str">
        <f t="shared" si="18"/>
        <v/>
      </c>
      <c r="O281" t="str">
        <f t="shared" si="18"/>
        <v/>
      </c>
      <c r="P281" t="str">
        <f t="shared" si="18"/>
        <v/>
      </c>
    </row>
    <row r="282" spans="1:16" ht="17" x14ac:dyDescent="0.25">
      <c r="A282" s="4" t="s">
        <v>1411</v>
      </c>
      <c r="B282" t="s">
        <v>172</v>
      </c>
      <c r="C282" t="s">
        <v>1388</v>
      </c>
      <c r="D282">
        <v>1</v>
      </c>
      <c r="E282">
        <v>0</v>
      </c>
      <c r="F282">
        <v>0</v>
      </c>
      <c r="G282">
        <v>16.7425</v>
      </c>
      <c r="H282">
        <v>-62.187399999999997</v>
      </c>
      <c r="J282" t="str">
        <f t="shared" si="17"/>
        <v/>
      </c>
      <c r="K282" t="str">
        <f t="shared" si="17"/>
        <v/>
      </c>
      <c r="L282" t="str">
        <f t="shared" si="17"/>
        <v/>
      </c>
      <c r="N282" t="str">
        <f t="shared" si="18"/>
        <v/>
      </c>
      <c r="O282" t="str">
        <f t="shared" si="18"/>
        <v/>
      </c>
      <c r="P282" t="str">
        <f t="shared" si="18"/>
        <v/>
      </c>
    </row>
    <row r="283" spans="1:16" ht="17" x14ac:dyDescent="0.25">
      <c r="A283" s="4" t="s">
        <v>433</v>
      </c>
      <c r="B283" t="s">
        <v>59</v>
      </c>
      <c r="C283" t="s">
        <v>434</v>
      </c>
      <c r="D283">
        <v>0</v>
      </c>
      <c r="E283">
        <v>0</v>
      </c>
      <c r="F283">
        <v>0</v>
      </c>
      <c r="G283">
        <v>35.4437</v>
      </c>
      <c r="H283">
        <v>139.63800000000001</v>
      </c>
      <c r="J283" t="str">
        <f t="shared" si="17"/>
        <v/>
      </c>
      <c r="K283" t="str">
        <f t="shared" si="17"/>
        <v/>
      </c>
      <c r="L283" t="str">
        <f t="shared" si="17"/>
        <v/>
      </c>
      <c r="N283" t="str">
        <f t="shared" si="18"/>
        <v/>
      </c>
      <c r="O283" t="str">
        <f t="shared" si="18"/>
        <v/>
      </c>
      <c r="P283" t="str">
        <f t="shared" si="18"/>
        <v/>
      </c>
    </row>
    <row r="284" spans="1:16" ht="17" x14ac:dyDescent="0.25">
      <c r="A284" s="4" t="s">
        <v>329</v>
      </c>
      <c r="B284" t="s">
        <v>54</v>
      </c>
      <c r="C284" t="s">
        <v>1369</v>
      </c>
      <c r="D284">
        <v>0</v>
      </c>
      <c r="E284">
        <v>0</v>
      </c>
      <c r="F284">
        <v>0</v>
      </c>
      <c r="G284">
        <v>4</v>
      </c>
      <c r="H284">
        <v>-53</v>
      </c>
      <c r="J284" t="str">
        <f t="shared" si="17"/>
        <v/>
      </c>
      <c r="K284" t="str">
        <f t="shared" si="17"/>
        <v/>
      </c>
      <c r="L284" t="str">
        <f t="shared" si="17"/>
        <v/>
      </c>
      <c r="N284" t="str">
        <f t="shared" si="18"/>
        <v/>
      </c>
      <c r="O284" t="str">
        <f t="shared" si="18"/>
        <v/>
      </c>
      <c r="P284" t="str">
        <f t="shared" si="18"/>
        <v/>
      </c>
    </row>
    <row r="285" spans="1:16" ht="17" x14ac:dyDescent="0.25">
      <c r="A285" s="4" t="s">
        <v>352</v>
      </c>
      <c r="B285" t="s">
        <v>54</v>
      </c>
      <c r="C285" t="s">
        <v>1369</v>
      </c>
      <c r="D285">
        <v>0</v>
      </c>
      <c r="E285">
        <v>0</v>
      </c>
      <c r="F285">
        <v>0</v>
      </c>
      <c r="G285">
        <v>16.25</v>
      </c>
      <c r="H285">
        <v>-61.583300000000001</v>
      </c>
      <c r="J285" t="str">
        <f t="shared" si="17"/>
        <v/>
      </c>
      <c r="K285" t="str">
        <f t="shared" si="17"/>
        <v/>
      </c>
      <c r="L285" t="str">
        <f t="shared" si="17"/>
        <v/>
      </c>
      <c r="N285" t="str">
        <f t="shared" si="18"/>
        <v/>
      </c>
      <c r="O285" t="str">
        <f t="shared" si="18"/>
        <v/>
      </c>
      <c r="P285" t="str">
        <f t="shared" si="18"/>
        <v/>
      </c>
    </row>
    <row r="286" spans="1:16" ht="17" x14ac:dyDescent="0.25">
      <c r="A286" s="4" t="s">
        <v>405</v>
      </c>
      <c r="B286" t="s">
        <v>54</v>
      </c>
      <c r="C286" t="s">
        <v>1369</v>
      </c>
      <c r="D286">
        <v>0</v>
      </c>
      <c r="E286">
        <v>0</v>
      </c>
      <c r="F286">
        <v>0</v>
      </c>
      <c r="G286">
        <v>-12.8431</v>
      </c>
      <c r="H286">
        <v>45.138300000000001</v>
      </c>
      <c r="J286" t="str">
        <f t="shared" si="17"/>
        <v/>
      </c>
      <c r="K286" t="str">
        <f t="shared" si="17"/>
        <v/>
      </c>
      <c r="L286" t="str">
        <f t="shared" si="17"/>
        <v/>
      </c>
      <c r="N286" t="str">
        <f t="shared" si="18"/>
        <v/>
      </c>
      <c r="O286" t="str">
        <f t="shared" si="18"/>
        <v/>
      </c>
      <c r="P286" t="str">
        <f t="shared" si="18"/>
        <v/>
      </c>
    </row>
    <row r="287" spans="1:16" ht="17" x14ac:dyDescent="0.25">
      <c r="A287" s="4" t="s">
        <v>335</v>
      </c>
      <c r="B287" t="s">
        <v>54</v>
      </c>
      <c r="C287" t="s">
        <v>1369</v>
      </c>
      <c r="D287">
        <v>0</v>
      </c>
      <c r="E287">
        <v>0</v>
      </c>
      <c r="F287">
        <v>0</v>
      </c>
      <c r="G287">
        <v>-21.135100000000001</v>
      </c>
      <c r="H287">
        <v>55.247100000000003</v>
      </c>
      <c r="J287" t="str">
        <f t="shared" ref="J287:J350" si="19">IF($B287="US",D287,"")</f>
        <v/>
      </c>
      <c r="K287" t="str">
        <f t="shared" ref="K287:K350" si="20">IF($B287="US",E287,"")</f>
        <v/>
      </c>
      <c r="L287" t="str">
        <f t="shared" ref="L287:L350" si="21">IF($B287="US",F287,"")</f>
        <v/>
      </c>
      <c r="N287" t="str">
        <f t="shared" ref="N287:N350" si="22">IF($A287="New York",D287,"")</f>
        <v/>
      </c>
      <c r="O287" t="str">
        <f t="shared" ref="O287:O350" si="23">IF($A287="New York",E287,"")</f>
        <v/>
      </c>
      <c r="P287" t="str">
        <f t="shared" ref="P287:P350" si="24">IF($A287="New York",F287,"")</f>
        <v/>
      </c>
    </row>
    <row r="288" spans="1:16" ht="17" x14ac:dyDescent="0.25">
      <c r="A288" s="4"/>
      <c r="B288" t="s">
        <v>408</v>
      </c>
      <c r="C288" t="s">
        <v>1472</v>
      </c>
      <c r="D288">
        <v>0</v>
      </c>
      <c r="E288">
        <v>0</v>
      </c>
      <c r="F288">
        <v>0</v>
      </c>
      <c r="G288">
        <v>72</v>
      </c>
      <c r="H288">
        <v>-40</v>
      </c>
      <c r="J288" t="str">
        <f t="shared" si="19"/>
        <v/>
      </c>
      <c r="K288" t="str">
        <f t="shared" si="20"/>
        <v/>
      </c>
      <c r="L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t="17" x14ac:dyDescent="0.25">
      <c r="A289" s="4"/>
      <c r="B289" t="s">
        <v>371</v>
      </c>
      <c r="C289" t="s">
        <v>1396</v>
      </c>
      <c r="D289">
        <v>0</v>
      </c>
      <c r="E289">
        <v>0</v>
      </c>
      <c r="F289">
        <v>0</v>
      </c>
      <c r="G289">
        <v>13.4443</v>
      </c>
      <c r="H289">
        <v>144.7937</v>
      </c>
      <c r="J289" t="str">
        <f t="shared" si="19"/>
        <v/>
      </c>
      <c r="K289" t="str">
        <f t="shared" si="20"/>
        <v/>
      </c>
      <c r="L289" t="str">
        <f t="shared" si="21"/>
        <v/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t="17" x14ac:dyDescent="0.25">
      <c r="A290" s="4"/>
      <c r="B290" t="s">
        <v>409</v>
      </c>
      <c r="C290" t="s">
        <v>1311</v>
      </c>
      <c r="D290">
        <v>0</v>
      </c>
      <c r="E290">
        <v>0</v>
      </c>
      <c r="F290">
        <v>0</v>
      </c>
      <c r="G290">
        <v>49.45</v>
      </c>
      <c r="H290">
        <v>-2.58</v>
      </c>
      <c r="J290" t="str">
        <f t="shared" si="19"/>
        <v/>
      </c>
      <c r="K290" t="str">
        <f t="shared" si="20"/>
        <v/>
      </c>
      <c r="L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t="17" x14ac:dyDescent="0.25">
      <c r="A291" s="4"/>
      <c r="B291" t="s">
        <v>385</v>
      </c>
      <c r="C291" t="s">
        <v>1311</v>
      </c>
      <c r="D291">
        <v>0</v>
      </c>
      <c r="E291">
        <v>0</v>
      </c>
      <c r="F291">
        <v>0</v>
      </c>
      <c r="G291">
        <v>49.19</v>
      </c>
      <c r="H291">
        <v>-2.11</v>
      </c>
      <c r="J291" t="str">
        <f t="shared" si="19"/>
        <v/>
      </c>
      <c r="K291" t="str">
        <f t="shared" si="20"/>
        <v/>
      </c>
      <c r="L291" t="str">
        <f t="shared" si="21"/>
        <v/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t="17" x14ac:dyDescent="0.25">
      <c r="A292" s="4"/>
      <c r="B292" t="s">
        <v>362</v>
      </c>
      <c r="C292" t="s">
        <v>1290</v>
      </c>
      <c r="D292">
        <v>0</v>
      </c>
      <c r="E292">
        <v>0</v>
      </c>
      <c r="F292">
        <v>0</v>
      </c>
      <c r="G292">
        <v>18.2</v>
      </c>
      <c r="H292">
        <v>-66.5</v>
      </c>
      <c r="J292" t="str">
        <f t="shared" si="19"/>
        <v/>
      </c>
      <c r="K292" t="str">
        <f t="shared" si="20"/>
        <v/>
      </c>
      <c r="L292" t="str">
        <f t="shared" si="21"/>
        <v/>
      </c>
      <c r="N292" t="str">
        <f t="shared" si="22"/>
        <v/>
      </c>
      <c r="O292" t="str">
        <f t="shared" si="23"/>
        <v/>
      </c>
      <c r="P292" t="str">
        <f t="shared" si="24"/>
        <v/>
      </c>
    </row>
    <row r="293" spans="1:16" ht="17" x14ac:dyDescent="0.25">
      <c r="A293" s="4"/>
      <c r="B293" t="s">
        <v>417</v>
      </c>
      <c r="C293" t="s">
        <v>1312</v>
      </c>
      <c r="D293">
        <v>0</v>
      </c>
      <c r="E293">
        <v>0</v>
      </c>
      <c r="F293">
        <v>0</v>
      </c>
      <c r="G293">
        <v>-1.44</v>
      </c>
      <c r="H293">
        <v>15.555999999999999</v>
      </c>
      <c r="J293" t="str">
        <f t="shared" si="19"/>
        <v/>
      </c>
      <c r="K293" t="str">
        <f t="shared" si="20"/>
        <v/>
      </c>
      <c r="L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t="17" x14ac:dyDescent="0.25">
      <c r="A294" s="4"/>
      <c r="B294" t="s">
        <v>424</v>
      </c>
      <c r="C294" t="s">
        <v>1496</v>
      </c>
      <c r="D294">
        <v>0</v>
      </c>
      <c r="E294">
        <v>0</v>
      </c>
      <c r="F294">
        <v>0</v>
      </c>
      <c r="G294">
        <v>24.25</v>
      </c>
      <c r="H294">
        <v>-76</v>
      </c>
      <c r="J294" t="str">
        <f t="shared" si="19"/>
        <v/>
      </c>
      <c r="K294" t="str">
        <f t="shared" si="20"/>
        <v/>
      </c>
      <c r="L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t="17" x14ac:dyDescent="0.25">
      <c r="A295" s="4"/>
      <c r="B295" t="s">
        <v>1310</v>
      </c>
      <c r="C295" t="s">
        <v>1362</v>
      </c>
      <c r="D295">
        <v>0</v>
      </c>
      <c r="E295">
        <v>0</v>
      </c>
      <c r="F295">
        <v>0</v>
      </c>
      <c r="G295">
        <v>13.466699999999999</v>
      </c>
      <c r="H295">
        <v>-16.600000000000001</v>
      </c>
      <c r="J295" t="str">
        <f t="shared" si="19"/>
        <v/>
      </c>
      <c r="K295" t="str">
        <f t="shared" si="20"/>
        <v/>
      </c>
      <c r="L295" t="str">
        <f t="shared" si="21"/>
        <v/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x14ac:dyDescent="0.2">
      <c r="J296" t="str">
        <f t="shared" si="19"/>
        <v/>
      </c>
      <c r="K296" t="str">
        <f t="shared" si="20"/>
        <v/>
      </c>
      <c r="L296" t="str">
        <f t="shared" si="21"/>
        <v/>
      </c>
      <c r="N296" t="str">
        <f t="shared" si="22"/>
        <v/>
      </c>
      <c r="O296" t="str">
        <f t="shared" si="23"/>
        <v/>
      </c>
      <c r="P296" t="str">
        <f t="shared" si="24"/>
        <v/>
      </c>
    </row>
    <row r="297" spans="1:16" x14ac:dyDescent="0.2">
      <c r="J297" t="str">
        <f t="shared" si="19"/>
        <v/>
      </c>
      <c r="K297" t="str">
        <f t="shared" si="20"/>
        <v/>
      </c>
      <c r="L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x14ac:dyDescent="0.2">
      <c r="J298" t="str">
        <f t="shared" si="19"/>
        <v/>
      </c>
      <c r="K298" t="str">
        <f t="shared" si="20"/>
        <v/>
      </c>
      <c r="L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 x14ac:dyDescent="0.2">
      <c r="J299" t="str">
        <f t="shared" si="19"/>
        <v/>
      </c>
      <c r="K299" t="str">
        <f t="shared" si="20"/>
        <v/>
      </c>
      <c r="L299" t="str">
        <f t="shared" si="21"/>
        <v/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x14ac:dyDescent="0.2">
      <c r="J300" t="str">
        <f t="shared" si="19"/>
        <v/>
      </c>
      <c r="K300" t="str">
        <f t="shared" si="20"/>
        <v/>
      </c>
      <c r="L300" t="str">
        <f t="shared" si="21"/>
        <v/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x14ac:dyDescent="0.2">
      <c r="J301" t="str">
        <f t="shared" si="19"/>
        <v/>
      </c>
      <c r="K301" t="str">
        <f t="shared" si="20"/>
        <v/>
      </c>
      <c r="L301" t="str">
        <f t="shared" si="21"/>
        <v/>
      </c>
      <c r="N301" t="str">
        <f t="shared" si="22"/>
        <v/>
      </c>
      <c r="O301" t="str">
        <f t="shared" si="23"/>
        <v/>
      </c>
      <c r="P301" t="str">
        <f t="shared" si="24"/>
        <v/>
      </c>
    </row>
    <row r="302" spans="1:16" x14ac:dyDescent="0.2">
      <c r="J302" t="str">
        <f t="shared" si="19"/>
        <v/>
      </c>
      <c r="K302" t="str">
        <f t="shared" si="20"/>
        <v/>
      </c>
      <c r="L302" t="str">
        <f t="shared" si="21"/>
        <v/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x14ac:dyDescent="0.2">
      <c r="J303" t="str">
        <f t="shared" si="19"/>
        <v/>
      </c>
      <c r="K303" t="str">
        <f t="shared" si="20"/>
        <v/>
      </c>
      <c r="L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x14ac:dyDescent="0.2">
      <c r="J304" t="str">
        <f t="shared" si="19"/>
        <v/>
      </c>
      <c r="K304" t="str">
        <f t="shared" si="20"/>
        <v/>
      </c>
      <c r="L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0:16" x14ac:dyDescent="0.2">
      <c r="J305" t="str">
        <f t="shared" si="19"/>
        <v/>
      </c>
      <c r="K305" t="str">
        <f t="shared" si="20"/>
        <v/>
      </c>
      <c r="L305" t="str">
        <f t="shared" si="21"/>
        <v/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0:16" x14ac:dyDescent="0.2">
      <c r="J306" t="str">
        <f t="shared" si="19"/>
        <v/>
      </c>
      <c r="K306" t="str">
        <f t="shared" si="20"/>
        <v/>
      </c>
      <c r="L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0:16" x14ac:dyDescent="0.2">
      <c r="J307" t="str">
        <f t="shared" si="19"/>
        <v/>
      </c>
      <c r="K307" t="str">
        <f t="shared" si="20"/>
        <v/>
      </c>
      <c r="L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0:16" x14ac:dyDescent="0.2">
      <c r="J308" t="str">
        <f t="shared" si="19"/>
        <v/>
      </c>
      <c r="K308" t="str">
        <f t="shared" si="20"/>
        <v/>
      </c>
      <c r="L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0:16" x14ac:dyDescent="0.2">
      <c r="J309" t="str">
        <f t="shared" si="19"/>
        <v/>
      </c>
      <c r="K309" t="str">
        <f t="shared" si="20"/>
        <v/>
      </c>
      <c r="L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0:16" x14ac:dyDescent="0.2">
      <c r="J310" t="str">
        <f t="shared" si="19"/>
        <v/>
      </c>
      <c r="K310" t="str">
        <f t="shared" si="20"/>
        <v/>
      </c>
      <c r="L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0:16" x14ac:dyDescent="0.2">
      <c r="J311" t="str">
        <f t="shared" si="19"/>
        <v/>
      </c>
      <c r="K311" t="str">
        <f t="shared" si="20"/>
        <v/>
      </c>
      <c r="L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0:16" x14ac:dyDescent="0.2">
      <c r="J312" t="str">
        <f t="shared" si="19"/>
        <v/>
      </c>
      <c r="K312" t="str">
        <f t="shared" si="20"/>
        <v/>
      </c>
      <c r="L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0:16" x14ac:dyDescent="0.2">
      <c r="J313" t="str">
        <f t="shared" si="19"/>
        <v/>
      </c>
      <c r="K313" t="str">
        <f t="shared" si="20"/>
        <v/>
      </c>
      <c r="L313" t="str">
        <f t="shared" si="21"/>
        <v/>
      </c>
      <c r="N313" t="str">
        <f t="shared" si="22"/>
        <v/>
      </c>
      <c r="O313" t="str">
        <f t="shared" si="23"/>
        <v/>
      </c>
      <c r="P313" t="str">
        <f t="shared" si="24"/>
        <v/>
      </c>
    </row>
    <row r="314" spans="10:16" x14ac:dyDescent="0.2">
      <c r="J314" t="str">
        <f t="shared" si="19"/>
        <v/>
      </c>
      <c r="K314" t="str">
        <f t="shared" si="20"/>
        <v/>
      </c>
      <c r="L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0:16" x14ac:dyDescent="0.2">
      <c r="J315" t="str">
        <f t="shared" si="19"/>
        <v/>
      </c>
      <c r="K315" t="str">
        <f t="shared" si="20"/>
        <v/>
      </c>
      <c r="L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0:16" x14ac:dyDescent="0.2">
      <c r="J316" t="str">
        <f t="shared" si="19"/>
        <v/>
      </c>
      <c r="K316" t="str">
        <f t="shared" si="20"/>
        <v/>
      </c>
      <c r="L316" t="str">
        <f t="shared" si="21"/>
        <v/>
      </c>
      <c r="N316" t="str">
        <f t="shared" si="22"/>
        <v/>
      </c>
      <c r="O316" t="str">
        <f t="shared" si="23"/>
        <v/>
      </c>
      <c r="P316" t="str">
        <f t="shared" si="24"/>
        <v/>
      </c>
    </row>
    <row r="317" spans="10:16" x14ac:dyDescent="0.2">
      <c r="J317" t="str">
        <f t="shared" si="19"/>
        <v/>
      </c>
      <c r="K317" t="str">
        <f t="shared" si="20"/>
        <v/>
      </c>
      <c r="L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0:16" x14ac:dyDescent="0.2">
      <c r="J318" t="str">
        <f t="shared" si="19"/>
        <v/>
      </c>
      <c r="K318" t="str">
        <f t="shared" si="20"/>
        <v/>
      </c>
      <c r="L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0:16" x14ac:dyDescent="0.2">
      <c r="J319" t="str">
        <f t="shared" si="19"/>
        <v/>
      </c>
      <c r="K319" t="str">
        <f t="shared" si="20"/>
        <v/>
      </c>
      <c r="L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0:16" x14ac:dyDescent="0.2">
      <c r="J320" t="str">
        <f t="shared" si="19"/>
        <v/>
      </c>
      <c r="K320" t="str">
        <f t="shared" si="20"/>
        <v/>
      </c>
      <c r="L320" t="str">
        <f t="shared" si="21"/>
        <v/>
      </c>
      <c r="N320" t="str">
        <f t="shared" si="22"/>
        <v/>
      </c>
      <c r="O320" t="str">
        <f t="shared" si="23"/>
        <v/>
      </c>
      <c r="P320" t="str">
        <f t="shared" si="24"/>
        <v/>
      </c>
    </row>
    <row r="321" spans="10:16" x14ac:dyDescent="0.2">
      <c r="J321" t="str">
        <f t="shared" si="19"/>
        <v/>
      </c>
      <c r="K321" t="str">
        <f t="shared" si="20"/>
        <v/>
      </c>
      <c r="L321" t="str">
        <f t="shared" si="21"/>
        <v/>
      </c>
      <c r="N321" t="str">
        <f t="shared" si="22"/>
        <v/>
      </c>
      <c r="O321" t="str">
        <f t="shared" si="23"/>
        <v/>
      </c>
      <c r="P321" t="str">
        <f t="shared" si="24"/>
        <v/>
      </c>
    </row>
    <row r="322" spans="10:16" x14ac:dyDescent="0.2">
      <c r="J322" t="str">
        <f t="shared" si="19"/>
        <v/>
      </c>
      <c r="K322" t="str">
        <f t="shared" si="20"/>
        <v/>
      </c>
      <c r="L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0:16" x14ac:dyDescent="0.2">
      <c r="J323" t="str">
        <f t="shared" si="19"/>
        <v/>
      </c>
      <c r="K323" t="str">
        <f t="shared" si="20"/>
        <v/>
      </c>
      <c r="L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0:16" x14ac:dyDescent="0.2">
      <c r="J324" t="str">
        <f t="shared" si="19"/>
        <v/>
      </c>
      <c r="K324" t="str">
        <f t="shared" si="20"/>
        <v/>
      </c>
      <c r="L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0:16" x14ac:dyDescent="0.2">
      <c r="J325" t="str">
        <f t="shared" si="19"/>
        <v/>
      </c>
      <c r="K325" t="str">
        <f t="shared" si="20"/>
        <v/>
      </c>
      <c r="L325" t="str">
        <f t="shared" si="21"/>
        <v/>
      </c>
      <c r="N325" t="str">
        <f t="shared" si="22"/>
        <v/>
      </c>
      <c r="O325" t="str">
        <f t="shared" si="23"/>
        <v/>
      </c>
      <c r="P325" t="str">
        <f t="shared" si="24"/>
        <v/>
      </c>
    </row>
    <row r="326" spans="10:16" x14ac:dyDescent="0.2">
      <c r="J326" t="str">
        <f t="shared" si="19"/>
        <v/>
      </c>
      <c r="K326" t="str">
        <f t="shared" si="20"/>
        <v/>
      </c>
      <c r="L326" t="str">
        <f t="shared" si="21"/>
        <v/>
      </c>
      <c r="N326" t="str">
        <f t="shared" si="22"/>
        <v/>
      </c>
      <c r="O326" t="str">
        <f t="shared" si="23"/>
        <v/>
      </c>
      <c r="P326" t="str">
        <f t="shared" si="24"/>
        <v/>
      </c>
    </row>
    <row r="327" spans="10:16" x14ac:dyDescent="0.2">
      <c r="J327" t="str">
        <f t="shared" si="19"/>
        <v/>
      </c>
      <c r="K327" t="str">
        <f t="shared" si="20"/>
        <v/>
      </c>
      <c r="L327" t="str">
        <f t="shared" si="21"/>
        <v/>
      </c>
      <c r="N327" t="str">
        <f t="shared" si="22"/>
        <v/>
      </c>
      <c r="O327" t="str">
        <f t="shared" si="23"/>
        <v/>
      </c>
      <c r="P327" t="str">
        <f t="shared" si="24"/>
        <v/>
      </c>
    </row>
    <row r="328" spans="10:16" x14ac:dyDescent="0.2">
      <c r="J328" t="str">
        <f t="shared" si="19"/>
        <v/>
      </c>
      <c r="K328" t="str">
        <f t="shared" si="20"/>
        <v/>
      </c>
      <c r="L328" t="str">
        <f t="shared" si="21"/>
        <v/>
      </c>
      <c r="N328" t="str">
        <f t="shared" si="22"/>
        <v/>
      </c>
      <c r="O328" t="str">
        <f t="shared" si="23"/>
        <v/>
      </c>
      <c r="P328" t="str">
        <f t="shared" si="24"/>
        <v/>
      </c>
    </row>
    <row r="329" spans="10:16" x14ac:dyDescent="0.2">
      <c r="J329" t="str">
        <f t="shared" si="19"/>
        <v/>
      </c>
      <c r="K329" t="str">
        <f t="shared" si="20"/>
        <v/>
      </c>
      <c r="L329" t="str">
        <f t="shared" si="21"/>
        <v/>
      </c>
      <c r="N329" t="str">
        <f t="shared" si="22"/>
        <v/>
      </c>
      <c r="O329" t="str">
        <f t="shared" si="23"/>
        <v/>
      </c>
      <c r="P329" t="str">
        <f t="shared" si="24"/>
        <v/>
      </c>
    </row>
    <row r="330" spans="10:16" x14ac:dyDescent="0.2">
      <c r="J330" t="str">
        <f t="shared" si="19"/>
        <v/>
      </c>
      <c r="K330" t="str">
        <f t="shared" si="20"/>
        <v/>
      </c>
      <c r="L330" t="str">
        <f t="shared" si="21"/>
        <v/>
      </c>
      <c r="N330" t="str">
        <f t="shared" si="22"/>
        <v/>
      </c>
      <c r="O330" t="str">
        <f t="shared" si="23"/>
        <v/>
      </c>
      <c r="P330" t="str">
        <f t="shared" si="24"/>
        <v/>
      </c>
    </row>
    <row r="331" spans="10:16" x14ac:dyDescent="0.2">
      <c r="J331" t="str">
        <f t="shared" si="19"/>
        <v/>
      </c>
      <c r="K331" t="str">
        <f t="shared" si="20"/>
        <v/>
      </c>
      <c r="L331" t="str">
        <f t="shared" si="21"/>
        <v/>
      </c>
      <c r="N331" t="str">
        <f t="shared" si="22"/>
        <v/>
      </c>
      <c r="O331" t="str">
        <f t="shared" si="23"/>
        <v/>
      </c>
      <c r="P331" t="str">
        <f t="shared" si="24"/>
        <v/>
      </c>
    </row>
    <row r="332" spans="10:16" x14ac:dyDescent="0.2">
      <c r="J332" t="str">
        <f t="shared" si="19"/>
        <v/>
      </c>
      <c r="K332" t="str">
        <f t="shared" si="20"/>
        <v/>
      </c>
      <c r="L332" t="str">
        <f t="shared" si="21"/>
        <v/>
      </c>
      <c r="N332" t="str">
        <f t="shared" si="22"/>
        <v/>
      </c>
      <c r="O332" t="str">
        <f t="shared" si="23"/>
        <v/>
      </c>
      <c r="P332" t="str">
        <f t="shared" si="24"/>
        <v/>
      </c>
    </row>
    <row r="333" spans="10:16" x14ac:dyDescent="0.2">
      <c r="J333" t="str">
        <f t="shared" si="19"/>
        <v/>
      </c>
      <c r="K333" t="str">
        <f t="shared" si="20"/>
        <v/>
      </c>
      <c r="L333" t="str">
        <f t="shared" si="21"/>
        <v/>
      </c>
      <c r="N333" t="str">
        <f t="shared" si="22"/>
        <v/>
      </c>
      <c r="O333" t="str">
        <f t="shared" si="23"/>
        <v/>
      </c>
      <c r="P333" t="str">
        <f t="shared" si="24"/>
        <v/>
      </c>
    </row>
    <row r="334" spans="10:16" x14ac:dyDescent="0.2">
      <c r="J334" t="str">
        <f t="shared" si="19"/>
        <v/>
      </c>
      <c r="K334" t="str">
        <f t="shared" si="20"/>
        <v/>
      </c>
      <c r="L334" t="str">
        <f t="shared" si="21"/>
        <v/>
      </c>
      <c r="N334" t="str">
        <f t="shared" si="22"/>
        <v/>
      </c>
      <c r="O334" t="str">
        <f t="shared" si="23"/>
        <v/>
      </c>
      <c r="P334" t="str">
        <f t="shared" si="24"/>
        <v/>
      </c>
    </row>
    <row r="335" spans="10:16" x14ac:dyDescent="0.2">
      <c r="J335" t="str">
        <f t="shared" si="19"/>
        <v/>
      </c>
      <c r="K335" t="str">
        <f t="shared" si="20"/>
        <v/>
      </c>
      <c r="L335" t="str">
        <f t="shared" si="21"/>
        <v/>
      </c>
      <c r="N335" t="str">
        <f t="shared" si="22"/>
        <v/>
      </c>
      <c r="O335" t="str">
        <f t="shared" si="23"/>
        <v/>
      </c>
      <c r="P335" t="str">
        <f t="shared" si="24"/>
        <v/>
      </c>
    </row>
    <row r="336" spans="10:16" x14ac:dyDescent="0.2">
      <c r="J336" t="str">
        <f t="shared" si="19"/>
        <v/>
      </c>
      <c r="K336" t="str">
        <f t="shared" si="20"/>
        <v/>
      </c>
      <c r="L336" t="str">
        <f t="shared" si="21"/>
        <v/>
      </c>
      <c r="N336" t="str">
        <f t="shared" si="22"/>
        <v/>
      </c>
      <c r="O336" t="str">
        <f t="shared" si="23"/>
        <v/>
      </c>
      <c r="P336" t="str">
        <f t="shared" si="24"/>
        <v/>
      </c>
    </row>
    <row r="337" spans="10:16" x14ac:dyDescent="0.2">
      <c r="J337" t="str">
        <f t="shared" si="19"/>
        <v/>
      </c>
      <c r="K337" t="str">
        <f t="shared" si="20"/>
        <v/>
      </c>
      <c r="L337" t="str">
        <f t="shared" si="21"/>
        <v/>
      </c>
      <c r="N337" t="str">
        <f t="shared" si="22"/>
        <v/>
      </c>
      <c r="O337" t="str">
        <f t="shared" si="23"/>
        <v/>
      </c>
      <c r="P337" t="str">
        <f t="shared" si="24"/>
        <v/>
      </c>
    </row>
    <row r="338" spans="10:16" x14ac:dyDescent="0.2">
      <c r="J338" t="str">
        <f t="shared" si="19"/>
        <v/>
      </c>
      <c r="K338" t="str">
        <f t="shared" si="20"/>
        <v/>
      </c>
      <c r="L338" t="str">
        <f t="shared" si="21"/>
        <v/>
      </c>
      <c r="N338" t="str">
        <f t="shared" si="22"/>
        <v/>
      </c>
      <c r="O338" t="str">
        <f t="shared" si="23"/>
        <v/>
      </c>
      <c r="P338" t="str">
        <f t="shared" si="24"/>
        <v/>
      </c>
    </row>
    <row r="339" spans="10:16" x14ac:dyDescent="0.2">
      <c r="J339" t="str">
        <f t="shared" si="19"/>
        <v/>
      </c>
      <c r="K339" t="str">
        <f t="shared" si="20"/>
        <v/>
      </c>
      <c r="L339" t="str">
        <f t="shared" si="21"/>
        <v/>
      </c>
      <c r="N339" t="str">
        <f t="shared" si="22"/>
        <v/>
      </c>
      <c r="O339" t="str">
        <f t="shared" si="23"/>
        <v/>
      </c>
      <c r="P339" t="str">
        <f t="shared" si="24"/>
        <v/>
      </c>
    </row>
    <row r="340" spans="10:16" x14ac:dyDescent="0.2">
      <c r="J340" t="str">
        <f t="shared" si="19"/>
        <v/>
      </c>
      <c r="K340" t="str">
        <f t="shared" si="20"/>
        <v/>
      </c>
      <c r="L340" t="str">
        <f t="shared" si="21"/>
        <v/>
      </c>
      <c r="N340" t="str">
        <f t="shared" si="22"/>
        <v/>
      </c>
      <c r="O340" t="str">
        <f t="shared" si="23"/>
        <v/>
      </c>
      <c r="P340" t="str">
        <f t="shared" si="24"/>
        <v/>
      </c>
    </row>
    <row r="341" spans="10:16" x14ac:dyDescent="0.2">
      <c r="J341" t="str">
        <f t="shared" si="19"/>
        <v/>
      </c>
      <c r="K341" t="str">
        <f t="shared" si="20"/>
        <v/>
      </c>
      <c r="L341" t="str">
        <f t="shared" si="21"/>
        <v/>
      </c>
      <c r="N341" t="str">
        <f t="shared" si="22"/>
        <v/>
      </c>
      <c r="O341" t="str">
        <f t="shared" si="23"/>
        <v/>
      </c>
      <c r="P341" t="str">
        <f t="shared" si="24"/>
        <v/>
      </c>
    </row>
    <row r="342" spans="10:16" x14ac:dyDescent="0.2">
      <c r="J342" t="str">
        <f t="shared" si="19"/>
        <v/>
      </c>
      <c r="K342" t="str">
        <f t="shared" si="20"/>
        <v/>
      </c>
      <c r="L342" t="str">
        <f t="shared" si="21"/>
        <v/>
      </c>
      <c r="N342" t="str">
        <f t="shared" si="22"/>
        <v/>
      </c>
      <c r="O342" t="str">
        <f t="shared" si="23"/>
        <v/>
      </c>
      <c r="P342" t="str">
        <f t="shared" si="24"/>
        <v/>
      </c>
    </row>
    <row r="343" spans="10:16" x14ac:dyDescent="0.2">
      <c r="J343" t="str">
        <f t="shared" si="19"/>
        <v/>
      </c>
      <c r="K343" t="str">
        <f t="shared" si="20"/>
        <v/>
      </c>
      <c r="L343" t="str">
        <f t="shared" si="21"/>
        <v/>
      </c>
      <c r="N343" t="str">
        <f t="shared" si="22"/>
        <v/>
      </c>
      <c r="O343" t="str">
        <f t="shared" si="23"/>
        <v/>
      </c>
      <c r="P343" t="str">
        <f t="shared" si="24"/>
        <v/>
      </c>
    </row>
    <row r="344" spans="10:16" x14ac:dyDescent="0.2">
      <c r="J344" t="str">
        <f t="shared" si="19"/>
        <v/>
      </c>
      <c r="K344" t="str">
        <f t="shared" si="20"/>
        <v/>
      </c>
      <c r="L344" t="str">
        <f t="shared" si="21"/>
        <v/>
      </c>
      <c r="N344" t="str">
        <f t="shared" si="22"/>
        <v/>
      </c>
      <c r="O344" t="str">
        <f t="shared" si="23"/>
        <v/>
      </c>
      <c r="P344" t="str">
        <f t="shared" si="24"/>
        <v/>
      </c>
    </row>
    <row r="345" spans="10:16" x14ac:dyDescent="0.2">
      <c r="J345" t="str">
        <f t="shared" si="19"/>
        <v/>
      </c>
      <c r="K345" t="str">
        <f t="shared" si="20"/>
        <v/>
      </c>
      <c r="L345" t="str">
        <f t="shared" si="21"/>
        <v/>
      </c>
      <c r="N345" t="str">
        <f t="shared" si="22"/>
        <v/>
      </c>
      <c r="O345" t="str">
        <f t="shared" si="23"/>
        <v/>
      </c>
      <c r="P345" t="str">
        <f t="shared" si="24"/>
        <v/>
      </c>
    </row>
    <row r="346" spans="10:16" x14ac:dyDescent="0.2">
      <c r="J346" t="str">
        <f t="shared" si="19"/>
        <v/>
      </c>
      <c r="K346" t="str">
        <f t="shared" si="20"/>
        <v/>
      </c>
      <c r="L346" t="str">
        <f t="shared" si="21"/>
        <v/>
      </c>
      <c r="N346" t="str">
        <f t="shared" si="22"/>
        <v/>
      </c>
      <c r="O346" t="str">
        <f t="shared" si="23"/>
        <v/>
      </c>
      <c r="P346" t="str">
        <f t="shared" si="24"/>
        <v/>
      </c>
    </row>
    <row r="347" spans="10:16" x14ac:dyDescent="0.2">
      <c r="J347" t="str">
        <f t="shared" si="19"/>
        <v/>
      </c>
      <c r="K347" t="str">
        <f t="shared" si="20"/>
        <v/>
      </c>
      <c r="L347" t="str">
        <f t="shared" si="21"/>
        <v/>
      </c>
      <c r="N347" t="str">
        <f t="shared" si="22"/>
        <v/>
      </c>
      <c r="O347" t="str">
        <f t="shared" si="23"/>
        <v/>
      </c>
      <c r="P347" t="str">
        <f t="shared" si="24"/>
        <v/>
      </c>
    </row>
    <row r="348" spans="10:16" x14ac:dyDescent="0.2">
      <c r="J348" t="str">
        <f t="shared" si="19"/>
        <v/>
      </c>
      <c r="K348" t="str">
        <f t="shared" si="20"/>
        <v/>
      </c>
      <c r="L348" t="str">
        <f t="shared" si="21"/>
        <v/>
      </c>
      <c r="N348" t="str">
        <f t="shared" si="22"/>
        <v/>
      </c>
      <c r="O348" t="str">
        <f t="shared" si="23"/>
        <v/>
      </c>
      <c r="P348" t="str">
        <f t="shared" si="24"/>
        <v/>
      </c>
    </row>
    <row r="349" spans="10:16" x14ac:dyDescent="0.2">
      <c r="J349" t="str">
        <f t="shared" si="19"/>
        <v/>
      </c>
      <c r="K349" t="str">
        <f t="shared" si="20"/>
        <v/>
      </c>
      <c r="L349" t="str">
        <f t="shared" si="21"/>
        <v/>
      </c>
      <c r="N349" t="str">
        <f t="shared" si="22"/>
        <v/>
      </c>
      <c r="O349" t="str">
        <f t="shared" si="23"/>
        <v/>
      </c>
      <c r="P349" t="str">
        <f t="shared" si="24"/>
        <v/>
      </c>
    </row>
    <row r="350" spans="10:16" x14ac:dyDescent="0.2">
      <c r="J350" t="str">
        <f t="shared" si="19"/>
        <v/>
      </c>
      <c r="K350" t="str">
        <f t="shared" si="20"/>
        <v/>
      </c>
      <c r="L350" t="str">
        <f t="shared" si="21"/>
        <v/>
      </c>
      <c r="N350" t="str">
        <f t="shared" si="22"/>
        <v/>
      </c>
      <c r="O350" t="str">
        <f t="shared" si="23"/>
        <v/>
      </c>
      <c r="P350" t="str">
        <f t="shared" si="24"/>
        <v/>
      </c>
    </row>
    <row r="351" spans="10:16" x14ac:dyDescent="0.2">
      <c r="J351" t="str">
        <f t="shared" ref="J351:J414" si="25">IF($B351="US",D351,"")</f>
        <v/>
      </c>
      <c r="K351" t="str">
        <f t="shared" ref="K351:K414" si="26">IF($B351="US",E351,"")</f>
        <v/>
      </c>
      <c r="L351" t="str">
        <f t="shared" ref="L351:L414" si="27">IF($B351="US",F351,"")</f>
        <v/>
      </c>
      <c r="N351" t="str">
        <f t="shared" ref="N351:N414" si="28">IF($A351="New York",D351,"")</f>
        <v/>
      </c>
      <c r="O351" t="str">
        <f t="shared" ref="O351:O414" si="29">IF($A351="New York",E351,"")</f>
        <v/>
      </c>
      <c r="P351" t="str">
        <f t="shared" ref="P351:P414" si="30">IF($A351="New York",F351,"")</f>
        <v/>
      </c>
    </row>
    <row r="352" spans="10:16" x14ac:dyDescent="0.2">
      <c r="J352" t="str">
        <f t="shared" si="25"/>
        <v/>
      </c>
      <c r="K352" t="str">
        <f t="shared" si="26"/>
        <v/>
      </c>
      <c r="L352" t="str">
        <f t="shared" si="27"/>
        <v/>
      </c>
      <c r="N352" t="str">
        <f t="shared" si="28"/>
        <v/>
      </c>
      <c r="O352" t="str">
        <f t="shared" si="29"/>
        <v/>
      </c>
      <c r="P352" t="str">
        <f t="shared" si="30"/>
        <v/>
      </c>
    </row>
    <row r="353" spans="10:16" x14ac:dyDescent="0.2">
      <c r="J353" t="str">
        <f t="shared" si="25"/>
        <v/>
      </c>
      <c r="K353" t="str">
        <f t="shared" si="26"/>
        <v/>
      </c>
      <c r="L353" t="str">
        <f t="shared" si="27"/>
        <v/>
      </c>
      <c r="N353" t="str">
        <f t="shared" si="28"/>
        <v/>
      </c>
      <c r="O353" t="str">
        <f t="shared" si="29"/>
        <v/>
      </c>
      <c r="P353" t="str">
        <f t="shared" si="30"/>
        <v/>
      </c>
    </row>
    <row r="354" spans="10:16" x14ac:dyDescent="0.2">
      <c r="J354" t="str">
        <f t="shared" si="25"/>
        <v/>
      </c>
      <c r="K354" t="str">
        <f t="shared" si="26"/>
        <v/>
      </c>
      <c r="L354" t="str">
        <f t="shared" si="27"/>
        <v/>
      </c>
      <c r="N354" t="str">
        <f t="shared" si="28"/>
        <v/>
      </c>
      <c r="O354" t="str">
        <f t="shared" si="29"/>
        <v/>
      </c>
      <c r="P354" t="str">
        <f t="shared" si="30"/>
        <v/>
      </c>
    </row>
    <row r="355" spans="10:16" x14ac:dyDescent="0.2">
      <c r="J355" t="str">
        <f t="shared" si="25"/>
        <v/>
      </c>
      <c r="K355" t="str">
        <f t="shared" si="26"/>
        <v/>
      </c>
      <c r="L355" t="str">
        <f t="shared" si="27"/>
        <v/>
      </c>
      <c r="N355" t="str">
        <f t="shared" si="28"/>
        <v/>
      </c>
      <c r="O355" t="str">
        <f t="shared" si="29"/>
        <v/>
      </c>
      <c r="P355" t="str">
        <f t="shared" si="30"/>
        <v/>
      </c>
    </row>
    <row r="356" spans="10:16" x14ac:dyDescent="0.2">
      <c r="J356" t="str">
        <f t="shared" si="25"/>
        <v/>
      </c>
      <c r="K356" t="str">
        <f t="shared" si="26"/>
        <v/>
      </c>
      <c r="L356" t="str">
        <f t="shared" si="27"/>
        <v/>
      </c>
      <c r="N356" t="str">
        <f t="shared" si="28"/>
        <v/>
      </c>
      <c r="O356" t="str">
        <f t="shared" si="29"/>
        <v/>
      </c>
      <c r="P356" t="str">
        <f t="shared" si="30"/>
        <v/>
      </c>
    </row>
    <row r="357" spans="10:16" x14ac:dyDescent="0.2">
      <c r="J357" t="str">
        <f t="shared" si="25"/>
        <v/>
      </c>
      <c r="K357" t="str">
        <f t="shared" si="26"/>
        <v/>
      </c>
      <c r="L357" t="str">
        <f t="shared" si="27"/>
        <v/>
      </c>
      <c r="N357" t="str">
        <f t="shared" si="28"/>
        <v/>
      </c>
      <c r="O357" t="str">
        <f t="shared" si="29"/>
        <v/>
      </c>
      <c r="P357" t="str">
        <f t="shared" si="30"/>
        <v/>
      </c>
    </row>
    <row r="358" spans="10:16" x14ac:dyDescent="0.2">
      <c r="J358" t="str">
        <f t="shared" si="25"/>
        <v/>
      </c>
      <c r="K358" t="str">
        <f t="shared" si="26"/>
        <v/>
      </c>
      <c r="L358" t="str">
        <f t="shared" si="27"/>
        <v/>
      </c>
      <c r="N358" t="str">
        <f t="shared" si="28"/>
        <v/>
      </c>
      <c r="O358" t="str">
        <f t="shared" si="29"/>
        <v/>
      </c>
      <c r="P358" t="str">
        <f t="shared" si="30"/>
        <v/>
      </c>
    </row>
    <row r="359" spans="10:16" x14ac:dyDescent="0.2">
      <c r="J359" t="str">
        <f t="shared" si="25"/>
        <v/>
      </c>
      <c r="K359" t="str">
        <f t="shared" si="26"/>
        <v/>
      </c>
      <c r="L359" t="str">
        <f t="shared" si="27"/>
        <v/>
      </c>
      <c r="N359" t="str">
        <f t="shared" si="28"/>
        <v/>
      </c>
      <c r="O359" t="str">
        <f t="shared" si="29"/>
        <v/>
      </c>
      <c r="P359" t="str">
        <f t="shared" si="30"/>
        <v/>
      </c>
    </row>
    <row r="360" spans="10:16" x14ac:dyDescent="0.2">
      <c r="J360" t="str">
        <f t="shared" si="25"/>
        <v/>
      </c>
      <c r="K360" t="str">
        <f t="shared" si="26"/>
        <v/>
      </c>
      <c r="L360" t="str">
        <f t="shared" si="27"/>
        <v/>
      </c>
      <c r="N360" t="str">
        <f t="shared" si="28"/>
        <v/>
      </c>
      <c r="O360" t="str">
        <f t="shared" si="29"/>
        <v/>
      </c>
      <c r="P360" t="str">
        <f t="shared" si="30"/>
        <v/>
      </c>
    </row>
    <row r="361" spans="10:16" x14ac:dyDescent="0.2">
      <c r="J361" t="str">
        <f t="shared" si="25"/>
        <v/>
      </c>
      <c r="K361" t="str">
        <f t="shared" si="26"/>
        <v/>
      </c>
      <c r="L361" t="str">
        <f t="shared" si="27"/>
        <v/>
      </c>
      <c r="N361" t="str">
        <f t="shared" si="28"/>
        <v/>
      </c>
      <c r="O361" t="str">
        <f t="shared" si="29"/>
        <v/>
      </c>
      <c r="P361" t="str">
        <f t="shared" si="30"/>
        <v/>
      </c>
    </row>
    <row r="362" spans="10:16" x14ac:dyDescent="0.2">
      <c r="J362" t="str">
        <f t="shared" si="25"/>
        <v/>
      </c>
      <c r="K362" t="str">
        <f t="shared" si="26"/>
        <v/>
      </c>
      <c r="L362" t="str">
        <f t="shared" si="27"/>
        <v/>
      </c>
      <c r="N362" t="str">
        <f t="shared" si="28"/>
        <v/>
      </c>
      <c r="O362" t="str">
        <f t="shared" si="29"/>
        <v/>
      </c>
      <c r="P362" t="str">
        <f t="shared" si="30"/>
        <v/>
      </c>
    </row>
    <row r="363" spans="10:16" x14ac:dyDescent="0.2">
      <c r="J363" t="str">
        <f t="shared" si="25"/>
        <v/>
      </c>
      <c r="K363" t="str">
        <f t="shared" si="26"/>
        <v/>
      </c>
      <c r="L363" t="str">
        <f t="shared" si="27"/>
        <v/>
      </c>
      <c r="N363" t="str">
        <f t="shared" si="28"/>
        <v/>
      </c>
      <c r="O363" t="str">
        <f t="shared" si="29"/>
        <v/>
      </c>
      <c r="P363" t="str">
        <f t="shared" si="30"/>
        <v/>
      </c>
    </row>
    <row r="364" spans="10:16" x14ac:dyDescent="0.2">
      <c r="J364" t="str">
        <f t="shared" si="25"/>
        <v/>
      </c>
      <c r="K364" t="str">
        <f t="shared" si="26"/>
        <v/>
      </c>
      <c r="L364" t="str">
        <f t="shared" si="27"/>
        <v/>
      </c>
      <c r="N364" t="str">
        <f t="shared" si="28"/>
        <v/>
      </c>
      <c r="O364" t="str">
        <f t="shared" si="29"/>
        <v/>
      </c>
      <c r="P364" t="str">
        <f t="shared" si="30"/>
        <v/>
      </c>
    </row>
    <row r="365" spans="10:16" x14ac:dyDescent="0.2">
      <c r="J365" t="str">
        <f t="shared" si="25"/>
        <v/>
      </c>
      <c r="K365" t="str">
        <f t="shared" si="26"/>
        <v/>
      </c>
      <c r="L365" t="str">
        <f t="shared" si="27"/>
        <v/>
      </c>
      <c r="N365" t="str">
        <f t="shared" si="28"/>
        <v/>
      </c>
      <c r="O365" t="str">
        <f t="shared" si="29"/>
        <v/>
      </c>
      <c r="P365" t="str">
        <f t="shared" si="30"/>
        <v/>
      </c>
    </row>
    <row r="366" spans="10:16" x14ac:dyDescent="0.2">
      <c r="J366" t="str">
        <f t="shared" si="25"/>
        <v/>
      </c>
      <c r="K366" t="str">
        <f t="shared" si="26"/>
        <v/>
      </c>
      <c r="L366" t="str">
        <f t="shared" si="27"/>
        <v/>
      </c>
      <c r="N366" t="str">
        <f t="shared" si="28"/>
        <v/>
      </c>
      <c r="O366" t="str">
        <f t="shared" si="29"/>
        <v/>
      </c>
      <c r="P366" t="str">
        <f t="shared" si="30"/>
        <v/>
      </c>
    </row>
    <row r="367" spans="10:16" x14ac:dyDescent="0.2">
      <c r="J367" t="str">
        <f t="shared" si="25"/>
        <v/>
      </c>
      <c r="K367" t="str">
        <f t="shared" si="26"/>
        <v/>
      </c>
      <c r="L367" t="str">
        <f t="shared" si="27"/>
        <v/>
      </c>
      <c r="N367" t="str">
        <f t="shared" si="28"/>
        <v/>
      </c>
      <c r="O367" t="str">
        <f t="shared" si="29"/>
        <v/>
      </c>
      <c r="P367" t="str">
        <f t="shared" si="30"/>
        <v/>
      </c>
    </row>
    <row r="368" spans="10:16" x14ac:dyDescent="0.2">
      <c r="J368" t="str">
        <f t="shared" si="25"/>
        <v/>
      </c>
      <c r="K368" t="str">
        <f t="shared" si="26"/>
        <v/>
      </c>
      <c r="L368" t="str">
        <f t="shared" si="27"/>
        <v/>
      </c>
      <c r="N368" t="str">
        <f t="shared" si="28"/>
        <v/>
      </c>
      <c r="O368" t="str">
        <f t="shared" si="29"/>
        <v/>
      </c>
      <c r="P368" t="str">
        <f t="shared" si="30"/>
        <v/>
      </c>
    </row>
    <row r="369" spans="10:16" x14ac:dyDescent="0.2">
      <c r="J369" t="str">
        <f t="shared" si="25"/>
        <v/>
      </c>
      <c r="K369" t="str">
        <f t="shared" si="26"/>
        <v/>
      </c>
      <c r="L369" t="str">
        <f t="shared" si="27"/>
        <v/>
      </c>
      <c r="N369" t="str">
        <f t="shared" si="28"/>
        <v/>
      </c>
      <c r="O369" t="str">
        <f t="shared" si="29"/>
        <v/>
      </c>
      <c r="P369" t="str">
        <f t="shared" si="30"/>
        <v/>
      </c>
    </row>
    <row r="370" spans="10:16" x14ac:dyDescent="0.2">
      <c r="J370" t="str">
        <f t="shared" si="25"/>
        <v/>
      </c>
      <c r="K370" t="str">
        <f t="shared" si="26"/>
        <v/>
      </c>
      <c r="L370" t="str">
        <f t="shared" si="27"/>
        <v/>
      </c>
      <c r="N370" t="str">
        <f t="shared" si="28"/>
        <v/>
      </c>
      <c r="O370" t="str">
        <f t="shared" si="29"/>
        <v/>
      </c>
      <c r="P370" t="str">
        <f t="shared" si="30"/>
        <v/>
      </c>
    </row>
    <row r="371" spans="10:16" x14ac:dyDescent="0.2">
      <c r="J371" t="str">
        <f t="shared" si="25"/>
        <v/>
      </c>
      <c r="K371" t="str">
        <f t="shared" si="26"/>
        <v/>
      </c>
      <c r="L371" t="str">
        <f t="shared" si="27"/>
        <v/>
      </c>
      <c r="N371" t="str">
        <f t="shared" si="28"/>
        <v/>
      </c>
      <c r="O371" t="str">
        <f t="shared" si="29"/>
        <v/>
      </c>
      <c r="P371" t="str">
        <f t="shared" si="30"/>
        <v/>
      </c>
    </row>
    <row r="372" spans="10:16" x14ac:dyDescent="0.2">
      <c r="J372" t="str">
        <f t="shared" si="25"/>
        <v/>
      </c>
      <c r="K372" t="str">
        <f t="shared" si="26"/>
        <v/>
      </c>
      <c r="L372" t="str">
        <f t="shared" si="27"/>
        <v/>
      </c>
      <c r="N372" t="str">
        <f t="shared" si="28"/>
        <v/>
      </c>
      <c r="O372" t="str">
        <f t="shared" si="29"/>
        <v/>
      </c>
      <c r="P372" t="str">
        <f t="shared" si="30"/>
        <v/>
      </c>
    </row>
    <row r="373" spans="10:16" x14ac:dyDescent="0.2">
      <c r="J373" t="str">
        <f t="shared" si="25"/>
        <v/>
      </c>
      <c r="K373" t="str">
        <f t="shared" si="26"/>
        <v/>
      </c>
      <c r="L373" t="str">
        <f t="shared" si="27"/>
        <v/>
      </c>
      <c r="N373" t="str">
        <f t="shared" si="28"/>
        <v/>
      </c>
      <c r="O373" t="str">
        <f t="shared" si="29"/>
        <v/>
      </c>
      <c r="P373" t="str">
        <f t="shared" si="30"/>
        <v/>
      </c>
    </row>
    <row r="374" spans="10:16" x14ac:dyDescent="0.2">
      <c r="J374" t="str">
        <f t="shared" si="25"/>
        <v/>
      </c>
      <c r="K374" t="str">
        <f t="shared" si="26"/>
        <v/>
      </c>
      <c r="L374" t="str">
        <f t="shared" si="27"/>
        <v/>
      </c>
      <c r="N374" t="str">
        <f t="shared" si="28"/>
        <v/>
      </c>
      <c r="O374" t="str">
        <f t="shared" si="29"/>
        <v/>
      </c>
      <c r="P374" t="str">
        <f t="shared" si="30"/>
        <v/>
      </c>
    </row>
    <row r="375" spans="10:16" x14ac:dyDescent="0.2">
      <c r="J375" t="str">
        <f t="shared" si="25"/>
        <v/>
      </c>
      <c r="K375" t="str">
        <f t="shared" si="26"/>
        <v/>
      </c>
      <c r="L375" t="str">
        <f t="shared" si="27"/>
        <v/>
      </c>
      <c r="N375" t="str">
        <f t="shared" si="28"/>
        <v/>
      </c>
      <c r="O375" t="str">
        <f t="shared" si="29"/>
        <v/>
      </c>
      <c r="P375" t="str">
        <f t="shared" si="30"/>
        <v/>
      </c>
    </row>
    <row r="376" spans="10:16" x14ac:dyDescent="0.2">
      <c r="J376" t="str">
        <f t="shared" si="25"/>
        <v/>
      </c>
      <c r="K376" t="str">
        <f t="shared" si="26"/>
        <v/>
      </c>
      <c r="L376" t="str">
        <f t="shared" si="27"/>
        <v/>
      </c>
      <c r="N376" t="str">
        <f t="shared" si="28"/>
        <v/>
      </c>
      <c r="O376" t="str">
        <f t="shared" si="29"/>
        <v/>
      </c>
      <c r="P376" t="str">
        <f t="shared" si="30"/>
        <v/>
      </c>
    </row>
    <row r="377" spans="10:16" x14ac:dyDescent="0.2">
      <c r="J377" t="str">
        <f t="shared" si="25"/>
        <v/>
      </c>
      <c r="K377" t="str">
        <f t="shared" si="26"/>
        <v/>
      </c>
      <c r="L377" t="str">
        <f t="shared" si="27"/>
        <v/>
      </c>
      <c r="N377" t="str">
        <f t="shared" si="28"/>
        <v/>
      </c>
      <c r="O377" t="str">
        <f t="shared" si="29"/>
        <v/>
      </c>
      <c r="P377" t="str">
        <f t="shared" si="30"/>
        <v/>
      </c>
    </row>
    <row r="378" spans="10:16" x14ac:dyDescent="0.2">
      <c r="J378" t="str">
        <f t="shared" si="25"/>
        <v/>
      </c>
      <c r="K378" t="str">
        <f t="shared" si="26"/>
        <v/>
      </c>
      <c r="L378" t="str">
        <f t="shared" si="27"/>
        <v/>
      </c>
      <c r="N378" t="str">
        <f t="shared" si="28"/>
        <v/>
      </c>
      <c r="O378" t="str">
        <f t="shared" si="29"/>
        <v/>
      </c>
      <c r="P378" t="str">
        <f t="shared" si="30"/>
        <v/>
      </c>
    </row>
    <row r="379" spans="10:16" x14ac:dyDescent="0.2">
      <c r="J379" t="str">
        <f t="shared" si="25"/>
        <v/>
      </c>
      <c r="K379" t="str">
        <f t="shared" si="26"/>
        <v/>
      </c>
      <c r="L379" t="str">
        <f t="shared" si="27"/>
        <v/>
      </c>
      <c r="N379" t="str">
        <f t="shared" si="28"/>
        <v/>
      </c>
      <c r="O379" t="str">
        <f t="shared" si="29"/>
        <v/>
      </c>
      <c r="P379" t="str">
        <f t="shared" si="30"/>
        <v/>
      </c>
    </row>
    <row r="380" spans="10:16" x14ac:dyDescent="0.2">
      <c r="J380" t="str">
        <f t="shared" si="25"/>
        <v/>
      </c>
      <c r="K380" t="str">
        <f t="shared" si="26"/>
        <v/>
      </c>
      <c r="L380" t="str">
        <f t="shared" si="27"/>
        <v/>
      </c>
      <c r="N380" t="str">
        <f t="shared" si="28"/>
        <v/>
      </c>
      <c r="O380" t="str">
        <f t="shared" si="29"/>
        <v/>
      </c>
      <c r="P380" t="str">
        <f t="shared" si="30"/>
        <v/>
      </c>
    </row>
    <row r="381" spans="10:16" x14ac:dyDescent="0.2">
      <c r="J381" t="str">
        <f t="shared" si="25"/>
        <v/>
      </c>
      <c r="K381" t="str">
        <f t="shared" si="26"/>
        <v/>
      </c>
      <c r="L381" t="str">
        <f t="shared" si="27"/>
        <v/>
      </c>
      <c r="N381" t="str">
        <f t="shared" si="28"/>
        <v/>
      </c>
      <c r="O381" t="str">
        <f t="shared" si="29"/>
        <v/>
      </c>
      <c r="P381" t="str">
        <f t="shared" si="30"/>
        <v/>
      </c>
    </row>
    <row r="382" spans="10:16" x14ac:dyDescent="0.2">
      <c r="J382" t="str">
        <f t="shared" si="25"/>
        <v/>
      </c>
      <c r="K382" t="str">
        <f t="shared" si="26"/>
        <v/>
      </c>
      <c r="L382" t="str">
        <f t="shared" si="27"/>
        <v/>
      </c>
      <c r="N382" t="str">
        <f t="shared" si="28"/>
        <v/>
      </c>
      <c r="O382" t="str">
        <f t="shared" si="29"/>
        <v/>
      </c>
      <c r="P382" t="str">
        <f t="shared" si="30"/>
        <v/>
      </c>
    </row>
    <row r="383" spans="10:16" x14ac:dyDescent="0.2">
      <c r="J383" t="str">
        <f t="shared" si="25"/>
        <v/>
      </c>
      <c r="K383" t="str">
        <f t="shared" si="26"/>
        <v/>
      </c>
      <c r="L383" t="str">
        <f t="shared" si="27"/>
        <v/>
      </c>
      <c r="N383" t="str">
        <f t="shared" si="28"/>
        <v/>
      </c>
      <c r="O383" t="str">
        <f t="shared" si="29"/>
        <v/>
      </c>
      <c r="P383" t="str">
        <f t="shared" si="30"/>
        <v/>
      </c>
    </row>
    <row r="384" spans="10:16" x14ac:dyDescent="0.2">
      <c r="J384" t="str">
        <f t="shared" si="25"/>
        <v/>
      </c>
      <c r="K384" t="str">
        <f t="shared" si="26"/>
        <v/>
      </c>
      <c r="L384" t="str">
        <f t="shared" si="27"/>
        <v/>
      </c>
      <c r="N384" t="str">
        <f t="shared" si="28"/>
        <v/>
      </c>
      <c r="O384" t="str">
        <f t="shared" si="29"/>
        <v/>
      </c>
      <c r="P384" t="str">
        <f t="shared" si="30"/>
        <v/>
      </c>
    </row>
    <row r="385" spans="10:16" x14ac:dyDescent="0.2">
      <c r="J385" t="str">
        <f t="shared" si="25"/>
        <v/>
      </c>
      <c r="K385" t="str">
        <f t="shared" si="26"/>
        <v/>
      </c>
      <c r="L385" t="str">
        <f t="shared" si="27"/>
        <v/>
      </c>
      <c r="N385" t="str">
        <f t="shared" si="28"/>
        <v/>
      </c>
      <c r="O385" t="str">
        <f t="shared" si="29"/>
        <v/>
      </c>
      <c r="P385" t="str">
        <f t="shared" si="30"/>
        <v/>
      </c>
    </row>
    <row r="386" spans="10:16" x14ac:dyDescent="0.2">
      <c r="J386" t="str">
        <f t="shared" si="25"/>
        <v/>
      </c>
      <c r="K386" t="str">
        <f t="shared" si="26"/>
        <v/>
      </c>
      <c r="L386" t="str">
        <f t="shared" si="27"/>
        <v/>
      </c>
      <c r="N386" t="str">
        <f t="shared" si="28"/>
        <v/>
      </c>
      <c r="O386" t="str">
        <f t="shared" si="29"/>
        <v/>
      </c>
      <c r="P386" t="str">
        <f t="shared" si="30"/>
        <v/>
      </c>
    </row>
    <row r="387" spans="10:16" x14ac:dyDescent="0.2">
      <c r="J387" t="str">
        <f t="shared" si="25"/>
        <v/>
      </c>
      <c r="K387" t="str">
        <f t="shared" si="26"/>
        <v/>
      </c>
      <c r="L387" t="str">
        <f t="shared" si="27"/>
        <v/>
      </c>
      <c r="N387" t="str">
        <f t="shared" si="28"/>
        <v/>
      </c>
      <c r="O387" t="str">
        <f t="shared" si="29"/>
        <v/>
      </c>
      <c r="P387" t="str">
        <f t="shared" si="30"/>
        <v/>
      </c>
    </row>
    <row r="388" spans="10:16" x14ac:dyDescent="0.2">
      <c r="J388" t="str">
        <f t="shared" si="25"/>
        <v/>
      </c>
      <c r="K388" t="str">
        <f t="shared" si="26"/>
        <v/>
      </c>
      <c r="L388" t="str">
        <f t="shared" si="27"/>
        <v/>
      </c>
      <c r="N388" t="str">
        <f t="shared" si="28"/>
        <v/>
      </c>
      <c r="O388" t="str">
        <f t="shared" si="29"/>
        <v/>
      </c>
      <c r="P388" t="str">
        <f t="shared" si="30"/>
        <v/>
      </c>
    </row>
    <row r="389" spans="10:16" x14ac:dyDescent="0.2">
      <c r="J389" t="str">
        <f t="shared" si="25"/>
        <v/>
      </c>
      <c r="K389" t="str">
        <f t="shared" si="26"/>
        <v/>
      </c>
      <c r="L389" t="str">
        <f t="shared" si="27"/>
        <v/>
      </c>
      <c r="N389" t="str">
        <f t="shared" si="28"/>
        <v/>
      </c>
      <c r="O389" t="str">
        <f t="shared" si="29"/>
        <v/>
      </c>
      <c r="P389" t="str">
        <f t="shared" si="30"/>
        <v/>
      </c>
    </row>
    <row r="390" spans="10:16" x14ac:dyDescent="0.2">
      <c r="J390" t="str">
        <f t="shared" si="25"/>
        <v/>
      </c>
      <c r="K390" t="str">
        <f t="shared" si="26"/>
        <v/>
      </c>
      <c r="L390" t="str">
        <f t="shared" si="27"/>
        <v/>
      </c>
      <c r="N390" t="str">
        <f t="shared" si="28"/>
        <v/>
      </c>
      <c r="O390" t="str">
        <f t="shared" si="29"/>
        <v/>
      </c>
      <c r="P390" t="str">
        <f t="shared" si="30"/>
        <v/>
      </c>
    </row>
    <row r="391" spans="10:16" x14ac:dyDescent="0.2">
      <c r="J391" t="str">
        <f t="shared" si="25"/>
        <v/>
      </c>
      <c r="K391" t="str">
        <f t="shared" si="26"/>
        <v/>
      </c>
      <c r="L391" t="str">
        <f t="shared" si="27"/>
        <v/>
      </c>
      <c r="N391" t="str">
        <f t="shared" si="28"/>
        <v/>
      </c>
      <c r="O391" t="str">
        <f t="shared" si="29"/>
        <v/>
      </c>
      <c r="P391" t="str">
        <f t="shared" si="30"/>
        <v/>
      </c>
    </row>
    <row r="392" spans="10:16" x14ac:dyDescent="0.2">
      <c r="J392" t="str">
        <f t="shared" si="25"/>
        <v/>
      </c>
      <c r="K392" t="str">
        <f t="shared" si="26"/>
        <v/>
      </c>
      <c r="L392" t="str">
        <f t="shared" si="27"/>
        <v/>
      </c>
      <c r="N392" t="str">
        <f t="shared" si="28"/>
        <v/>
      </c>
      <c r="O392" t="str">
        <f t="shared" si="29"/>
        <v/>
      </c>
      <c r="P392" t="str">
        <f t="shared" si="30"/>
        <v/>
      </c>
    </row>
    <row r="393" spans="10:16" x14ac:dyDescent="0.2">
      <c r="J393" t="str">
        <f t="shared" si="25"/>
        <v/>
      </c>
      <c r="K393" t="str">
        <f t="shared" si="26"/>
        <v/>
      </c>
      <c r="L393" t="str">
        <f t="shared" si="27"/>
        <v/>
      </c>
      <c r="N393" t="str">
        <f t="shared" si="28"/>
        <v/>
      </c>
      <c r="O393" t="str">
        <f t="shared" si="29"/>
        <v/>
      </c>
      <c r="P393" t="str">
        <f t="shared" si="30"/>
        <v/>
      </c>
    </row>
    <row r="394" spans="10:16" x14ac:dyDescent="0.2">
      <c r="J394" t="str">
        <f t="shared" si="25"/>
        <v/>
      </c>
      <c r="K394" t="str">
        <f t="shared" si="26"/>
        <v/>
      </c>
      <c r="L394" t="str">
        <f t="shared" si="27"/>
        <v/>
      </c>
      <c r="N394" t="str">
        <f t="shared" si="28"/>
        <v/>
      </c>
      <c r="O394" t="str">
        <f t="shared" si="29"/>
        <v/>
      </c>
      <c r="P394" t="str">
        <f t="shared" si="30"/>
        <v/>
      </c>
    </row>
    <row r="395" spans="10:16" x14ac:dyDescent="0.2">
      <c r="J395" t="str">
        <f t="shared" si="25"/>
        <v/>
      </c>
      <c r="K395" t="str">
        <f t="shared" si="26"/>
        <v/>
      </c>
      <c r="L395" t="str">
        <f t="shared" si="27"/>
        <v/>
      </c>
      <c r="N395" t="str">
        <f t="shared" si="28"/>
        <v/>
      </c>
      <c r="O395" t="str">
        <f t="shared" si="29"/>
        <v/>
      </c>
      <c r="P395" t="str">
        <f t="shared" si="30"/>
        <v/>
      </c>
    </row>
    <row r="396" spans="10:16" x14ac:dyDescent="0.2">
      <c r="J396" t="str">
        <f t="shared" si="25"/>
        <v/>
      </c>
      <c r="K396" t="str">
        <f t="shared" si="26"/>
        <v/>
      </c>
      <c r="L396" t="str">
        <f t="shared" si="27"/>
        <v/>
      </c>
      <c r="N396" t="str">
        <f t="shared" si="28"/>
        <v/>
      </c>
      <c r="O396" t="str">
        <f t="shared" si="29"/>
        <v/>
      </c>
      <c r="P396" t="str">
        <f t="shared" si="30"/>
        <v/>
      </c>
    </row>
    <row r="397" spans="10:16" x14ac:dyDescent="0.2">
      <c r="J397" t="str">
        <f t="shared" si="25"/>
        <v/>
      </c>
      <c r="K397" t="str">
        <f t="shared" si="26"/>
        <v/>
      </c>
      <c r="L397" t="str">
        <f t="shared" si="27"/>
        <v/>
      </c>
      <c r="N397" t="str">
        <f t="shared" si="28"/>
        <v/>
      </c>
      <c r="O397" t="str">
        <f t="shared" si="29"/>
        <v/>
      </c>
      <c r="P397" t="str">
        <f t="shared" si="30"/>
        <v/>
      </c>
    </row>
    <row r="398" spans="10:16" x14ac:dyDescent="0.2">
      <c r="J398" t="str">
        <f t="shared" si="25"/>
        <v/>
      </c>
      <c r="K398" t="str">
        <f t="shared" si="26"/>
        <v/>
      </c>
      <c r="L398" t="str">
        <f t="shared" si="27"/>
        <v/>
      </c>
      <c r="N398" t="str">
        <f t="shared" si="28"/>
        <v/>
      </c>
      <c r="O398" t="str">
        <f t="shared" si="29"/>
        <v/>
      </c>
      <c r="P398" t="str">
        <f t="shared" si="30"/>
        <v/>
      </c>
    </row>
    <row r="399" spans="10:16" x14ac:dyDescent="0.2">
      <c r="J399" t="str">
        <f t="shared" si="25"/>
        <v/>
      </c>
      <c r="K399" t="str">
        <f t="shared" si="26"/>
        <v/>
      </c>
      <c r="L399" t="str">
        <f t="shared" si="27"/>
        <v/>
      </c>
      <c r="N399" t="str">
        <f t="shared" si="28"/>
        <v/>
      </c>
      <c r="O399" t="str">
        <f t="shared" si="29"/>
        <v/>
      </c>
      <c r="P399" t="str">
        <f t="shared" si="30"/>
        <v/>
      </c>
    </row>
    <row r="400" spans="10:16" x14ac:dyDescent="0.2">
      <c r="J400" t="str">
        <f t="shared" si="25"/>
        <v/>
      </c>
      <c r="K400" t="str">
        <f t="shared" si="26"/>
        <v/>
      </c>
      <c r="L400" t="str">
        <f t="shared" si="27"/>
        <v/>
      </c>
      <c r="N400" t="str">
        <f t="shared" si="28"/>
        <v/>
      </c>
      <c r="O400" t="str">
        <f t="shared" si="29"/>
        <v/>
      </c>
      <c r="P400" t="str">
        <f t="shared" si="30"/>
        <v/>
      </c>
    </row>
    <row r="401" spans="10:16" x14ac:dyDescent="0.2">
      <c r="J401" t="str">
        <f t="shared" si="25"/>
        <v/>
      </c>
      <c r="K401" t="str">
        <f t="shared" si="26"/>
        <v/>
      </c>
      <c r="L401" t="str">
        <f t="shared" si="27"/>
        <v/>
      </c>
      <c r="N401" t="str">
        <f t="shared" si="28"/>
        <v/>
      </c>
      <c r="O401" t="str">
        <f t="shared" si="29"/>
        <v/>
      </c>
      <c r="P401" t="str">
        <f t="shared" si="30"/>
        <v/>
      </c>
    </row>
    <row r="402" spans="10:16" x14ac:dyDescent="0.2">
      <c r="J402" t="str">
        <f t="shared" si="25"/>
        <v/>
      </c>
      <c r="K402" t="str">
        <f t="shared" si="26"/>
        <v/>
      </c>
      <c r="L402" t="str">
        <f t="shared" si="27"/>
        <v/>
      </c>
      <c r="N402" t="str">
        <f t="shared" si="28"/>
        <v/>
      </c>
      <c r="O402" t="str">
        <f t="shared" si="29"/>
        <v/>
      </c>
      <c r="P402" t="str">
        <f t="shared" si="30"/>
        <v/>
      </c>
    </row>
    <row r="403" spans="10:16" x14ac:dyDescent="0.2">
      <c r="J403" t="str">
        <f t="shared" si="25"/>
        <v/>
      </c>
      <c r="K403" t="str">
        <f t="shared" si="26"/>
        <v/>
      </c>
      <c r="L403" t="str">
        <f t="shared" si="27"/>
        <v/>
      </c>
      <c r="N403" t="str">
        <f t="shared" si="28"/>
        <v/>
      </c>
      <c r="O403" t="str">
        <f t="shared" si="29"/>
        <v/>
      </c>
      <c r="P403" t="str">
        <f t="shared" si="30"/>
        <v/>
      </c>
    </row>
    <row r="404" spans="10:16" x14ac:dyDescent="0.2">
      <c r="J404" t="str">
        <f t="shared" si="25"/>
        <v/>
      </c>
      <c r="K404" t="str">
        <f t="shared" si="26"/>
        <v/>
      </c>
      <c r="L404" t="str">
        <f t="shared" si="27"/>
        <v/>
      </c>
      <c r="N404" t="str">
        <f t="shared" si="28"/>
        <v/>
      </c>
      <c r="O404" t="str">
        <f t="shared" si="29"/>
        <v/>
      </c>
      <c r="P404" t="str">
        <f t="shared" si="30"/>
        <v/>
      </c>
    </row>
    <row r="405" spans="10:16" x14ac:dyDescent="0.2">
      <c r="J405" t="str">
        <f t="shared" si="25"/>
        <v/>
      </c>
      <c r="K405" t="str">
        <f t="shared" si="26"/>
        <v/>
      </c>
      <c r="L405" t="str">
        <f t="shared" si="27"/>
        <v/>
      </c>
      <c r="N405" t="str">
        <f t="shared" si="28"/>
        <v/>
      </c>
      <c r="O405" t="str">
        <f t="shared" si="29"/>
        <v/>
      </c>
      <c r="P405" t="str">
        <f t="shared" si="30"/>
        <v/>
      </c>
    </row>
    <row r="406" spans="10:16" x14ac:dyDescent="0.2">
      <c r="J406" t="str">
        <f t="shared" si="25"/>
        <v/>
      </c>
      <c r="K406" t="str">
        <f t="shared" si="26"/>
        <v/>
      </c>
      <c r="L406" t="str">
        <f t="shared" si="27"/>
        <v/>
      </c>
      <c r="N406" t="str">
        <f t="shared" si="28"/>
        <v/>
      </c>
      <c r="O406" t="str">
        <f t="shared" si="29"/>
        <v/>
      </c>
      <c r="P406" t="str">
        <f t="shared" si="30"/>
        <v/>
      </c>
    </row>
    <row r="407" spans="10:16" x14ac:dyDescent="0.2">
      <c r="J407" t="str">
        <f t="shared" si="25"/>
        <v/>
      </c>
      <c r="K407" t="str">
        <f t="shared" si="26"/>
        <v/>
      </c>
      <c r="L407" t="str">
        <f t="shared" si="27"/>
        <v/>
      </c>
      <c r="N407" t="str">
        <f t="shared" si="28"/>
        <v/>
      </c>
      <c r="O407" t="str">
        <f t="shared" si="29"/>
        <v/>
      </c>
      <c r="P407" t="str">
        <f t="shared" si="30"/>
        <v/>
      </c>
    </row>
    <row r="408" spans="10:16" x14ac:dyDescent="0.2">
      <c r="J408" t="str">
        <f t="shared" si="25"/>
        <v/>
      </c>
      <c r="K408" t="str">
        <f t="shared" si="26"/>
        <v/>
      </c>
      <c r="L408" t="str">
        <f t="shared" si="27"/>
        <v/>
      </c>
      <c r="N408" t="str">
        <f t="shared" si="28"/>
        <v/>
      </c>
      <c r="O408" t="str">
        <f t="shared" si="29"/>
        <v/>
      </c>
      <c r="P408" t="str">
        <f t="shared" si="30"/>
        <v/>
      </c>
    </row>
    <row r="409" spans="10:16" x14ac:dyDescent="0.2">
      <c r="J409" t="str">
        <f t="shared" si="25"/>
        <v/>
      </c>
      <c r="K409" t="str">
        <f t="shared" si="26"/>
        <v/>
      </c>
      <c r="L409" t="str">
        <f t="shared" si="27"/>
        <v/>
      </c>
      <c r="N409" t="str">
        <f t="shared" si="28"/>
        <v/>
      </c>
      <c r="O409" t="str">
        <f t="shared" si="29"/>
        <v/>
      </c>
      <c r="P409" t="str">
        <f t="shared" si="30"/>
        <v/>
      </c>
    </row>
    <row r="410" spans="10:16" x14ac:dyDescent="0.2">
      <c r="J410" t="str">
        <f t="shared" si="25"/>
        <v/>
      </c>
      <c r="K410" t="str">
        <f t="shared" si="26"/>
        <v/>
      </c>
      <c r="L410" t="str">
        <f t="shared" si="27"/>
        <v/>
      </c>
      <c r="N410" t="str">
        <f t="shared" si="28"/>
        <v/>
      </c>
      <c r="O410" t="str">
        <f t="shared" si="29"/>
        <v/>
      </c>
      <c r="P410" t="str">
        <f t="shared" si="30"/>
        <v/>
      </c>
    </row>
    <row r="411" spans="10:16" x14ac:dyDescent="0.2">
      <c r="J411" t="str">
        <f t="shared" si="25"/>
        <v/>
      </c>
      <c r="K411" t="str">
        <f t="shared" si="26"/>
        <v/>
      </c>
      <c r="L411" t="str">
        <f t="shared" si="27"/>
        <v/>
      </c>
      <c r="N411" t="str">
        <f t="shared" si="28"/>
        <v/>
      </c>
      <c r="O411" t="str">
        <f t="shared" si="29"/>
        <v/>
      </c>
      <c r="P411" t="str">
        <f t="shared" si="30"/>
        <v/>
      </c>
    </row>
    <row r="412" spans="10:16" x14ac:dyDescent="0.2">
      <c r="J412" t="str">
        <f t="shared" si="25"/>
        <v/>
      </c>
      <c r="K412" t="str">
        <f t="shared" si="26"/>
        <v/>
      </c>
      <c r="L412" t="str">
        <f t="shared" si="27"/>
        <v/>
      </c>
      <c r="N412" t="str">
        <f t="shared" si="28"/>
        <v/>
      </c>
      <c r="O412" t="str">
        <f t="shared" si="29"/>
        <v/>
      </c>
      <c r="P412" t="str">
        <f t="shared" si="30"/>
        <v/>
      </c>
    </row>
    <row r="413" spans="10:16" x14ac:dyDescent="0.2">
      <c r="J413" t="str">
        <f t="shared" si="25"/>
        <v/>
      </c>
      <c r="K413" t="str">
        <f t="shared" si="26"/>
        <v/>
      </c>
      <c r="L413" t="str">
        <f t="shared" si="27"/>
        <v/>
      </c>
      <c r="N413" t="str">
        <f t="shared" si="28"/>
        <v/>
      </c>
      <c r="O413" t="str">
        <f t="shared" si="29"/>
        <v/>
      </c>
      <c r="P413" t="str">
        <f t="shared" si="30"/>
        <v/>
      </c>
    </row>
    <row r="414" spans="10:16" x14ac:dyDescent="0.2">
      <c r="J414" t="str">
        <f t="shared" si="25"/>
        <v/>
      </c>
      <c r="K414" t="str">
        <f t="shared" si="26"/>
        <v/>
      </c>
      <c r="L414" t="str">
        <f t="shared" si="27"/>
        <v/>
      </c>
      <c r="N414" t="str">
        <f t="shared" si="28"/>
        <v/>
      </c>
      <c r="O414" t="str">
        <f t="shared" si="29"/>
        <v/>
      </c>
      <c r="P414" t="str">
        <f t="shared" si="30"/>
        <v/>
      </c>
    </row>
    <row r="415" spans="10:16" x14ac:dyDescent="0.2">
      <c r="J415" t="str">
        <f t="shared" ref="J415:J478" si="31">IF($B415="US",D415,"")</f>
        <v/>
      </c>
      <c r="K415" t="str">
        <f t="shared" ref="K415:K478" si="32">IF($B415="US",E415,"")</f>
        <v/>
      </c>
      <c r="L415" t="str">
        <f t="shared" ref="L415:L478" si="33">IF($B415="US",F415,"")</f>
        <v/>
      </c>
      <c r="N415" t="str">
        <f t="shared" ref="N415:N478" si="34">IF($A415="New York",D415,"")</f>
        <v/>
      </c>
      <c r="O415" t="str">
        <f t="shared" ref="O415:O478" si="35">IF($A415="New York",E415,"")</f>
        <v/>
      </c>
      <c r="P415" t="str">
        <f t="shared" ref="P415:P478" si="36">IF($A415="New York",F415,"")</f>
        <v/>
      </c>
    </row>
    <row r="416" spans="10:16" x14ac:dyDescent="0.2">
      <c r="J416" t="str">
        <f t="shared" si="31"/>
        <v/>
      </c>
      <c r="K416" t="str">
        <f t="shared" si="32"/>
        <v/>
      </c>
      <c r="L416" t="str">
        <f t="shared" si="33"/>
        <v/>
      </c>
      <c r="N416" t="str">
        <f t="shared" si="34"/>
        <v/>
      </c>
      <c r="O416" t="str">
        <f t="shared" si="35"/>
        <v/>
      </c>
      <c r="P416" t="str">
        <f t="shared" si="36"/>
        <v/>
      </c>
    </row>
    <row r="417" spans="10:16" x14ac:dyDescent="0.2">
      <c r="J417" t="str">
        <f t="shared" si="31"/>
        <v/>
      </c>
      <c r="K417" t="str">
        <f t="shared" si="32"/>
        <v/>
      </c>
      <c r="L417" t="str">
        <f t="shared" si="33"/>
        <v/>
      </c>
      <c r="N417" t="str">
        <f t="shared" si="34"/>
        <v/>
      </c>
      <c r="O417" t="str">
        <f t="shared" si="35"/>
        <v/>
      </c>
      <c r="P417" t="str">
        <f t="shared" si="36"/>
        <v/>
      </c>
    </row>
    <row r="418" spans="10:16" x14ac:dyDescent="0.2">
      <c r="J418" t="str">
        <f t="shared" si="31"/>
        <v/>
      </c>
      <c r="K418" t="str">
        <f t="shared" si="32"/>
        <v/>
      </c>
      <c r="L418" t="str">
        <f t="shared" si="33"/>
        <v/>
      </c>
      <c r="N418" t="str">
        <f t="shared" si="34"/>
        <v/>
      </c>
      <c r="O418" t="str">
        <f t="shared" si="35"/>
        <v/>
      </c>
      <c r="P418" t="str">
        <f t="shared" si="36"/>
        <v/>
      </c>
    </row>
    <row r="419" spans="10:16" x14ac:dyDescent="0.2">
      <c r="J419" t="str">
        <f t="shared" si="31"/>
        <v/>
      </c>
      <c r="K419" t="str">
        <f t="shared" si="32"/>
        <v/>
      </c>
      <c r="L419" t="str">
        <f t="shared" si="33"/>
        <v/>
      </c>
      <c r="N419" t="str">
        <f t="shared" si="34"/>
        <v/>
      </c>
      <c r="O419" t="str">
        <f t="shared" si="35"/>
        <v/>
      </c>
      <c r="P419" t="str">
        <f t="shared" si="36"/>
        <v/>
      </c>
    </row>
    <row r="420" spans="10:16" x14ac:dyDescent="0.2">
      <c r="J420" t="str">
        <f t="shared" si="31"/>
        <v/>
      </c>
      <c r="K420" t="str">
        <f t="shared" si="32"/>
        <v/>
      </c>
      <c r="L420" t="str">
        <f t="shared" si="33"/>
        <v/>
      </c>
      <c r="N420" t="str">
        <f t="shared" si="34"/>
        <v/>
      </c>
      <c r="O420" t="str">
        <f t="shared" si="35"/>
        <v/>
      </c>
      <c r="P420" t="str">
        <f t="shared" si="36"/>
        <v/>
      </c>
    </row>
    <row r="421" spans="10:16" x14ac:dyDescent="0.2">
      <c r="J421" t="str">
        <f t="shared" si="31"/>
        <v/>
      </c>
      <c r="K421" t="str">
        <f t="shared" si="32"/>
        <v/>
      </c>
      <c r="L421" t="str">
        <f t="shared" si="33"/>
        <v/>
      </c>
      <c r="N421" t="str">
        <f t="shared" si="34"/>
        <v/>
      </c>
      <c r="O421" t="str">
        <f t="shared" si="35"/>
        <v/>
      </c>
      <c r="P421" t="str">
        <f t="shared" si="36"/>
        <v/>
      </c>
    </row>
    <row r="422" spans="10:16" x14ac:dyDescent="0.2">
      <c r="J422" t="str">
        <f t="shared" si="31"/>
        <v/>
      </c>
      <c r="K422" t="str">
        <f t="shared" si="32"/>
        <v/>
      </c>
      <c r="L422" t="str">
        <f t="shared" si="33"/>
        <v/>
      </c>
      <c r="N422" t="str">
        <f t="shared" si="34"/>
        <v/>
      </c>
      <c r="O422" t="str">
        <f t="shared" si="35"/>
        <v/>
      </c>
      <c r="P422" t="str">
        <f t="shared" si="36"/>
        <v/>
      </c>
    </row>
    <row r="423" spans="10:16" x14ac:dyDescent="0.2">
      <c r="J423" t="str">
        <f t="shared" si="31"/>
        <v/>
      </c>
      <c r="K423" t="str">
        <f t="shared" si="32"/>
        <v/>
      </c>
      <c r="L423" t="str">
        <f t="shared" si="33"/>
        <v/>
      </c>
      <c r="N423" t="str">
        <f t="shared" si="34"/>
        <v/>
      </c>
      <c r="O423" t="str">
        <f t="shared" si="35"/>
        <v/>
      </c>
      <c r="P423" t="str">
        <f t="shared" si="36"/>
        <v/>
      </c>
    </row>
    <row r="424" spans="10:16" x14ac:dyDescent="0.2">
      <c r="J424" t="str">
        <f t="shared" si="31"/>
        <v/>
      </c>
      <c r="K424" t="str">
        <f t="shared" si="32"/>
        <v/>
      </c>
      <c r="L424" t="str">
        <f t="shared" si="33"/>
        <v/>
      </c>
      <c r="N424" t="str">
        <f t="shared" si="34"/>
        <v/>
      </c>
      <c r="O424" t="str">
        <f t="shared" si="35"/>
        <v/>
      </c>
      <c r="P424" t="str">
        <f t="shared" si="36"/>
        <v/>
      </c>
    </row>
    <row r="425" spans="10:16" x14ac:dyDescent="0.2">
      <c r="J425" t="str">
        <f t="shared" si="31"/>
        <v/>
      </c>
      <c r="K425" t="str">
        <f t="shared" si="32"/>
        <v/>
      </c>
      <c r="L425" t="str">
        <f t="shared" si="33"/>
        <v/>
      </c>
      <c r="N425" t="str">
        <f t="shared" si="34"/>
        <v/>
      </c>
      <c r="O425" t="str">
        <f t="shared" si="35"/>
        <v/>
      </c>
      <c r="P425" t="str">
        <f t="shared" si="36"/>
        <v/>
      </c>
    </row>
    <row r="426" spans="10:16" x14ac:dyDescent="0.2">
      <c r="J426" t="str">
        <f t="shared" si="31"/>
        <v/>
      </c>
      <c r="K426" t="str">
        <f t="shared" si="32"/>
        <v/>
      </c>
      <c r="L426" t="str">
        <f t="shared" si="33"/>
        <v/>
      </c>
      <c r="N426" t="str">
        <f t="shared" si="34"/>
        <v/>
      </c>
      <c r="O426" t="str">
        <f t="shared" si="35"/>
        <v/>
      </c>
      <c r="P426" t="str">
        <f t="shared" si="36"/>
        <v/>
      </c>
    </row>
    <row r="427" spans="10:16" x14ac:dyDescent="0.2">
      <c r="J427" t="str">
        <f t="shared" si="31"/>
        <v/>
      </c>
      <c r="K427" t="str">
        <f t="shared" si="32"/>
        <v/>
      </c>
      <c r="L427" t="str">
        <f t="shared" si="33"/>
        <v/>
      </c>
      <c r="N427" t="str">
        <f t="shared" si="34"/>
        <v/>
      </c>
      <c r="O427" t="str">
        <f t="shared" si="35"/>
        <v/>
      </c>
      <c r="P427" t="str">
        <f t="shared" si="36"/>
        <v/>
      </c>
    </row>
    <row r="428" spans="10:16" x14ac:dyDescent="0.2">
      <c r="J428" t="str">
        <f t="shared" si="31"/>
        <v/>
      </c>
      <c r="K428" t="str">
        <f t="shared" si="32"/>
        <v/>
      </c>
      <c r="L428" t="str">
        <f t="shared" si="33"/>
        <v/>
      </c>
      <c r="N428" t="str">
        <f t="shared" si="34"/>
        <v/>
      </c>
      <c r="O428" t="str">
        <f t="shared" si="35"/>
        <v/>
      </c>
      <c r="P428" t="str">
        <f t="shared" si="36"/>
        <v/>
      </c>
    </row>
    <row r="429" spans="10:16" x14ac:dyDescent="0.2">
      <c r="J429" t="str">
        <f t="shared" si="31"/>
        <v/>
      </c>
      <c r="K429" t="str">
        <f t="shared" si="32"/>
        <v/>
      </c>
      <c r="L429" t="str">
        <f t="shared" si="33"/>
        <v/>
      </c>
      <c r="N429" t="str">
        <f t="shared" si="34"/>
        <v/>
      </c>
      <c r="O429" t="str">
        <f t="shared" si="35"/>
        <v/>
      </c>
      <c r="P429" t="str">
        <f t="shared" si="36"/>
        <v/>
      </c>
    </row>
    <row r="430" spans="10:16" x14ac:dyDescent="0.2">
      <c r="J430" t="str">
        <f t="shared" si="31"/>
        <v/>
      </c>
      <c r="K430" t="str">
        <f t="shared" si="32"/>
        <v/>
      </c>
      <c r="L430" t="str">
        <f t="shared" si="33"/>
        <v/>
      </c>
      <c r="N430" t="str">
        <f t="shared" si="34"/>
        <v/>
      </c>
      <c r="O430" t="str">
        <f t="shared" si="35"/>
        <v/>
      </c>
      <c r="P430" t="str">
        <f t="shared" si="36"/>
        <v/>
      </c>
    </row>
    <row r="431" spans="10:16" x14ac:dyDescent="0.2">
      <c r="J431" t="str">
        <f t="shared" si="31"/>
        <v/>
      </c>
      <c r="K431" t="str">
        <f t="shared" si="32"/>
        <v/>
      </c>
      <c r="L431" t="str">
        <f t="shared" si="33"/>
        <v/>
      </c>
      <c r="N431" t="str">
        <f t="shared" si="34"/>
        <v/>
      </c>
      <c r="O431" t="str">
        <f t="shared" si="35"/>
        <v/>
      </c>
      <c r="P431" t="str">
        <f t="shared" si="36"/>
        <v/>
      </c>
    </row>
    <row r="432" spans="10:16" x14ac:dyDescent="0.2">
      <c r="J432" t="str">
        <f t="shared" si="31"/>
        <v/>
      </c>
      <c r="K432" t="str">
        <f t="shared" si="32"/>
        <v/>
      </c>
      <c r="L432" t="str">
        <f t="shared" si="33"/>
        <v/>
      </c>
      <c r="N432" t="str">
        <f t="shared" si="34"/>
        <v/>
      </c>
      <c r="O432" t="str">
        <f t="shared" si="35"/>
        <v/>
      </c>
      <c r="P432" t="str">
        <f t="shared" si="36"/>
        <v/>
      </c>
    </row>
    <row r="433" spans="10:16" x14ac:dyDescent="0.2">
      <c r="J433" t="str">
        <f t="shared" si="31"/>
        <v/>
      </c>
      <c r="K433" t="str">
        <f t="shared" si="32"/>
        <v/>
      </c>
      <c r="L433" t="str">
        <f t="shared" si="33"/>
        <v/>
      </c>
      <c r="N433" t="str">
        <f t="shared" si="34"/>
        <v/>
      </c>
      <c r="O433" t="str">
        <f t="shared" si="35"/>
        <v/>
      </c>
      <c r="P433" t="str">
        <f t="shared" si="36"/>
        <v/>
      </c>
    </row>
    <row r="434" spans="10:16" x14ac:dyDescent="0.2">
      <c r="J434" t="str">
        <f t="shared" si="31"/>
        <v/>
      </c>
      <c r="K434" t="str">
        <f t="shared" si="32"/>
        <v/>
      </c>
      <c r="L434" t="str">
        <f t="shared" si="33"/>
        <v/>
      </c>
      <c r="N434" t="str">
        <f t="shared" si="34"/>
        <v/>
      </c>
      <c r="O434" t="str">
        <f t="shared" si="35"/>
        <v/>
      </c>
      <c r="P434" t="str">
        <f t="shared" si="36"/>
        <v/>
      </c>
    </row>
    <row r="435" spans="10:16" x14ac:dyDescent="0.2">
      <c r="J435" t="str">
        <f t="shared" si="31"/>
        <v/>
      </c>
      <c r="K435" t="str">
        <f t="shared" si="32"/>
        <v/>
      </c>
      <c r="L435" t="str">
        <f t="shared" si="33"/>
        <v/>
      </c>
      <c r="N435" t="str">
        <f t="shared" si="34"/>
        <v/>
      </c>
      <c r="O435" t="str">
        <f t="shared" si="35"/>
        <v/>
      </c>
      <c r="P435" t="str">
        <f t="shared" si="36"/>
        <v/>
      </c>
    </row>
    <row r="436" spans="10:16" x14ac:dyDescent="0.2">
      <c r="J436" t="str">
        <f t="shared" si="31"/>
        <v/>
      </c>
      <c r="K436" t="str">
        <f t="shared" si="32"/>
        <v/>
      </c>
      <c r="L436" t="str">
        <f t="shared" si="33"/>
        <v/>
      </c>
      <c r="N436" t="str">
        <f t="shared" si="34"/>
        <v/>
      </c>
      <c r="O436" t="str">
        <f t="shared" si="35"/>
        <v/>
      </c>
      <c r="P436" t="str">
        <f t="shared" si="36"/>
        <v/>
      </c>
    </row>
    <row r="437" spans="10:16" x14ac:dyDescent="0.2">
      <c r="J437" t="str">
        <f t="shared" si="31"/>
        <v/>
      </c>
      <c r="K437" t="str">
        <f t="shared" si="32"/>
        <v/>
      </c>
      <c r="L437" t="str">
        <f t="shared" si="33"/>
        <v/>
      </c>
      <c r="N437" t="str">
        <f t="shared" si="34"/>
        <v/>
      </c>
      <c r="O437" t="str">
        <f t="shared" si="35"/>
        <v/>
      </c>
      <c r="P437" t="str">
        <f t="shared" si="36"/>
        <v/>
      </c>
    </row>
    <row r="438" spans="10:16" x14ac:dyDescent="0.2">
      <c r="J438" t="str">
        <f t="shared" si="31"/>
        <v/>
      </c>
      <c r="K438" t="str">
        <f t="shared" si="32"/>
        <v/>
      </c>
      <c r="L438" t="str">
        <f t="shared" si="33"/>
        <v/>
      </c>
      <c r="N438" t="str">
        <f t="shared" si="34"/>
        <v/>
      </c>
      <c r="O438" t="str">
        <f t="shared" si="35"/>
        <v/>
      </c>
      <c r="P438" t="str">
        <f t="shared" si="36"/>
        <v/>
      </c>
    </row>
    <row r="439" spans="10:16" x14ac:dyDescent="0.2">
      <c r="J439" t="str">
        <f t="shared" si="31"/>
        <v/>
      </c>
      <c r="K439" t="str">
        <f t="shared" si="32"/>
        <v/>
      </c>
      <c r="L439" t="str">
        <f t="shared" si="33"/>
        <v/>
      </c>
      <c r="N439" t="str">
        <f t="shared" si="34"/>
        <v/>
      </c>
      <c r="O439" t="str">
        <f t="shared" si="35"/>
        <v/>
      </c>
      <c r="P439" t="str">
        <f t="shared" si="36"/>
        <v/>
      </c>
    </row>
    <row r="440" spans="10:16" x14ac:dyDescent="0.2">
      <c r="J440" t="str">
        <f t="shared" si="31"/>
        <v/>
      </c>
      <c r="K440" t="str">
        <f t="shared" si="32"/>
        <v/>
      </c>
      <c r="L440" t="str">
        <f t="shared" si="33"/>
        <v/>
      </c>
      <c r="N440" t="str">
        <f t="shared" si="34"/>
        <v/>
      </c>
      <c r="O440" t="str">
        <f t="shared" si="35"/>
        <v/>
      </c>
      <c r="P440" t="str">
        <f t="shared" si="36"/>
        <v/>
      </c>
    </row>
    <row r="441" spans="10:16" x14ac:dyDescent="0.2">
      <c r="J441" t="str">
        <f t="shared" si="31"/>
        <v/>
      </c>
      <c r="K441" t="str">
        <f t="shared" si="32"/>
        <v/>
      </c>
      <c r="L441" t="str">
        <f t="shared" si="33"/>
        <v/>
      </c>
      <c r="N441" t="str">
        <f t="shared" si="34"/>
        <v/>
      </c>
      <c r="O441" t="str">
        <f t="shared" si="35"/>
        <v/>
      </c>
      <c r="P441" t="str">
        <f t="shared" si="36"/>
        <v/>
      </c>
    </row>
    <row r="442" spans="10:16" x14ac:dyDescent="0.2">
      <c r="J442" t="str">
        <f t="shared" si="31"/>
        <v/>
      </c>
      <c r="K442" t="str">
        <f t="shared" si="32"/>
        <v/>
      </c>
      <c r="L442" t="str">
        <f t="shared" si="33"/>
        <v/>
      </c>
      <c r="N442" t="str">
        <f t="shared" si="34"/>
        <v/>
      </c>
      <c r="O442" t="str">
        <f t="shared" si="35"/>
        <v/>
      </c>
      <c r="P442" t="str">
        <f t="shared" si="36"/>
        <v/>
      </c>
    </row>
    <row r="443" spans="10:16" x14ac:dyDescent="0.2">
      <c r="J443" t="str">
        <f t="shared" si="31"/>
        <v/>
      </c>
      <c r="K443" t="str">
        <f t="shared" si="32"/>
        <v/>
      </c>
      <c r="L443" t="str">
        <f t="shared" si="33"/>
        <v/>
      </c>
      <c r="N443" t="str">
        <f t="shared" si="34"/>
        <v/>
      </c>
      <c r="O443" t="str">
        <f t="shared" si="35"/>
        <v/>
      </c>
      <c r="P443" t="str">
        <f t="shared" si="36"/>
        <v/>
      </c>
    </row>
    <row r="444" spans="10:16" x14ac:dyDescent="0.2">
      <c r="J444" t="str">
        <f t="shared" si="31"/>
        <v/>
      </c>
      <c r="K444" t="str">
        <f t="shared" si="32"/>
        <v/>
      </c>
      <c r="L444" t="str">
        <f t="shared" si="33"/>
        <v/>
      </c>
      <c r="N444" t="str">
        <f t="shared" si="34"/>
        <v/>
      </c>
      <c r="O444" t="str">
        <f t="shared" si="35"/>
        <v/>
      </c>
      <c r="P444" t="str">
        <f t="shared" si="36"/>
        <v/>
      </c>
    </row>
    <row r="445" spans="10:16" x14ac:dyDescent="0.2">
      <c r="J445" t="str">
        <f t="shared" si="31"/>
        <v/>
      </c>
      <c r="K445" t="str">
        <f t="shared" si="32"/>
        <v/>
      </c>
      <c r="L445" t="str">
        <f t="shared" si="33"/>
        <v/>
      </c>
      <c r="N445" t="str">
        <f t="shared" si="34"/>
        <v/>
      </c>
      <c r="O445" t="str">
        <f t="shared" si="35"/>
        <v/>
      </c>
      <c r="P445" t="str">
        <f t="shared" si="36"/>
        <v/>
      </c>
    </row>
    <row r="446" spans="10:16" x14ac:dyDescent="0.2">
      <c r="J446" t="str">
        <f t="shared" si="31"/>
        <v/>
      </c>
      <c r="K446" t="str">
        <f t="shared" si="32"/>
        <v/>
      </c>
      <c r="L446" t="str">
        <f t="shared" si="33"/>
        <v/>
      </c>
      <c r="N446" t="str">
        <f t="shared" si="34"/>
        <v/>
      </c>
      <c r="O446" t="str">
        <f t="shared" si="35"/>
        <v/>
      </c>
      <c r="P446" t="str">
        <f t="shared" si="36"/>
        <v/>
      </c>
    </row>
    <row r="447" spans="10:16" x14ac:dyDescent="0.2">
      <c r="J447" t="str">
        <f t="shared" si="31"/>
        <v/>
      </c>
      <c r="K447" t="str">
        <f t="shared" si="32"/>
        <v/>
      </c>
      <c r="L447" t="str">
        <f t="shared" si="33"/>
        <v/>
      </c>
      <c r="N447" t="str">
        <f t="shared" si="34"/>
        <v/>
      </c>
      <c r="O447" t="str">
        <f t="shared" si="35"/>
        <v/>
      </c>
      <c r="P447" t="str">
        <f t="shared" si="36"/>
        <v/>
      </c>
    </row>
    <row r="448" spans="10:16" x14ac:dyDescent="0.2">
      <c r="J448" t="str">
        <f t="shared" si="31"/>
        <v/>
      </c>
      <c r="K448" t="str">
        <f t="shared" si="32"/>
        <v/>
      </c>
      <c r="L448" t="str">
        <f t="shared" si="33"/>
        <v/>
      </c>
      <c r="N448" t="str">
        <f t="shared" si="34"/>
        <v/>
      </c>
      <c r="O448" t="str">
        <f t="shared" si="35"/>
        <v/>
      </c>
      <c r="P448" t="str">
        <f t="shared" si="36"/>
        <v/>
      </c>
    </row>
    <row r="449" spans="10:16" x14ac:dyDescent="0.2">
      <c r="J449" t="str">
        <f t="shared" si="31"/>
        <v/>
      </c>
      <c r="K449" t="str">
        <f t="shared" si="32"/>
        <v/>
      </c>
      <c r="L449" t="str">
        <f t="shared" si="33"/>
        <v/>
      </c>
      <c r="N449" t="str">
        <f t="shared" si="34"/>
        <v/>
      </c>
      <c r="O449" t="str">
        <f t="shared" si="35"/>
        <v/>
      </c>
      <c r="P449" t="str">
        <f t="shared" si="36"/>
        <v/>
      </c>
    </row>
    <row r="450" spans="10:16" x14ac:dyDescent="0.2">
      <c r="J450" t="str">
        <f t="shared" si="31"/>
        <v/>
      </c>
      <c r="K450" t="str">
        <f t="shared" si="32"/>
        <v/>
      </c>
      <c r="L450" t="str">
        <f t="shared" si="33"/>
        <v/>
      </c>
      <c r="N450" t="str">
        <f t="shared" si="34"/>
        <v/>
      </c>
      <c r="O450" t="str">
        <f t="shared" si="35"/>
        <v/>
      </c>
      <c r="P450" t="str">
        <f t="shared" si="36"/>
        <v/>
      </c>
    </row>
    <row r="451" spans="10:16" x14ac:dyDescent="0.2">
      <c r="J451" t="str">
        <f t="shared" si="31"/>
        <v/>
      </c>
      <c r="K451" t="str">
        <f t="shared" si="32"/>
        <v/>
      </c>
      <c r="L451" t="str">
        <f t="shared" si="33"/>
        <v/>
      </c>
      <c r="N451" t="str">
        <f t="shared" si="34"/>
        <v/>
      </c>
      <c r="O451" t="str">
        <f t="shared" si="35"/>
        <v/>
      </c>
      <c r="P451" t="str">
        <f t="shared" si="36"/>
        <v/>
      </c>
    </row>
    <row r="452" spans="10:16" x14ac:dyDescent="0.2">
      <c r="J452" t="str">
        <f t="shared" si="31"/>
        <v/>
      </c>
      <c r="K452" t="str">
        <f t="shared" si="32"/>
        <v/>
      </c>
      <c r="L452" t="str">
        <f t="shared" si="33"/>
        <v/>
      </c>
      <c r="N452" t="str">
        <f t="shared" si="34"/>
        <v/>
      </c>
      <c r="O452" t="str">
        <f t="shared" si="35"/>
        <v/>
      </c>
      <c r="P452" t="str">
        <f t="shared" si="36"/>
        <v/>
      </c>
    </row>
    <row r="453" spans="10:16" x14ac:dyDescent="0.2">
      <c r="J453" t="str">
        <f t="shared" si="31"/>
        <v/>
      </c>
      <c r="K453" t="str">
        <f t="shared" si="32"/>
        <v/>
      </c>
      <c r="L453" t="str">
        <f t="shared" si="33"/>
        <v/>
      </c>
      <c r="N453" t="str">
        <f t="shared" si="34"/>
        <v/>
      </c>
      <c r="O453" t="str">
        <f t="shared" si="35"/>
        <v/>
      </c>
      <c r="P453" t="str">
        <f t="shared" si="36"/>
        <v/>
      </c>
    </row>
    <row r="454" spans="10:16" x14ac:dyDescent="0.2">
      <c r="J454" t="str">
        <f t="shared" si="31"/>
        <v/>
      </c>
      <c r="K454" t="str">
        <f t="shared" si="32"/>
        <v/>
      </c>
      <c r="L454" t="str">
        <f t="shared" si="33"/>
        <v/>
      </c>
      <c r="N454" t="str">
        <f t="shared" si="34"/>
        <v/>
      </c>
      <c r="O454" t="str">
        <f t="shared" si="35"/>
        <v/>
      </c>
      <c r="P454" t="str">
        <f t="shared" si="36"/>
        <v/>
      </c>
    </row>
    <row r="455" spans="10:16" x14ac:dyDescent="0.2">
      <c r="J455" t="str">
        <f t="shared" si="31"/>
        <v/>
      </c>
      <c r="K455" t="str">
        <f t="shared" si="32"/>
        <v/>
      </c>
      <c r="L455" t="str">
        <f t="shared" si="33"/>
        <v/>
      </c>
      <c r="N455" t="str">
        <f t="shared" si="34"/>
        <v/>
      </c>
      <c r="O455" t="str">
        <f t="shared" si="35"/>
        <v/>
      </c>
      <c r="P455" t="str">
        <f t="shared" si="36"/>
        <v/>
      </c>
    </row>
    <row r="456" spans="10:16" x14ac:dyDescent="0.2">
      <c r="J456" t="str">
        <f t="shared" si="31"/>
        <v/>
      </c>
      <c r="K456" t="str">
        <f t="shared" si="32"/>
        <v/>
      </c>
      <c r="L456" t="str">
        <f t="shared" si="33"/>
        <v/>
      </c>
      <c r="N456" t="str">
        <f t="shared" si="34"/>
        <v/>
      </c>
      <c r="O456" t="str">
        <f t="shared" si="35"/>
        <v/>
      </c>
      <c r="P456" t="str">
        <f t="shared" si="36"/>
        <v/>
      </c>
    </row>
    <row r="457" spans="10:16" x14ac:dyDescent="0.2">
      <c r="J457" t="str">
        <f t="shared" si="31"/>
        <v/>
      </c>
      <c r="K457" t="str">
        <f t="shared" si="32"/>
        <v/>
      </c>
      <c r="L457" t="str">
        <f t="shared" si="33"/>
        <v/>
      </c>
      <c r="N457" t="str">
        <f t="shared" si="34"/>
        <v/>
      </c>
      <c r="O457" t="str">
        <f t="shared" si="35"/>
        <v/>
      </c>
      <c r="P457" t="str">
        <f t="shared" si="36"/>
        <v/>
      </c>
    </row>
    <row r="458" spans="10:16" x14ac:dyDescent="0.2">
      <c r="J458" t="str">
        <f t="shared" si="31"/>
        <v/>
      </c>
      <c r="K458" t="str">
        <f t="shared" si="32"/>
        <v/>
      </c>
      <c r="L458" t="str">
        <f t="shared" si="33"/>
        <v/>
      </c>
      <c r="N458" t="str">
        <f t="shared" si="34"/>
        <v/>
      </c>
      <c r="O458" t="str">
        <f t="shared" si="35"/>
        <v/>
      </c>
      <c r="P458" t="str">
        <f t="shared" si="36"/>
        <v/>
      </c>
    </row>
    <row r="459" spans="10:16" x14ac:dyDescent="0.2">
      <c r="J459" t="str">
        <f t="shared" si="31"/>
        <v/>
      </c>
      <c r="K459" t="str">
        <f t="shared" si="32"/>
        <v/>
      </c>
      <c r="L459" t="str">
        <f t="shared" si="33"/>
        <v/>
      </c>
      <c r="N459" t="str">
        <f t="shared" si="34"/>
        <v/>
      </c>
      <c r="O459" t="str">
        <f t="shared" si="35"/>
        <v/>
      </c>
      <c r="P459" t="str">
        <f t="shared" si="36"/>
        <v/>
      </c>
    </row>
    <row r="460" spans="10:16" x14ac:dyDescent="0.2">
      <c r="J460" t="str">
        <f t="shared" si="31"/>
        <v/>
      </c>
      <c r="K460" t="str">
        <f t="shared" si="32"/>
        <v/>
      </c>
      <c r="L460" t="str">
        <f t="shared" si="33"/>
        <v/>
      </c>
      <c r="N460" t="str">
        <f t="shared" si="34"/>
        <v/>
      </c>
      <c r="O460" t="str">
        <f t="shared" si="35"/>
        <v/>
      </c>
      <c r="P460" t="str">
        <f t="shared" si="36"/>
        <v/>
      </c>
    </row>
    <row r="461" spans="10:16" x14ac:dyDescent="0.2">
      <c r="J461" t="str">
        <f t="shared" si="31"/>
        <v/>
      </c>
      <c r="K461" t="str">
        <f t="shared" si="32"/>
        <v/>
      </c>
      <c r="L461" t="str">
        <f t="shared" si="33"/>
        <v/>
      </c>
      <c r="N461" t="str">
        <f t="shared" si="34"/>
        <v/>
      </c>
      <c r="O461" t="str">
        <f t="shared" si="35"/>
        <v/>
      </c>
      <c r="P461" t="str">
        <f t="shared" si="36"/>
        <v/>
      </c>
    </row>
    <row r="462" spans="10:16" x14ac:dyDescent="0.2">
      <c r="J462" t="str">
        <f t="shared" si="31"/>
        <v/>
      </c>
      <c r="K462" t="str">
        <f t="shared" si="32"/>
        <v/>
      </c>
      <c r="L462" t="str">
        <f t="shared" si="33"/>
        <v/>
      </c>
      <c r="N462" t="str">
        <f t="shared" si="34"/>
        <v/>
      </c>
      <c r="O462" t="str">
        <f t="shared" si="35"/>
        <v/>
      </c>
      <c r="P462" t="str">
        <f t="shared" si="36"/>
        <v/>
      </c>
    </row>
    <row r="463" spans="10:16" x14ac:dyDescent="0.2">
      <c r="J463" t="str">
        <f t="shared" si="31"/>
        <v/>
      </c>
      <c r="K463" t="str">
        <f t="shared" si="32"/>
        <v/>
      </c>
      <c r="L463" t="str">
        <f t="shared" si="33"/>
        <v/>
      </c>
      <c r="N463" t="str">
        <f t="shared" si="34"/>
        <v/>
      </c>
      <c r="O463" t="str">
        <f t="shared" si="35"/>
        <v/>
      </c>
      <c r="P463" t="str">
        <f t="shared" si="36"/>
        <v/>
      </c>
    </row>
    <row r="464" spans="10:16" x14ac:dyDescent="0.2">
      <c r="J464" t="str">
        <f t="shared" si="31"/>
        <v/>
      </c>
      <c r="K464" t="str">
        <f t="shared" si="32"/>
        <v/>
      </c>
      <c r="L464" t="str">
        <f t="shared" si="33"/>
        <v/>
      </c>
      <c r="N464" t="str">
        <f t="shared" si="34"/>
        <v/>
      </c>
      <c r="O464" t="str">
        <f t="shared" si="35"/>
        <v/>
      </c>
      <c r="P464" t="str">
        <f t="shared" si="36"/>
        <v/>
      </c>
    </row>
    <row r="465" spans="10:16" x14ac:dyDescent="0.2">
      <c r="J465" t="str">
        <f t="shared" si="31"/>
        <v/>
      </c>
      <c r="K465" t="str">
        <f t="shared" si="32"/>
        <v/>
      </c>
      <c r="L465" t="str">
        <f t="shared" si="33"/>
        <v/>
      </c>
      <c r="N465" t="str">
        <f t="shared" si="34"/>
        <v/>
      </c>
      <c r="O465" t="str">
        <f t="shared" si="35"/>
        <v/>
      </c>
      <c r="P465" t="str">
        <f t="shared" si="36"/>
        <v/>
      </c>
    </row>
    <row r="466" spans="10:16" x14ac:dyDescent="0.2">
      <c r="J466" t="str">
        <f t="shared" si="31"/>
        <v/>
      </c>
      <c r="K466" t="str">
        <f t="shared" si="32"/>
        <v/>
      </c>
      <c r="L466" t="str">
        <f t="shared" si="33"/>
        <v/>
      </c>
      <c r="N466" t="str">
        <f t="shared" si="34"/>
        <v/>
      </c>
      <c r="O466" t="str">
        <f t="shared" si="35"/>
        <v/>
      </c>
      <c r="P466" t="str">
        <f t="shared" si="36"/>
        <v/>
      </c>
    </row>
    <row r="467" spans="10:16" x14ac:dyDescent="0.2">
      <c r="J467" t="str">
        <f t="shared" si="31"/>
        <v/>
      </c>
      <c r="K467" t="str">
        <f t="shared" si="32"/>
        <v/>
      </c>
      <c r="L467" t="str">
        <f t="shared" si="33"/>
        <v/>
      </c>
      <c r="N467" t="str">
        <f t="shared" si="34"/>
        <v/>
      </c>
      <c r="O467" t="str">
        <f t="shared" si="35"/>
        <v/>
      </c>
      <c r="P467" t="str">
        <f t="shared" si="36"/>
        <v/>
      </c>
    </row>
    <row r="468" spans="10:16" x14ac:dyDescent="0.2">
      <c r="J468" t="str">
        <f t="shared" si="31"/>
        <v/>
      </c>
      <c r="K468" t="str">
        <f t="shared" si="32"/>
        <v/>
      </c>
      <c r="L468" t="str">
        <f t="shared" si="33"/>
        <v/>
      </c>
      <c r="N468" t="str">
        <f t="shared" si="34"/>
        <v/>
      </c>
      <c r="O468" t="str">
        <f t="shared" si="35"/>
        <v/>
      </c>
      <c r="P468" t="str">
        <f t="shared" si="36"/>
        <v/>
      </c>
    </row>
    <row r="469" spans="10:16" x14ac:dyDescent="0.2">
      <c r="J469" t="str">
        <f t="shared" si="31"/>
        <v/>
      </c>
      <c r="K469" t="str">
        <f t="shared" si="32"/>
        <v/>
      </c>
      <c r="L469" t="str">
        <f t="shared" si="33"/>
        <v/>
      </c>
      <c r="N469" t="str">
        <f t="shared" si="34"/>
        <v/>
      </c>
      <c r="O469" t="str">
        <f t="shared" si="35"/>
        <v/>
      </c>
      <c r="P469" t="str">
        <f t="shared" si="36"/>
        <v/>
      </c>
    </row>
    <row r="470" spans="10:16" x14ac:dyDescent="0.2">
      <c r="J470" t="str">
        <f t="shared" si="31"/>
        <v/>
      </c>
      <c r="K470" t="str">
        <f t="shared" si="32"/>
        <v/>
      </c>
      <c r="L470" t="str">
        <f t="shared" si="33"/>
        <v/>
      </c>
      <c r="N470" t="str">
        <f t="shared" si="34"/>
        <v/>
      </c>
      <c r="O470" t="str">
        <f t="shared" si="35"/>
        <v/>
      </c>
      <c r="P470" t="str">
        <f t="shared" si="36"/>
        <v/>
      </c>
    </row>
    <row r="471" spans="10:16" x14ac:dyDescent="0.2">
      <c r="J471" t="str">
        <f t="shared" si="31"/>
        <v/>
      </c>
      <c r="K471" t="str">
        <f t="shared" si="32"/>
        <v/>
      </c>
      <c r="L471" t="str">
        <f t="shared" si="33"/>
        <v/>
      </c>
      <c r="N471" t="str">
        <f t="shared" si="34"/>
        <v/>
      </c>
      <c r="O471" t="str">
        <f t="shared" si="35"/>
        <v/>
      </c>
      <c r="P471" t="str">
        <f t="shared" si="36"/>
        <v/>
      </c>
    </row>
    <row r="472" spans="10:16" x14ac:dyDescent="0.2">
      <c r="J472" t="str">
        <f t="shared" si="31"/>
        <v/>
      </c>
      <c r="K472" t="str">
        <f t="shared" si="32"/>
        <v/>
      </c>
      <c r="L472" t="str">
        <f t="shared" si="33"/>
        <v/>
      </c>
      <c r="N472" t="str">
        <f t="shared" si="34"/>
        <v/>
      </c>
      <c r="O472" t="str">
        <f t="shared" si="35"/>
        <v/>
      </c>
      <c r="P472" t="str">
        <f t="shared" si="36"/>
        <v/>
      </c>
    </row>
    <row r="473" spans="10:16" x14ac:dyDescent="0.2">
      <c r="J473" t="str">
        <f t="shared" si="31"/>
        <v/>
      </c>
      <c r="K473" t="str">
        <f t="shared" si="32"/>
        <v/>
      </c>
      <c r="L473" t="str">
        <f t="shared" si="33"/>
        <v/>
      </c>
      <c r="N473" t="str">
        <f t="shared" si="34"/>
        <v/>
      </c>
      <c r="O473" t="str">
        <f t="shared" si="35"/>
        <v/>
      </c>
      <c r="P473" t="str">
        <f t="shared" si="36"/>
        <v/>
      </c>
    </row>
    <row r="474" spans="10:16" x14ac:dyDescent="0.2">
      <c r="J474" t="str">
        <f t="shared" si="31"/>
        <v/>
      </c>
      <c r="K474" t="str">
        <f t="shared" si="32"/>
        <v/>
      </c>
      <c r="L474" t="str">
        <f t="shared" si="33"/>
        <v/>
      </c>
      <c r="N474" t="str">
        <f t="shared" si="34"/>
        <v/>
      </c>
      <c r="O474" t="str">
        <f t="shared" si="35"/>
        <v/>
      </c>
      <c r="P474" t="str">
        <f t="shared" si="36"/>
        <v/>
      </c>
    </row>
    <row r="475" spans="10:16" x14ac:dyDescent="0.2">
      <c r="J475" t="str">
        <f t="shared" si="31"/>
        <v/>
      </c>
      <c r="K475" t="str">
        <f t="shared" si="32"/>
        <v/>
      </c>
      <c r="L475" t="str">
        <f t="shared" si="33"/>
        <v/>
      </c>
      <c r="N475" t="str">
        <f t="shared" si="34"/>
        <v/>
      </c>
      <c r="O475" t="str">
        <f t="shared" si="35"/>
        <v/>
      </c>
      <c r="P475" t="str">
        <f t="shared" si="36"/>
        <v/>
      </c>
    </row>
    <row r="476" spans="10:16" x14ac:dyDescent="0.2">
      <c r="J476" t="str">
        <f t="shared" si="31"/>
        <v/>
      </c>
      <c r="K476" t="str">
        <f t="shared" si="32"/>
        <v/>
      </c>
      <c r="L476" t="str">
        <f t="shared" si="33"/>
        <v/>
      </c>
      <c r="N476" t="str">
        <f t="shared" si="34"/>
        <v/>
      </c>
      <c r="O476" t="str">
        <f t="shared" si="35"/>
        <v/>
      </c>
      <c r="P476" t="str">
        <f t="shared" si="36"/>
        <v/>
      </c>
    </row>
    <row r="477" spans="10:16" x14ac:dyDescent="0.2">
      <c r="J477" t="str">
        <f t="shared" si="31"/>
        <v/>
      </c>
      <c r="K477" t="str">
        <f t="shared" si="32"/>
        <v/>
      </c>
      <c r="L477" t="str">
        <f t="shared" si="33"/>
        <v/>
      </c>
      <c r="N477" t="str">
        <f t="shared" si="34"/>
        <v/>
      </c>
      <c r="O477" t="str">
        <f t="shared" si="35"/>
        <v/>
      </c>
      <c r="P477" t="str">
        <f t="shared" si="36"/>
        <v/>
      </c>
    </row>
    <row r="478" spans="10:16" x14ac:dyDescent="0.2">
      <c r="J478" t="str">
        <f t="shared" si="31"/>
        <v/>
      </c>
      <c r="K478" t="str">
        <f t="shared" si="32"/>
        <v/>
      </c>
      <c r="L478" t="str">
        <f t="shared" si="33"/>
        <v/>
      </c>
      <c r="N478" t="str">
        <f t="shared" si="34"/>
        <v/>
      </c>
      <c r="O478" t="str">
        <f t="shared" si="35"/>
        <v/>
      </c>
      <c r="P478" t="str">
        <f t="shared" si="36"/>
        <v/>
      </c>
    </row>
    <row r="479" spans="10:16" x14ac:dyDescent="0.2">
      <c r="J479" t="str">
        <f t="shared" ref="J479:J517" si="37">IF($B479="US",D479,"")</f>
        <v/>
      </c>
      <c r="K479" t="str">
        <f t="shared" ref="K479:K517" si="38">IF($B479="US",E479,"")</f>
        <v/>
      </c>
      <c r="L479" t="str">
        <f t="shared" ref="L479:L517" si="39">IF($B479="US",F479,"")</f>
        <v/>
      </c>
      <c r="N479" t="str">
        <f t="shared" ref="N479:N517" si="40">IF($A479="New York",D479,"")</f>
        <v/>
      </c>
      <c r="O479" t="str">
        <f t="shared" ref="O479:O517" si="41">IF($A479="New York",E479,"")</f>
        <v/>
      </c>
      <c r="P479" t="str">
        <f t="shared" ref="P479:P517" si="42">IF($A479="New York",F479,"")</f>
        <v/>
      </c>
    </row>
    <row r="480" spans="10:16" x14ac:dyDescent="0.2">
      <c r="J480" t="str">
        <f t="shared" si="37"/>
        <v/>
      </c>
      <c r="K480" t="str">
        <f t="shared" si="38"/>
        <v/>
      </c>
      <c r="L480" t="str">
        <f t="shared" si="39"/>
        <v/>
      </c>
      <c r="N480" t="str">
        <f t="shared" si="40"/>
        <v/>
      </c>
      <c r="O480" t="str">
        <f t="shared" si="41"/>
        <v/>
      </c>
      <c r="P480" t="str">
        <f t="shared" si="42"/>
        <v/>
      </c>
    </row>
    <row r="481" spans="10:16" x14ac:dyDescent="0.2">
      <c r="J481" t="str">
        <f t="shared" si="37"/>
        <v/>
      </c>
      <c r="K481" t="str">
        <f t="shared" si="38"/>
        <v/>
      </c>
      <c r="L481" t="str">
        <f t="shared" si="39"/>
        <v/>
      </c>
      <c r="N481" t="str">
        <f t="shared" si="40"/>
        <v/>
      </c>
      <c r="O481" t="str">
        <f t="shared" si="41"/>
        <v/>
      </c>
      <c r="P481" t="str">
        <f t="shared" si="42"/>
        <v/>
      </c>
    </row>
    <row r="482" spans="10:16" x14ac:dyDescent="0.2">
      <c r="J482" t="str">
        <f t="shared" si="37"/>
        <v/>
      </c>
      <c r="K482" t="str">
        <f t="shared" si="38"/>
        <v/>
      </c>
      <c r="L482" t="str">
        <f t="shared" si="39"/>
        <v/>
      </c>
      <c r="N482" t="str">
        <f t="shared" si="40"/>
        <v/>
      </c>
      <c r="O482" t="str">
        <f t="shared" si="41"/>
        <v/>
      </c>
      <c r="P482" t="str">
        <f t="shared" si="42"/>
        <v/>
      </c>
    </row>
    <row r="483" spans="10:16" x14ac:dyDescent="0.2">
      <c r="J483" t="str">
        <f t="shared" si="37"/>
        <v/>
      </c>
      <c r="K483" t="str">
        <f t="shared" si="38"/>
        <v/>
      </c>
      <c r="L483" t="str">
        <f t="shared" si="39"/>
        <v/>
      </c>
      <c r="N483" t="str">
        <f t="shared" si="40"/>
        <v/>
      </c>
      <c r="O483" t="str">
        <f t="shared" si="41"/>
        <v/>
      </c>
      <c r="P483" t="str">
        <f t="shared" si="42"/>
        <v/>
      </c>
    </row>
    <row r="484" spans="10:16" x14ac:dyDescent="0.2">
      <c r="J484" t="str">
        <f t="shared" si="37"/>
        <v/>
      </c>
      <c r="K484" t="str">
        <f t="shared" si="38"/>
        <v/>
      </c>
      <c r="L484" t="str">
        <f t="shared" si="39"/>
        <v/>
      </c>
      <c r="N484" t="str">
        <f t="shared" si="40"/>
        <v/>
      </c>
      <c r="O484" t="str">
        <f t="shared" si="41"/>
        <v/>
      </c>
      <c r="P484" t="str">
        <f t="shared" si="42"/>
        <v/>
      </c>
    </row>
    <row r="485" spans="10:16" x14ac:dyDescent="0.2">
      <c r="J485" t="str">
        <f t="shared" si="37"/>
        <v/>
      </c>
      <c r="K485" t="str">
        <f t="shared" si="38"/>
        <v/>
      </c>
      <c r="L485" t="str">
        <f t="shared" si="39"/>
        <v/>
      </c>
      <c r="N485" t="str">
        <f t="shared" si="40"/>
        <v/>
      </c>
      <c r="O485" t="str">
        <f t="shared" si="41"/>
        <v/>
      </c>
      <c r="P485" t="str">
        <f t="shared" si="42"/>
        <v/>
      </c>
    </row>
    <row r="486" spans="10:16" x14ac:dyDescent="0.2">
      <c r="J486" t="str">
        <f t="shared" si="37"/>
        <v/>
      </c>
      <c r="K486" t="str">
        <f t="shared" si="38"/>
        <v/>
      </c>
      <c r="L486" t="str">
        <f t="shared" si="39"/>
        <v/>
      </c>
      <c r="N486" t="str">
        <f t="shared" si="40"/>
        <v/>
      </c>
      <c r="O486" t="str">
        <f t="shared" si="41"/>
        <v/>
      </c>
      <c r="P486" t="str">
        <f t="shared" si="42"/>
        <v/>
      </c>
    </row>
    <row r="487" spans="10:16" x14ac:dyDescent="0.2">
      <c r="J487" t="str">
        <f t="shared" si="37"/>
        <v/>
      </c>
      <c r="K487" t="str">
        <f t="shared" si="38"/>
        <v/>
      </c>
      <c r="L487" t="str">
        <f t="shared" si="39"/>
        <v/>
      </c>
      <c r="N487" t="str">
        <f t="shared" si="40"/>
        <v/>
      </c>
      <c r="O487" t="str">
        <f t="shared" si="41"/>
        <v/>
      </c>
      <c r="P487" t="str">
        <f t="shared" si="42"/>
        <v/>
      </c>
    </row>
    <row r="488" spans="10:16" x14ac:dyDescent="0.2">
      <c r="J488" t="str">
        <f t="shared" si="37"/>
        <v/>
      </c>
      <c r="K488" t="str">
        <f t="shared" si="38"/>
        <v/>
      </c>
      <c r="L488" t="str">
        <f t="shared" si="39"/>
        <v/>
      </c>
      <c r="N488" t="str">
        <f t="shared" si="40"/>
        <v/>
      </c>
      <c r="O488" t="str">
        <f t="shared" si="41"/>
        <v/>
      </c>
      <c r="P488" t="str">
        <f t="shared" si="42"/>
        <v/>
      </c>
    </row>
    <row r="489" spans="10:16" x14ac:dyDescent="0.2">
      <c r="J489" t="str">
        <f t="shared" si="37"/>
        <v/>
      </c>
      <c r="K489" t="str">
        <f t="shared" si="38"/>
        <v/>
      </c>
      <c r="L489" t="str">
        <f t="shared" si="39"/>
        <v/>
      </c>
      <c r="N489" t="str">
        <f t="shared" si="40"/>
        <v/>
      </c>
      <c r="O489" t="str">
        <f t="shared" si="41"/>
        <v/>
      </c>
      <c r="P489" t="str">
        <f t="shared" si="42"/>
        <v/>
      </c>
    </row>
    <row r="490" spans="10:16" x14ac:dyDescent="0.2">
      <c r="J490" t="str">
        <f t="shared" si="37"/>
        <v/>
      </c>
      <c r="K490" t="str">
        <f t="shared" si="38"/>
        <v/>
      </c>
      <c r="L490" t="str">
        <f t="shared" si="39"/>
        <v/>
      </c>
      <c r="N490" t="str">
        <f t="shared" si="40"/>
        <v/>
      </c>
      <c r="O490" t="str">
        <f t="shared" si="41"/>
        <v/>
      </c>
      <c r="P490" t="str">
        <f t="shared" si="42"/>
        <v/>
      </c>
    </row>
    <row r="491" spans="10:16" x14ac:dyDescent="0.2">
      <c r="J491" t="str">
        <f t="shared" si="37"/>
        <v/>
      </c>
      <c r="K491" t="str">
        <f t="shared" si="38"/>
        <v/>
      </c>
      <c r="L491" t="str">
        <f t="shared" si="39"/>
        <v/>
      </c>
      <c r="N491" t="str">
        <f t="shared" si="40"/>
        <v/>
      </c>
      <c r="O491" t="str">
        <f t="shared" si="41"/>
        <v/>
      </c>
      <c r="P491" t="str">
        <f t="shared" si="42"/>
        <v/>
      </c>
    </row>
    <row r="492" spans="10:16" x14ac:dyDescent="0.2">
      <c r="J492" t="str">
        <f t="shared" si="37"/>
        <v/>
      </c>
      <c r="K492" t="str">
        <f t="shared" si="38"/>
        <v/>
      </c>
      <c r="L492" t="str">
        <f t="shared" si="39"/>
        <v/>
      </c>
      <c r="N492" t="str">
        <f t="shared" si="40"/>
        <v/>
      </c>
      <c r="O492" t="str">
        <f t="shared" si="41"/>
        <v/>
      </c>
      <c r="P492" t="str">
        <f t="shared" si="42"/>
        <v/>
      </c>
    </row>
    <row r="493" spans="10:16" x14ac:dyDescent="0.2">
      <c r="J493" t="str">
        <f t="shared" si="37"/>
        <v/>
      </c>
      <c r="K493" t="str">
        <f t="shared" si="38"/>
        <v/>
      </c>
      <c r="L493" t="str">
        <f t="shared" si="39"/>
        <v/>
      </c>
      <c r="N493" t="str">
        <f t="shared" si="40"/>
        <v/>
      </c>
      <c r="O493" t="str">
        <f t="shared" si="41"/>
        <v/>
      </c>
      <c r="P493" t="str">
        <f t="shared" si="42"/>
        <v/>
      </c>
    </row>
    <row r="494" spans="10:16" x14ac:dyDescent="0.2">
      <c r="J494" t="str">
        <f t="shared" si="37"/>
        <v/>
      </c>
      <c r="K494" t="str">
        <f t="shared" si="38"/>
        <v/>
      </c>
      <c r="L494" t="str">
        <f t="shared" si="39"/>
        <v/>
      </c>
      <c r="N494" t="str">
        <f t="shared" si="40"/>
        <v/>
      </c>
      <c r="O494" t="str">
        <f t="shared" si="41"/>
        <v/>
      </c>
      <c r="P494" t="str">
        <f t="shared" si="42"/>
        <v/>
      </c>
    </row>
    <row r="495" spans="10:16" x14ac:dyDescent="0.2">
      <c r="J495" t="str">
        <f t="shared" si="37"/>
        <v/>
      </c>
      <c r="K495" t="str">
        <f t="shared" si="38"/>
        <v/>
      </c>
      <c r="L495" t="str">
        <f t="shared" si="39"/>
        <v/>
      </c>
      <c r="N495" t="str">
        <f t="shared" si="40"/>
        <v/>
      </c>
      <c r="O495" t="str">
        <f t="shared" si="41"/>
        <v/>
      </c>
      <c r="P495" t="str">
        <f t="shared" si="42"/>
        <v/>
      </c>
    </row>
    <row r="496" spans="10:16" x14ac:dyDescent="0.2">
      <c r="J496" t="str">
        <f t="shared" si="37"/>
        <v/>
      </c>
      <c r="K496" t="str">
        <f t="shared" si="38"/>
        <v/>
      </c>
      <c r="L496" t="str">
        <f t="shared" si="39"/>
        <v/>
      </c>
      <c r="N496" t="str">
        <f t="shared" si="40"/>
        <v/>
      </c>
      <c r="O496" t="str">
        <f t="shared" si="41"/>
        <v/>
      </c>
      <c r="P496" t="str">
        <f t="shared" si="42"/>
        <v/>
      </c>
    </row>
    <row r="497" spans="10:16" x14ac:dyDescent="0.2">
      <c r="J497" t="str">
        <f t="shared" si="37"/>
        <v/>
      </c>
      <c r="K497" t="str">
        <f t="shared" si="38"/>
        <v/>
      </c>
      <c r="L497" t="str">
        <f t="shared" si="39"/>
        <v/>
      </c>
      <c r="N497" t="str">
        <f t="shared" si="40"/>
        <v/>
      </c>
      <c r="O497" t="str">
        <f t="shared" si="41"/>
        <v/>
      </c>
      <c r="P497" t="str">
        <f t="shared" si="42"/>
        <v/>
      </c>
    </row>
    <row r="498" spans="10:16" x14ac:dyDescent="0.2">
      <c r="J498" t="str">
        <f t="shared" si="37"/>
        <v/>
      </c>
      <c r="K498" t="str">
        <f t="shared" si="38"/>
        <v/>
      </c>
      <c r="L498" t="str">
        <f t="shared" si="39"/>
        <v/>
      </c>
      <c r="N498" t="str">
        <f t="shared" si="40"/>
        <v/>
      </c>
      <c r="O498" t="str">
        <f t="shared" si="41"/>
        <v/>
      </c>
      <c r="P498" t="str">
        <f t="shared" si="42"/>
        <v/>
      </c>
    </row>
    <row r="499" spans="10:16" x14ac:dyDescent="0.2">
      <c r="J499" t="str">
        <f t="shared" si="37"/>
        <v/>
      </c>
      <c r="K499" t="str">
        <f t="shared" si="38"/>
        <v/>
      </c>
      <c r="L499" t="str">
        <f t="shared" si="39"/>
        <v/>
      </c>
      <c r="N499" t="str">
        <f t="shared" si="40"/>
        <v/>
      </c>
      <c r="O499" t="str">
        <f t="shared" si="41"/>
        <v/>
      </c>
      <c r="P499" t="str">
        <f t="shared" si="42"/>
        <v/>
      </c>
    </row>
    <row r="500" spans="10:16" x14ac:dyDescent="0.2">
      <c r="J500" t="str">
        <f t="shared" si="37"/>
        <v/>
      </c>
      <c r="K500" t="str">
        <f t="shared" si="38"/>
        <v/>
      </c>
      <c r="L500" t="str">
        <f t="shared" si="39"/>
        <v/>
      </c>
      <c r="N500" t="str">
        <f t="shared" si="40"/>
        <v/>
      </c>
      <c r="O500" t="str">
        <f t="shared" si="41"/>
        <v/>
      </c>
      <c r="P500" t="str">
        <f t="shared" si="42"/>
        <v/>
      </c>
    </row>
    <row r="501" spans="10:16" x14ac:dyDescent="0.2">
      <c r="J501" t="str">
        <f t="shared" si="37"/>
        <v/>
      </c>
      <c r="K501" t="str">
        <f t="shared" si="38"/>
        <v/>
      </c>
      <c r="L501" t="str">
        <f t="shared" si="39"/>
        <v/>
      </c>
      <c r="N501" t="str">
        <f t="shared" si="40"/>
        <v/>
      </c>
      <c r="O501" t="str">
        <f t="shared" si="41"/>
        <v/>
      </c>
      <c r="P501" t="str">
        <f t="shared" si="42"/>
        <v/>
      </c>
    </row>
    <row r="502" spans="10:16" x14ac:dyDescent="0.2">
      <c r="J502" t="str">
        <f t="shared" si="37"/>
        <v/>
      </c>
      <c r="K502" t="str">
        <f t="shared" si="38"/>
        <v/>
      </c>
      <c r="L502" t="str">
        <f t="shared" si="39"/>
        <v/>
      </c>
      <c r="N502" t="str">
        <f t="shared" si="40"/>
        <v/>
      </c>
      <c r="O502" t="str">
        <f t="shared" si="41"/>
        <v/>
      </c>
      <c r="P502" t="str">
        <f t="shared" si="42"/>
        <v/>
      </c>
    </row>
    <row r="503" spans="10:16" x14ac:dyDescent="0.2">
      <c r="J503" t="str">
        <f t="shared" si="37"/>
        <v/>
      </c>
      <c r="K503" t="str">
        <f t="shared" si="38"/>
        <v/>
      </c>
      <c r="L503" t="str">
        <f t="shared" si="39"/>
        <v/>
      </c>
      <c r="N503" t="str">
        <f t="shared" si="40"/>
        <v/>
      </c>
      <c r="O503" t="str">
        <f t="shared" si="41"/>
        <v/>
      </c>
      <c r="P503" t="str">
        <f t="shared" si="42"/>
        <v/>
      </c>
    </row>
    <row r="504" spans="10:16" x14ac:dyDescent="0.2">
      <c r="J504" t="str">
        <f t="shared" si="37"/>
        <v/>
      </c>
      <c r="K504" t="str">
        <f t="shared" si="38"/>
        <v/>
      </c>
      <c r="L504" t="str">
        <f t="shared" si="39"/>
        <v/>
      </c>
      <c r="N504" t="str">
        <f t="shared" si="40"/>
        <v/>
      </c>
      <c r="O504" t="str">
        <f t="shared" si="41"/>
        <v/>
      </c>
      <c r="P504" t="str">
        <f t="shared" si="42"/>
        <v/>
      </c>
    </row>
    <row r="505" spans="10:16" x14ac:dyDescent="0.2">
      <c r="J505" t="str">
        <f t="shared" si="37"/>
        <v/>
      </c>
      <c r="K505" t="str">
        <f t="shared" si="38"/>
        <v/>
      </c>
      <c r="L505" t="str">
        <f t="shared" si="39"/>
        <v/>
      </c>
      <c r="N505" t="str">
        <f t="shared" si="40"/>
        <v/>
      </c>
      <c r="O505" t="str">
        <f t="shared" si="41"/>
        <v/>
      </c>
      <c r="P505" t="str">
        <f t="shared" si="42"/>
        <v/>
      </c>
    </row>
    <row r="506" spans="10:16" x14ac:dyDescent="0.2">
      <c r="J506" t="str">
        <f t="shared" si="37"/>
        <v/>
      </c>
      <c r="K506" t="str">
        <f t="shared" si="38"/>
        <v/>
      </c>
      <c r="L506" t="str">
        <f t="shared" si="39"/>
        <v/>
      </c>
      <c r="N506" t="str">
        <f t="shared" si="40"/>
        <v/>
      </c>
      <c r="O506" t="str">
        <f t="shared" si="41"/>
        <v/>
      </c>
      <c r="P506" t="str">
        <f t="shared" si="42"/>
        <v/>
      </c>
    </row>
    <row r="507" spans="10:16" x14ac:dyDescent="0.2">
      <c r="J507" t="str">
        <f t="shared" si="37"/>
        <v/>
      </c>
      <c r="K507" t="str">
        <f t="shared" si="38"/>
        <v/>
      </c>
      <c r="L507" t="str">
        <f t="shared" si="39"/>
        <v/>
      </c>
      <c r="N507" t="str">
        <f t="shared" si="40"/>
        <v/>
      </c>
      <c r="O507" t="str">
        <f t="shared" si="41"/>
        <v/>
      </c>
      <c r="P507" t="str">
        <f t="shared" si="42"/>
        <v/>
      </c>
    </row>
    <row r="508" spans="10:16" x14ac:dyDescent="0.2">
      <c r="J508" t="str">
        <f t="shared" si="37"/>
        <v/>
      </c>
      <c r="K508" t="str">
        <f t="shared" si="38"/>
        <v/>
      </c>
      <c r="L508" t="str">
        <f t="shared" si="39"/>
        <v/>
      </c>
      <c r="N508" t="str">
        <f t="shared" si="40"/>
        <v/>
      </c>
      <c r="O508" t="str">
        <f t="shared" si="41"/>
        <v/>
      </c>
      <c r="P508" t="str">
        <f t="shared" si="42"/>
        <v/>
      </c>
    </row>
    <row r="509" spans="10:16" x14ac:dyDescent="0.2">
      <c r="J509" t="str">
        <f t="shared" si="37"/>
        <v/>
      </c>
      <c r="K509" t="str">
        <f t="shared" si="38"/>
        <v/>
      </c>
      <c r="L509" t="str">
        <f t="shared" si="39"/>
        <v/>
      </c>
      <c r="N509" t="str">
        <f t="shared" si="40"/>
        <v/>
      </c>
      <c r="O509" t="str">
        <f t="shared" si="41"/>
        <v/>
      </c>
      <c r="P509" t="str">
        <f t="shared" si="42"/>
        <v/>
      </c>
    </row>
    <row r="510" spans="10:16" x14ac:dyDescent="0.2">
      <c r="J510" t="str">
        <f t="shared" si="37"/>
        <v/>
      </c>
      <c r="K510" t="str">
        <f t="shared" si="38"/>
        <v/>
      </c>
      <c r="L510" t="str">
        <f t="shared" si="39"/>
        <v/>
      </c>
      <c r="N510" t="str">
        <f t="shared" si="40"/>
        <v/>
      </c>
      <c r="O510" t="str">
        <f t="shared" si="41"/>
        <v/>
      </c>
      <c r="P510" t="str">
        <f t="shared" si="42"/>
        <v/>
      </c>
    </row>
    <row r="511" spans="10:16" x14ac:dyDescent="0.2">
      <c r="J511" t="str">
        <f t="shared" si="37"/>
        <v/>
      </c>
      <c r="K511" t="str">
        <f t="shared" si="38"/>
        <v/>
      </c>
      <c r="L511" t="str">
        <f t="shared" si="39"/>
        <v/>
      </c>
      <c r="N511" t="str">
        <f t="shared" si="40"/>
        <v/>
      </c>
      <c r="O511" t="str">
        <f t="shared" si="41"/>
        <v/>
      </c>
      <c r="P511" t="str">
        <f t="shared" si="42"/>
        <v/>
      </c>
    </row>
    <row r="512" spans="10:16" x14ac:dyDescent="0.2">
      <c r="J512" t="str">
        <f t="shared" si="37"/>
        <v/>
      </c>
      <c r="K512" t="str">
        <f t="shared" si="38"/>
        <v/>
      </c>
      <c r="L512" t="str">
        <f t="shared" si="39"/>
        <v/>
      </c>
      <c r="N512" t="str">
        <f t="shared" si="40"/>
        <v/>
      </c>
      <c r="O512" t="str">
        <f t="shared" si="41"/>
        <v/>
      </c>
      <c r="P512" t="str">
        <f t="shared" si="42"/>
        <v/>
      </c>
    </row>
    <row r="513" spans="10:16" x14ac:dyDescent="0.2">
      <c r="J513" t="str">
        <f t="shared" si="37"/>
        <v/>
      </c>
      <c r="K513" t="str">
        <f t="shared" si="38"/>
        <v/>
      </c>
      <c r="L513" t="str">
        <f t="shared" si="39"/>
        <v/>
      </c>
      <c r="N513" t="str">
        <f t="shared" si="40"/>
        <v/>
      </c>
      <c r="O513" t="str">
        <f t="shared" si="41"/>
        <v/>
      </c>
      <c r="P513" t="str">
        <f t="shared" si="42"/>
        <v/>
      </c>
    </row>
    <row r="514" spans="10:16" x14ac:dyDescent="0.2">
      <c r="J514" t="str">
        <f t="shared" si="37"/>
        <v/>
      </c>
      <c r="K514" t="str">
        <f t="shared" si="38"/>
        <v/>
      </c>
      <c r="L514" t="str">
        <f t="shared" si="39"/>
        <v/>
      </c>
      <c r="N514" t="str">
        <f t="shared" si="40"/>
        <v/>
      </c>
      <c r="O514" t="str">
        <f t="shared" si="41"/>
        <v/>
      </c>
      <c r="P514" t="str">
        <f t="shared" si="42"/>
        <v/>
      </c>
    </row>
    <row r="515" spans="10:16" x14ac:dyDescent="0.2">
      <c r="J515" t="str">
        <f t="shared" si="37"/>
        <v/>
      </c>
      <c r="K515" t="str">
        <f t="shared" si="38"/>
        <v/>
      </c>
      <c r="L515" t="str">
        <f t="shared" si="39"/>
        <v/>
      </c>
      <c r="N515" t="str">
        <f t="shared" si="40"/>
        <v/>
      </c>
      <c r="O515" t="str">
        <f t="shared" si="41"/>
        <v/>
      </c>
      <c r="P515" t="str">
        <f t="shared" si="42"/>
        <v/>
      </c>
    </row>
    <row r="516" spans="10:16" x14ac:dyDescent="0.2">
      <c r="J516" t="str">
        <f t="shared" si="37"/>
        <v/>
      </c>
      <c r="K516" t="str">
        <f t="shared" si="38"/>
        <v/>
      </c>
      <c r="L516" t="str">
        <f t="shared" si="39"/>
        <v/>
      </c>
      <c r="N516" t="str">
        <f t="shared" si="40"/>
        <v/>
      </c>
      <c r="O516" t="str">
        <f t="shared" si="41"/>
        <v/>
      </c>
      <c r="P516" t="str">
        <f t="shared" si="42"/>
        <v/>
      </c>
    </row>
    <row r="517" spans="10:16" x14ac:dyDescent="0.2">
      <c r="J517" t="str">
        <f t="shared" si="37"/>
        <v/>
      </c>
      <c r="K517" t="str">
        <f t="shared" si="38"/>
        <v/>
      </c>
      <c r="L517" t="str">
        <f t="shared" si="39"/>
        <v/>
      </c>
      <c r="N517" t="str">
        <f t="shared" si="40"/>
        <v/>
      </c>
      <c r="O517" t="str">
        <f t="shared" si="41"/>
        <v/>
      </c>
      <c r="P517" t="str">
        <f t="shared" si="4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08C9-E85D-D047-BA3C-144F694F2396}">
  <dimension ref="A1:V287"/>
  <sheetViews>
    <sheetView workbookViewId="0">
      <selection activeCell="I1" sqref="I1:Q1048576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214915</v>
      </c>
      <c r="E1">
        <f>SUM(E4:E315)</f>
        <v>8733</v>
      </c>
      <c r="F1">
        <f>SUM(F4:F315)</f>
        <v>83313</v>
      </c>
      <c r="J1">
        <f>SUM(J4:J315)</f>
        <v>7786</v>
      </c>
      <c r="K1">
        <f>SUM(K4:K315)</f>
        <v>118</v>
      </c>
      <c r="L1">
        <f>SUM(L4:L315)</f>
        <v>106</v>
      </c>
      <c r="N1">
        <f>SUM(N4:N315)</f>
        <v>2495</v>
      </c>
      <c r="O1">
        <f>SUM(O4:O315)</f>
        <v>16</v>
      </c>
      <c r="P1">
        <f>SUM(P4:P315)</f>
        <v>0</v>
      </c>
      <c r="T1">
        <f>SUM(T4:T39)</f>
        <v>2382</v>
      </c>
      <c r="V1">
        <f>SUM(V4:V39)</f>
        <v>8</v>
      </c>
    </row>
    <row r="2" spans="1:22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1348</v>
      </c>
      <c r="D4">
        <v>67800</v>
      </c>
      <c r="E4">
        <v>3122</v>
      </c>
      <c r="F4">
        <v>56927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36</v>
      </c>
      <c r="V4" t="str">
        <f>IF(R4="*",T4,"")</f>
        <v/>
      </c>
    </row>
    <row r="5" spans="1:22" ht="17" x14ac:dyDescent="0.25">
      <c r="A5" s="4"/>
      <c r="B5" t="s">
        <v>65</v>
      </c>
      <c r="C5" t="s">
        <v>1349</v>
      </c>
      <c r="D5">
        <v>35713</v>
      </c>
      <c r="E5">
        <v>2978</v>
      </c>
      <c r="F5">
        <v>4025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1350</v>
      </c>
      <c r="D6">
        <v>17361</v>
      </c>
      <c r="E6">
        <v>1135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1351</v>
      </c>
      <c r="D7">
        <v>13910</v>
      </c>
      <c r="E7">
        <v>623</v>
      </c>
      <c r="F7">
        <v>1081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1</v>
      </c>
      <c r="V7">
        <f t="shared" si="2"/>
        <v>1</v>
      </c>
    </row>
    <row r="8" spans="1:22" ht="17" x14ac:dyDescent="0.25">
      <c r="A8" s="4"/>
      <c r="B8" t="s">
        <v>52</v>
      </c>
      <c r="C8" t="s">
        <v>1352</v>
      </c>
      <c r="D8">
        <v>12327</v>
      </c>
      <c r="E8">
        <v>28</v>
      </c>
      <c r="F8">
        <v>105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1353</v>
      </c>
      <c r="D9">
        <v>9043</v>
      </c>
      <c r="E9">
        <v>148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/>
      <c r="B10" t="s">
        <v>169</v>
      </c>
      <c r="C10" t="s">
        <v>1354</v>
      </c>
      <c r="D10">
        <v>8413</v>
      </c>
      <c r="E10">
        <v>84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1355</v>
      </c>
      <c r="D11">
        <v>3028</v>
      </c>
      <c r="E11">
        <v>28</v>
      </c>
      <c r="F11">
        <v>15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1355</v>
      </c>
      <c r="D12">
        <v>2626</v>
      </c>
      <c r="E12">
        <v>71</v>
      </c>
      <c r="F12">
        <v>65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20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1356</v>
      </c>
      <c r="D13">
        <v>2495</v>
      </c>
      <c r="E13">
        <v>16</v>
      </c>
      <c r="F13">
        <v>0</v>
      </c>
      <c r="G13">
        <v>42.165700000000001</v>
      </c>
      <c r="H13">
        <v>-74.948099999999997</v>
      </c>
      <c r="J13">
        <f t="shared" si="0"/>
        <v>2495</v>
      </c>
      <c r="K13">
        <f t="shared" si="0"/>
        <v>16</v>
      </c>
      <c r="L13">
        <f t="shared" si="0"/>
        <v>0</v>
      </c>
      <c r="N13">
        <f t="shared" si="1"/>
        <v>2495</v>
      </c>
      <c r="O13">
        <f t="shared" si="1"/>
        <v>16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1357</v>
      </c>
      <c r="D14">
        <v>2051</v>
      </c>
      <c r="E14">
        <v>58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1355</v>
      </c>
      <c r="D15">
        <v>1646</v>
      </c>
      <c r="E15">
        <v>4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/>
      <c r="B16" t="s">
        <v>177</v>
      </c>
      <c r="C16" t="s">
        <v>1358</v>
      </c>
      <c r="D16">
        <v>1550</v>
      </c>
      <c r="E16">
        <v>6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T16">
        <v>1</v>
      </c>
      <c r="V16" t="str">
        <f t="shared" si="2"/>
        <v/>
      </c>
    </row>
    <row r="17" spans="1:22" ht="17" x14ac:dyDescent="0.25">
      <c r="A17" s="4"/>
      <c r="B17" t="s">
        <v>75</v>
      </c>
      <c r="C17" t="s">
        <v>1350</v>
      </c>
      <c r="D17">
        <v>1486</v>
      </c>
      <c r="E17">
        <v>14</v>
      </c>
      <c r="F17">
        <v>31</v>
      </c>
      <c r="G17">
        <v>50.503900000000002</v>
      </c>
      <c r="H17">
        <v>4.4699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14</v>
      </c>
      <c r="B18" t="s">
        <v>2</v>
      </c>
      <c r="C18" t="s">
        <v>1359</v>
      </c>
      <c r="D18">
        <v>1370</v>
      </c>
      <c r="E18">
        <v>8</v>
      </c>
      <c r="F18">
        <v>1313</v>
      </c>
      <c r="G18">
        <v>23.341699999999999</v>
      </c>
      <c r="H18">
        <v>113.42440000000001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82</v>
      </c>
      <c r="C19" t="s">
        <v>1360</v>
      </c>
      <c r="D19">
        <v>1279</v>
      </c>
      <c r="E19">
        <v>10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14</v>
      </c>
      <c r="V19" t="str">
        <f t="shared" si="2"/>
        <v/>
      </c>
    </row>
    <row r="20" spans="1:22" ht="17" x14ac:dyDescent="0.25">
      <c r="A20" s="4" t="s">
        <v>15</v>
      </c>
      <c r="B20" t="s">
        <v>2</v>
      </c>
      <c r="C20" t="s">
        <v>179</v>
      </c>
      <c r="D20">
        <v>1273</v>
      </c>
      <c r="E20">
        <v>22</v>
      </c>
      <c r="F20">
        <v>1250</v>
      </c>
      <c r="G20">
        <v>33.881999999999998</v>
      </c>
      <c r="H20">
        <v>113.614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2</v>
      </c>
      <c r="V20" t="str">
        <f t="shared" si="2"/>
        <v/>
      </c>
    </row>
    <row r="21" spans="1:22" ht="17" x14ac:dyDescent="0.25">
      <c r="A21" s="4" t="s">
        <v>16</v>
      </c>
      <c r="B21" t="s">
        <v>2</v>
      </c>
      <c r="C21" t="s">
        <v>1261</v>
      </c>
      <c r="D21">
        <v>1232</v>
      </c>
      <c r="E21">
        <v>1</v>
      </c>
      <c r="F21">
        <v>1216</v>
      </c>
      <c r="G21">
        <v>29.183199999999999</v>
      </c>
      <c r="H21">
        <v>120.0934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183</v>
      </c>
      <c r="V21" t="str">
        <f t="shared" si="2"/>
        <v/>
      </c>
    </row>
    <row r="22" spans="1:22" ht="17" x14ac:dyDescent="0.25">
      <c r="A22" s="4" t="s">
        <v>187</v>
      </c>
      <c r="B22" t="s">
        <v>187</v>
      </c>
      <c r="C22" t="s">
        <v>1361</v>
      </c>
      <c r="D22">
        <v>1057</v>
      </c>
      <c r="E22">
        <v>4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1339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189</v>
      </c>
      <c r="B24" t="s">
        <v>1</v>
      </c>
      <c r="C24" t="s">
        <v>1362</v>
      </c>
      <c r="D24">
        <v>1014</v>
      </c>
      <c r="E24">
        <v>55</v>
      </c>
      <c r="F24">
        <v>0</v>
      </c>
      <c r="G24">
        <v>47.4009</v>
      </c>
      <c r="H24">
        <v>-121.4905</v>
      </c>
      <c r="J24">
        <f t="shared" ref="J24:L87" si="3">IF($B24="US",D24,"")</f>
        <v>1014</v>
      </c>
      <c r="K24">
        <f t="shared" si="3"/>
        <v>55</v>
      </c>
      <c r="L24">
        <f t="shared" si="3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32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1350</v>
      </c>
      <c r="D27">
        <v>889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4</v>
      </c>
      <c r="V27" t="str">
        <f t="shared" si="2"/>
        <v/>
      </c>
    </row>
    <row r="28" spans="1:22" ht="17" x14ac:dyDescent="0.25">
      <c r="A28" s="4"/>
      <c r="B28" t="s">
        <v>49</v>
      </c>
      <c r="C28" t="s">
        <v>1363</v>
      </c>
      <c r="D28">
        <v>790</v>
      </c>
      <c r="E28">
        <v>2</v>
      </c>
      <c r="F28">
        <v>60</v>
      </c>
      <c r="G28">
        <v>4.2104999999999997</v>
      </c>
      <c r="H28">
        <v>101.97580000000001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30</v>
      </c>
      <c r="V28" t="str">
        <f t="shared" si="2"/>
        <v/>
      </c>
    </row>
    <row r="29" spans="1:22" ht="17" x14ac:dyDescent="0.25">
      <c r="A29" s="4" t="s">
        <v>22</v>
      </c>
      <c r="B29" t="s">
        <v>2</v>
      </c>
      <c r="C29" t="s">
        <v>1264</v>
      </c>
      <c r="D29">
        <v>761</v>
      </c>
      <c r="E29">
        <v>7</v>
      </c>
      <c r="F29">
        <v>746</v>
      </c>
      <c r="G29">
        <v>36.342700000000001</v>
      </c>
      <c r="H29">
        <v>118.1498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14</v>
      </c>
      <c r="V29" t="str">
        <f t="shared" si="2"/>
        <v/>
      </c>
    </row>
    <row r="30" spans="1:22" ht="17" x14ac:dyDescent="0.25">
      <c r="A30" s="4" t="s">
        <v>196</v>
      </c>
      <c r="B30" t="s">
        <v>1</v>
      </c>
      <c r="C30" t="s">
        <v>1364</v>
      </c>
      <c r="D30">
        <v>751</v>
      </c>
      <c r="E30">
        <v>13</v>
      </c>
      <c r="F30">
        <v>0</v>
      </c>
      <c r="G30">
        <v>36.116199999999999</v>
      </c>
      <c r="H30">
        <v>-119.6816</v>
      </c>
      <c r="J30">
        <f t="shared" si="3"/>
        <v>751</v>
      </c>
      <c r="K30">
        <f t="shared" si="3"/>
        <v>13</v>
      </c>
      <c r="L30">
        <f t="shared" si="3"/>
        <v>0</v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14</v>
      </c>
      <c r="V30" t="str">
        <f t="shared" si="2"/>
        <v/>
      </c>
    </row>
    <row r="31" spans="1:22" ht="17" x14ac:dyDescent="0.25">
      <c r="A31" s="4" t="s">
        <v>191</v>
      </c>
      <c r="B31" t="s">
        <v>192</v>
      </c>
      <c r="C31" t="s">
        <v>1363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116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1365</v>
      </c>
      <c r="D34">
        <v>540</v>
      </c>
      <c r="E34">
        <v>3</v>
      </c>
      <c r="F34">
        <v>525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3</v>
      </c>
      <c r="V34">
        <f t="shared" si="2"/>
        <v>3</v>
      </c>
    </row>
    <row r="35" spans="1:22" ht="17" x14ac:dyDescent="0.25">
      <c r="A35" s="4" t="s">
        <v>24</v>
      </c>
      <c r="B35" t="s">
        <v>2</v>
      </c>
      <c r="C35" t="s">
        <v>1366</v>
      </c>
      <c r="D35">
        <v>482</v>
      </c>
      <c r="E35">
        <v>13</v>
      </c>
      <c r="F35">
        <v>459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9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1367</v>
      </c>
      <c r="D36">
        <v>469</v>
      </c>
      <c r="E36">
        <v>8</v>
      </c>
      <c r="F36">
        <v>378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T36">
        <v>1</v>
      </c>
      <c r="V36" t="str">
        <f t="shared" si="2"/>
        <v/>
      </c>
    </row>
    <row r="37" spans="1:22" ht="17" x14ac:dyDescent="0.25">
      <c r="A37" s="4"/>
      <c r="B37" t="s">
        <v>202</v>
      </c>
      <c r="C37" t="s">
        <v>1363</v>
      </c>
      <c r="D37">
        <v>464</v>
      </c>
      <c r="E37">
        <v>0</v>
      </c>
      <c r="F37">
        <v>3</v>
      </c>
      <c r="G37">
        <v>49.817500000000003</v>
      </c>
      <c r="H37">
        <v>15.473000000000001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T37">
        <v>1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1368</v>
      </c>
      <c r="D38">
        <v>452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538</v>
      </c>
      <c r="V38" t="str">
        <f t="shared" si="2"/>
        <v/>
      </c>
    </row>
    <row r="39" spans="1:22" ht="17" x14ac:dyDescent="0.25">
      <c r="A39" s="4"/>
      <c r="B39" t="s">
        <v>200</v>
      </c>
      <c r="C39" t="s">
        <v>1350</v>
      </c>
      <c r="D39">
        <v>448</v>
      </c>
      <c r="E39">
        <v>2</v>
      </c>
      <c r="F39">
        <v>3</v>
      </c>
      <c r="G39">
        <v>39.399900000000002</v>
      </c>
      <c r="H39">
        <v>-8.2245000000000008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204</v>
      </c>
      <c r="C40" t="s">
        <v>1369</v>
      </c>
      <c r="D40">
        <v>433</v>
      </c>
      <c r="E40">
        <v>0</v>
      </c>
      <c r="F40">
        <v>11</v>
      </c>
      <c r="G40">
        <v>31.046099999999999</v>
      </c>
      <c r="H40">
        <v>34.851599999999998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2382</v>
      </c>
    </row>
    <row r="41" spans="1:22" ht="17" x14ac:dyDescent="0.25">
      <c r="A41" s="4"/>
      <c r="B41" t="s">
        <v>198</v>
      </c>
      <c r="C41" t="s">
        <v>1370</v>
      </c>
      <c r="D41">
        <v>418</v>
      </c>
      <c r="E41">
        <v>5</v>
      </c>
      <c r="F41">
        <v>8</v>
      </c>
      <c r="G41">
        <v>39.074199999999998</v>
      </c>
      <c r="H41">
        <v>21.824300000000001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209</v>
      </c>
      <c r="C42" t="s">
        <v>1368</v>
      </c>
      <c r="D42">
        <v>372</v>
      </c>
      <c r="E42">
        <v>3</v>
      </c>
      <c r="F42">
        <v>2</v>
      </c>
      <c r="G42">
        <v>-14.234999999999999</v>
      </c>
      <c r="H42">
        <v>-51.9253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2382</v>
      </c>
    </row>
    <row r="43" spans="1:22" ht="17" x14ac:dyDescent="0.25">
      <c r="A43" s="4" t="s">
        <v>26</v>
      </c>
      <c r="B43" t="s">
        <v>2</v>
      </c>
      <c r="C43" t="s">
        <v>1371</v>
      </c>
      <c r="D43">
        <v>361</v>
      </c>
      <c r="E43">
        <v>3</v>
      </c>
      <c r="F43">
        <v>326</v>
      </c>
      <c r="G43">
        <v>31.202000000000002</v>
      </c>
      <c r="H43">
        <v>121.4491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1351</v>
      </c>
      <c r="D44">
        <v>336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224</v>
      </c>
      <c r="B46" t="s">
        <v>1</v>
      </c>
      <c r="C46" t="s">
        <v>1364</v>
      </c>
      <c r="D46">
        <v>314</v>
      </c>
      <c r="E46">
        <v>7</v>
      </c>
      <c r="F46">
        <v>0</v>
      </c>
      <c r="G46">
        <v>27.766300000000001</v>
      </c>
      <c r="H46">
        <v>-81.686800000000005</v>
      </c>
      <c r="J46">
        <f t="shared" si="3"/>
        <v>314</v>
      </c>
      <c r="K46">
        <f t="shared" si="3"/>
        <v>7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42</v>
      </c>
      <c r="C47" t="s">
        <v>1372</v>
      </c>
      <c r="D47">
        <v>313</v>
      </c>
      <c r="E47">
        <v>0</v>
      </c>
      <c r="F47">
        <v>114</v>
      </c>
      <c r="G47">
        <v>1.3521000000000001</v>
      </c>
      <c r="H47">
        <v>103.8198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/>
      <c r="B48" t="s">
        <v>226</v>
      </c>
      <c r="C48" t="s">
        <v>1368</v>
      </c>
      <c r="D48">
        <v>299</v>
      </c>
      <c r="E48">
        <v>0</v>
      </c>
      <c r="F48">
        <v>2</v>
      </c>
      <c r="G48">
        <v>30.375299999999999</v>
      </c>
      <c r="H48">
        <v>69.345100000000002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28</v>
      </c>
      <c r="B49" t="s">
        <v>2</v>
      </c>
      <c r="C49" t="s">
        <v>183</v>
      </c>
      <c r="D49">
        <v>296</v>
      </c>
      <c r="E49">
        <v>1</v>
      </c>
      <c r="F49">
        <v>295</v>
      </c>
      <c r="G49">
        <v>26.078900000000001</v>
      </c>
      <c r="H49">
        <v>117.98739999999999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220</v>
      </c>
      <c r="C50" t="s">
        <v>1373</v>
      </c>
      <c r="D50">
        <v>292</v>
      </c>
      <c r="E50">
        <v>2</v>
      </c>
      <c r="F50">
        <v>5</v>
      </c>
      <c r="G50">
        <v>53.142400000000002</v>
      </c>
      <c r="H50">
        <v>-7.6920999999999999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205</v>
      </c>
      <c r="C51" t="s">
        <v>1263</v>
      </c>
      <c r="D51">
        <v>275</v>
      </c>
      <c r="E51">
        <v>1</v>
      </c>
      <c r="F51">
        <v>0</v>
      </c>
      <c r="G51">
        <v>46.151200000000003</v>
      </c>
      <c r="H51">
        <v>14.9955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60</v>
      </c>
      <c r="B52" t="s">
        <v>59</v>
      </c>
      <c r="C52" t="s">
        <v>1348</v>
      </c>
      <c r="D52">
        <v>267</v>
      </c>
      <c r="E52">
        <v>5</v>
      </c>
      <c r="F52">
        <v>4</v>
      </c>
      <c r="G52">
        <v>-33.8688</v>
      </c>
      <c r="H52">
        <v>151.20930000000001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214</v>
      </c>
      <c r="B53" t="s">
        <v>1</v>
      </c>
      <c r="C53" t="s">
        <v>1362</v>
      </c>
      <c r="D53">
        <v>267</v>
      </c>
      <c r="E53">
        <v>3</v>
      </c>
      <c r="F53">
        <v>0</v>
      </c>
      <c r="G53">
        <v>40.298900000000003</v>
      </c>
      <c r="H53">
        <v>-74.521000000000001</v>
      </c>
      <c r="J53">
        <f t="shared" si="3"/>
        <v>267</v>
      </c>
      <c r="K53">
        <f t="shared" si="3"/>
        <v>3</v>
      </c>
      <c r="L53">
        <f t="shared" si="3"/>
        <v>0</v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222</v>
      </c>
      <c r="C54" t="s">
        <v>1370</v>
      </c>
      <c r="D54">
        <v>260</v>
      </c>
      <c r="E54">
        <v>0</v>
      </c>
      <c r="F54">
        <v>19</v>
      </c>
      <c r="G54">
        <v>45.943199999999997</v>
      </c>
      <c r="H54">
        <v>24.966799999999999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1363</v>
      </c>
      <c r="D55">
        <v>258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227</v>
      </c>
      <c r="B56" t="s">
        <v>1</v>
      </c>
      <c r="C56" t="s">
        <v>1356</v>
      </c>
      <c r="D56">
        <v>257</v>
      </c>
      <c r="E56">
        <v>4</v>
      </c>
      <c r="F56">
        <v>0</v>
      </c>
      <c r="G56">
        <v>31.169499999999999</v>
      </c>
      <c r="H56">
        <v>-91.867800000000003</v>
      </c>
      <c r="J56">
        <f t="shared" si="3"/>
        <v>257</v>
      </c>
      <c r="K56">
        <f t="shared" si="3"/>
        <v>4</v>
      </c>
      <c r="L56">
        <f t="shared" si="3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206</v>
      </c>
      <c r="C57" t="s">
        <v>1350</v>
      </c>
      <c r="D57">
        <v>256</v>
      </c>
      <c r="E57">
        <v>1</v>
      </c>
      <c r="F57">
        <v>88</v>
      </c>
      <c r="G57">
        <v>26.066700000000001</v>
      </c>
      <c r="H57">
        <v>50.557699999999997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30</v>
      </c>
      <c r="B58" t="s">
        <v>2</v>
      </c>
      <c r="C58" t="s">
        <v>1374</v>
      </c>
      <c r="D58">
        <v>253</v>
      </c>
      <c r="E58">
        <v>2</v>
      </c>
      <c r="F58">
        <v>250</v>
      </c>
      <c r="G58">
        <v>23.829799999999999</v>
      </c>
      <c r="H58">
        <v>108.7881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218</v>
      </c>
      <c r="C59" t="s">
        <v>1372</v>
      </c>
      <c r="D59">
        <v>251</v>
      </c>
      <c r="E59">
        <v>5</v>
      </c>
      <c r="F59">
        <v>13</v>
      </c>
      <c r="G59">
        <v>51.919400000000003</v>
      </c>
      <c r="H59">
        <v>19.145099999999999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212</v>
      </c>
      <c r="C60" t="s">
        <v>1350</v>
      </c>
      <c r="D60">
        <v>250</v>
      </c>
      <c r="E60">
        <v>1</v>
      </c>
      <c r="F60">
        <v>5</v>
      </c>
      <c r="G60">
        <v>64.963099999999997</v>
      </c>
      <c r="H60">
        <v>-19.020800000000001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29</v>
      </c>
      <c r="B61" t="s">
        <v>2</v>
      </c>
      <c r="C61" t="s">
        <v>1375</v>
      </c>
      <c r="D61">
        <v>246</v>
      </c>
      <c r="E61">
        <v>3</v>
      </c>
      <c r="F61">
        <v>237</v>
      </c>
      <c r="G61">
        <v>35.191699999999997</v>
      </c>
      <c r="H61">
        <v>108.87009999999999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223</v>
      </c>
      <c r="C62" t="s">
        <v>1372</v>
      </c>
      <c r="D62">
        <v>238</v>
      </c>
      <c r="E62">
        <v>0</v>
      </c>
      <c r="F62">
        <v>0</v>
      </c>
      <c r="G62">
        <v>-35.6751</v>
      </c>
      <c r="H62">
        <v>-71.543000000000006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228</v>
      </c>
      <c r="C63" t="s">
        <v>1376</v>
      </c>
      <c r="D63">
        <v>227</v>
      </c>
      <c r="E63">
        <v>19</v>
      </c>
      <c r="F63">
        <v>11</v>
      </c>
      <c r="G63">
        <v>-0.7893</v>
      </c>
      <c r="H63">
        <v>113.9213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216</v>
      </c>
      <c r="B64" t="s">
        <v>63</v>
      </c>
      <c r="C64" t="s">
        <v>1377</v>
      </c>
      <c r="D64">
        <v>221</v>
      </c>
      <c r="E64">
        <v>1</v>
      </c>
      <c r="F64">
        <v>5</v>
      </c>
      <c r="G64">
        <v>51.253799999999998</v>
      </c>
      <c r="H64">
        <v>-85.3232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211</v>
      </c>
      <c r="B65" t="s">
        <v>1</v>
      </c>
      <c r="C65" t="s">
        <v>1362</v>
      </c>
      <c r="D65">
        <v>218</v>
      </c>
      <c r="E65">
        <v>0</v>
      </c>
      <c r="F65">
        <v>0</v>
      </c>
      <c r="G65">
        <v>42.230200000000004</v>
      </c>
      <c r="H65">
        <v>-71.530100000000004</v>
      </c>
      <c r="J65">
        <f t="shared" si="3"/>
        <v>218</v>
      </c>
      <c r="K65">
        <f t="shared" si="3"/>
        <v>0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46</v>
      </c>
      <c r="C66" t="s">
        <v>1376</v>
      </c>
      <c r="D66">
        <v>212</v>
      </c>
      <c r="E66">
        <v>1</v>
      </c>
      <c r="F66">
        <v>42</v>
      </c>
      <c r="G66">
        <v>15.87</v>
      </c>
      <c r="H66">
        <v>100.99250000000001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242</v>
      </c>
      <c r="C67" t="s">
        <v>1376</v>
      </c>
      <c r="D67">
        <v>203</v>
      </c>
      <c r="E67">
        <v>2</v>
      </c>
      <c r="F67">
        <v>0</v>
      </c>
      <c r="G67">
        <v>49.815300000000001</v>
      </c>
      <c r="H67">
        <v>6.1295999999999999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66</v>
      </c>
      <c r="C68" t="s">
        <v>1376</v>
      </c>
      <c r="D68">
        <v>202</v>
      </c>
      <c r="E68">
        <v>19</v>
      </c>
      <c r="F68">
        <v>5</v>
      </c>
      <c r="G68">
        <v>12.8797</v>
      </c>
      <c r="H68">
        <v>121.774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231</v>
      </c>
      <c r="B69" t="s">
        <v>1</v>
      </c>
      <c r="C69" t="s">
        <v>1364</v>
      </c>
      <c r="D69">
        <v>199</v>
      </c>
      <c r="E69">
        <v>3</v>
      </c>
      <c r="F69">
        <v>0</v>
      </c>
      <c r="G69">
        <v>33.040599999999998</v>
      </c>
      <c r="H69">
        <v>-83.643100000000004</v>
      </c>
      <c r="J69">
        <f t="shared" si="3"/>
        <v>199</v>
      </c>
      <c r="K69">
        <f t="shared" si="3"/>
        <v>3</v>
      </c>
      <c r="L69">
        <f t="shared" si="3"/>
        <v>0</v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133</v>
      </c>
      <c r="C70" t="s">
        <v>1378</v>
      </c>
      <c r="D70">
        <v>196</v>
      </c>
      <c r="E70">
        <v>6</v>
      </c>
      <c r="F70">
        <v>32</v>
      </c>
      <c r="G70">
        <v>26.820599999999999</v>
      </c>
      <c r="H70">
        <v>30.802499999999998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62</v>
      </c>
      <c r="B71" t="s">
        <v>63</v>
      </c>
      <c r="C71" t="s">
        <v>1379</v>
      </c>
      <c r="D71">
        <v>186</v>
      </c>
      <c r="E71">
        <v>7</v>
      </c>
      <c r="F71">
        <v>4</v>
      </c>
      <c r="G71">
        <v>53.726700000000001</v>
      </c>
      <c r="H71">
        <v>-127.6476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221</v>
      </c>
      <c r="B72" t="s">
        <v>1</v>
      </c>
      <c r="C72" t="s">
        <v>1358</v>
      </c>
      <c r="D72">
        <v>184</v>
      </c>
      <c r="E72">
        <v>2</v>
      </c>
      <c r="F72">
        <v>0</v>
      </c>
      <c r="G72">
        <v>39.059800000000003</v>
      </c>
      <c r="H72">
        <v>-105.3111</v>
      </c>
      <c r="J72">
        <f t="shared" si="3"/>
        <v>184</v>
      </c>
      <c r="K72">
        <f t="shared" si="3"/>
        <v>2</v>
      </c>
      <c r="L72">
        <f t="shared" si="3"/>
        <v>0</v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45</v>
      </c>
      <c r="B73" t="s">
        <v>2</v>
      </c>
      <c r="C73" t="s">
        <v>1380</v>
      </c>
      <c r="D73">
        <v>181</v>
      </c>
      <c r="E73">
        <v>4</v>
      </c>
      <c r="F73">
        <v>92</v>
      </c>
      <c r="G73">
        <v>22.3</v>
      </c>
      <c r="H73">
        <v>114.2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33</v>
      </c>
      <c r="B74" t="s">
        <v>2</v>
      </c>
      <c r="C74" t="s">
        <v>203</v>
      </c>
      <c r="D74">
        <v>176</v>
      </c>
      <c r="E74">
        <v>2</v>
      </c>
      <c r="F74">
        <v>172</v>
      </c>
      <c r="G74">
        <v>24.974</v>
      </c>
      <c r="H74">
        <v>101.48699999999999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 t="s">
        <v>241</v>
      </c>
      <c r="B75" t="s">
        <v>1</v>
      </c>
      <c r="C75" t="s">
        <v>1381</v>
      </c>
      <c r="D75">
        <v>173</v>
      </c>
      <c r="E75">
        <v>3</v>
      </c>
      <c r="F75">
        <v>0</v>
      </c>
      <c r="G75">
        <v>31.054500000000001</v>
      </c>
      <c r="H75">
        <v>-97.563500000000005</v>
      </c>
      <c r="J75">
        <f t="shared" si="3"/>
        <v>173</v>
      </c>
      <c r="K75">
        <f t="shared" si="3"/>
        <v>3</v>
      </c>
      <c r="L75">
        <f t="shared" si="3"/>
        <v>0</v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/>
      <c r="B76" t="s">
        <v>233</v>
      </c>
      <c r="C76" t="s">
        <v>1277</v>
      </c>
      <c r="D76">
        <v>171</v>
      </c>
      <c r="E76">
        <v>0</v>
      </c>
      <c r="F76">
        <v>6</v>
      </c>
      <c r="G76">
        <v>23.885899999999999</v>
      </c>
      <c r="H76">
        <v>45.0792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34</v>
      </c>
      <c r="B77" t="s">
        <v>2</v>
      </c>
      <c r="C77" t="s">
        <v>165</v>
      </c>
      <c r="D77">
        <v>168</v>
      </c>
      <c r="E77">
        <v>6</v>
      </c>
      <c r="F77">
        <v>161</v>
      </c>
      <c r="G77">
        <v>19.195900000000002</v>
      </c>
      <c r="H77">
        <v>109.7453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229</v>
      </c>
      <c r="C78" t="s">
        <v>1350</v>
      </c>
      <c r="D78">
        <v>164</v>
      </c>
      <c r="E78">
        <v>12</v>
      </c>
      <c r="F78">
        <v>43</v>
      </c>
      <c r="G78">
        <v>33.223199999999999</v>
      </c>
      <c r="H78">
        <v>43.679299999999998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 t="s">
        <v>237</v>
      </c>
      <c r="B79" t="s">
        <v>1</v>
      </c>
      <c r="C79" t="s">
        <v>1364</v>
      </c>
      <c r="D79">
        <v>162</v>
      </c>
      <c r="E79">
        <v>1</v>
      </c>
      <c r="F79">
        <v>0</v>
      </c>
      <c r="G79">
        <v>40.349499999999999</v>
      </c>
      <c r="H79">
        <v>-88.986099999999993</v>
      </c>
      <c r="J79">
        <f t="shared" si="3"/>
        <v>162</v>
      </c>
      <c r="K79">
        <f t="shared" si="3"/>
        <v>1</v>
      </c>
      <c r="L79">
        <f t="shared" si="3"/>
        <v>0</v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/>
      <c r="B80" t="s">
        <v>64</v>
      </c>
      <c r="C80" t="s">
        <v>1372</v>
      </c>
      <c r="D80">
        <v>156</v>
      </c>
      <c r="E80">
        <v>3</v>
      </c>
      <c r="F80">
        <v>14</v>
      </c>
      <c r="G80">
        <v>20.593699999999998</v>
      </c>
      <c r="H80">
        <v>78.962900000000005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243</v>
      </c>
      <c r="B81" t="s">
        <v>1</v>
      </c>
      <c r="C81" t="s">
        <v>1364</v>
      </c>
      <c r="D81">
        <v>152</v>
      </c>
      <c r="E81">
        <v>0</v>
      </c>
      <c r="F81">
        <v>0</v>
      </c>
      <c r="G81">
        <v>40.590800000000002</v>
      </c>
      <c r="H81">
        <v>-77.209800000000001</v>
      </c>
      <c r="J81">
        <f t="shared" si="3"/>
        <v>152</v>
      </c>
      <c r="K81">
        <f t="shared" si="3"/>
        <v>0</v>
      </c>
      <c r="L81">
        <f t="shared" si="3"/>
        <v>0</v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/>
      <c r="B82" t="s">
        <v>69</v>
      </c>
      <c r="C82" t="s">
        <v>1350</v>
      </c>
      <c r="D82">
        <v>147</v>
      </c>
      <c r="E82">
        <v>0</v>
      </c>
      <c r="F82">
        <v>8</v>
      </c>
      <c r="G82">
        <v>61.524000000000001</v>
      </c>
      <c r="H82">
        <v>105.3188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 t="s">
        <v>35</v>
      </c>
      <c r="B83" t="s">
        <v>2</v>
      </c>
      <c r="C83" t="s">
        <v>1382</v>
      </c>
      <c r="D83">
        <v>146</v>
      </c>
      <c r="E83">
        <v>2</v>
      </c>
      <c r="F83">
        <v>144</v>
      </c>
      <c r="G83">
        <v>26.8154</v>
      </c>
      <c r="H83">
        <v>106.87479999999999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/>
      <c r="B84" t="s">
        <v>240</v>
      </c>
      <c r="C84" t="s">
        <v>1370</v>
      </c>
      <c r="D84">
        <v>145</v>
      </c>
      <c r="E84">
        <v>0</v>
      </c>
      <c r="F84">
        <v>1</v>
      </c>
      <c r="G84">
        <v>-9.19</v>
      </c>
      <c r="H84">
        <v>-75.015199999999993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230</v>
      </c>
      <c r="C85" t="s">
        <v>1376</v>
      </c>
      <c r="D85">
        <v>142</v>
      </c>
      <c r="E85">
        <v>0</v>
      </c>
      <c r="F85">
        <v>15</v>
      </c>
      <c r="G85">
        <v>29.311699999999998</v>
      </c>
      <c r="H85">
        <v>47.4818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 t="s">
        <v>37</v>
      </c>
      <c r="B86" t="s">
        <v>2</v>
      </c>
      <c r="C86" t="s">
        <v>171</v>
      </c>
      <c r="D86">
        <v>136</v>
      </c>
      <c r="E86">
        <v>3</v>
      </c>
      <c r="F86">
        <v>133</v>
      </c>
      <c r="G86">
        <v>39.305399999999999</v>
      </c>
      <c r="H86">
        <v>117.32299999999999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 t="s">
        <v>39</v>
      </c>
      <c r="B87" t="s">
        <v>2</v>
      </c>
      <c r="C87" t="s">
        <v>171</v>
      </c>
      <c r="D87">
        <v>133</v>
      </c>
      <c r="E87">
        <v>2</v>
      </c>
      <c r="F87">
        <v>91</v>
      </c>
      <c r="G87">
        <v>36.061100000000003</v>
      </c>
      <c r="H87">
        <v>103.8343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36</v>
      </c>
      <c r="B88" t="s">
        <v>2</v>
      </c>
      <c r="C88" t="s">
        <v>201</v>
      </c>
      <c r="D88">
        <v>133</v>
      </c>
      <c r="E88">
        <v>0</v>
      </c>
      <c r="F88">
        <v>133</v>
      </c>
      <c r="G88">
        <v>37.5777</v>
      </c>
      <c r="H88">
        <v>112.29219999999999</v>
      </c>
      <c r="J88" t="str">
        <f t="shared" ref="J88:L151" si="5">IF($B88="US",D88,"")</f>
        <v/>
      </c>
      <c r="K88" t="str">
        <f t="shared" si="5"/>
        <v/>
      </c>
      <c r="L88" t="str">
        <f t="shared" si="5"/>
        <v/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/>
      <c r="B89" t="s">
        <v>238</v>
      </c>
      <c r="C89" t="s">
        <v>1376</v>
      </c>
      <c r="D89">
        <v>133</v>
      </c>
      <c r="E89">
        <v>3</v>
      </c>
      <c r="F89">
        <v>3</v>
      </c>
      <c r="G89">
        <v>33.854700000000001</v>
      </c>
      <c r="H89">
        <v>35.862299999999998</v>
      </c>
      <c r="J89" t="str">
        <f t="shared" si="5"/>
        <v/>
      </c>
      <c r="K89" t="str">
        <f t="shared" si="5"/>
        <v/>
      </c>
      <c r="L89" t="str">
        <f t="shared" si="5"/>
        <v/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 t="s">
        <v>38</v>
      </c>
      <c r="B90" t="s">
        <v>2</v>
      </c>
      <c r="C90" t="s">
        <v>1383</v>
      </c>
      <c r="D90">
        <v>125</v>
      </c>
      <c r="E90">
        <v>1</v>
      </c>
      <c r="F90">
        <v>122</v>
      </c>
      <c r="G90">
        <v>41.2956</v>
      </c>
      <c r="H90">
        <v>122.60850000000001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61</v>
      </c>
      <c r="B91" t="s">
        <v>59</v>
      </c>
      <c r="C91" t="s">
        <v>1348</v>
      </c>
      <c r="D91">
        <v>121</v>
      </c>
      <c r="E91">
        <v>0</v>
      </c>
      <c r="F91">
        <v>8</v>
      </c>
      <c r="G91">
        <v>-37.813600000000001</v>
      </c>
      <c r="H91">
        <v>144.9631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235</v>
      </c>
      <c r="C92" t="s">
        <v>1354</v>
      </c>
      <c r="D92">
        <v>119</v>
      </c>
      <c r="E92">
        <v>11</v>
      </c>
      <c r="F92">
        <v>4</v>
      </c>
      <c r="G92">
        <v>43.942399999999999</v>
      </c>
      <c r="H92">
        <v>12.457800000000001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/>
      <c r="B93" t="s">
        <v>247</v>
      </c>
      <c r="C93" t="s">
        <v>1376</v>
      </c>
      <c r="D93">
        <v>116</v>
      </c>
      <c r="E93">
        <v>0</v>
      </c>
      <c r="F93">
        <v>0</v>
      </c>
      <c r="G93">
        <v>-30.5595</v>
      </c>
      <c r="H93">
        <v>22.9375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/>
      <c r="B94" t="s">
        <v>57</v>
      </c>
      <c r="C94" t="s">
        <v>1384</v>
      </c>
      <c r="D94">
        <v>113</v>
      </c>
      <c r="E94">
        <v>0</v>
      </c>
      <c r="F94">
        <v>26</v>
      </c>
      <c r="G94">
        <v>23.424099999999999</v>
      </c>
      <c r="H94">
        <v>53.847799999999999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277</v>
      </c>
      <c r="C95" t="s">
        <v>1385</v>
      </c>
      <c r="D95">
        <v>111</v>
      </c>
      <c r="E95">
        <v>2</v>
      </c>
      <c r="F95">
        <v>0</v>
      </c>
      <c r="G95">
        <v>-1.8311999999999999</v>
      </c>
      <c r="H95">
        <v>-78.183400000000006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246</v>
      </c>
      <c r="C96" t="s">
        <v>1386</v>
      </c>
      <c r="D96">
        <v>105</v>
      </c>
      <c r="E96">
        <v>1</v>
      </c>
      <c r="F96">
        <v>0</v>
      </c>
      <c r="G96">
        <v>48.668999999999997</v>
      </c>
      <c r="H96">
        <v>19.699000000000002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/>
      <c r="B97" t="s">
        <v>245</v>
      </c>
      <c r="C97" t="s">
        <v>1387</v>
      </c>
      <c r="D97">
        <v>100</v>
      </c>
      <c r="E97">
        <v>1</v>
      </c>
      <c r="F97">
        <v>22</v>
      </c>
      <c r="G97">
        <v>23.7</v>
      </c>
      <c r="H97">
        <v>121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308</v>
      </c>
      <c r="C98" t="s">
        <v>1384</v>
      </c>
      <c r="D98">
        <v>98</v>
      </c>
      <c r="E98">
        <v>1</v>
      </c>
      <c r="F98">
        <v>0</v>
      </c>
      <c r="G98">
        <v>38.963700000000003</v>
      </c>
      <c r="H98">
        <v>35.243299999999998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251</v>
      </c>
      <c r="B99" t="s">
        <v>63</v>
      </c>
      <c r="C99" t="s">
        <v>1379</v>
      </c>
      <c r="D99">
        <v>97</v>
      </c>
      <c r="E99">
        <v>0</v>
      </c>
      <c r="F99">
        <v>0</v>
      </c>
      <c r="G99">
        <v>53.933300000000003</v>
      </c>
      <c r="H99">
        <v>-116.5765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58</v>
      </c>
      <c r="B100" t="s">
        <v>59</v>
      </c>
      <c r="C100" t="s">
        <v>1388</v>
      </c>
      <c r="D100">
        <v>94</v>
      </c>
      <c r="E100">
        <v>0</v>
      </c>
      <c r="F100">
        <v>8</v>
      </c>
      <c r="G100">
        <v>-28.0167</v>
      </c>
      <c r="H100">
        <v>153.4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265</v>
      </c>
      <c r="B101" t="s">
        <v>63</v>
      </c>
      <c r="C101" t="s">
        <v>1389</v>
      </c>
      <c r="D101">
        <v>94</v>
      </c>
      <c r="E101">
        <v>0</v>
      </c>
      <c r="F101">
        <v>0</v>
      </c>
      <c r="G101">
        <v>52.939900000000002</v>
      </c>
      <c r="H101">
        <v>-73.549099999999996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40</v>
      </c>
      <c r="B102" t="s">
        <v>2</v>
      </c>
      <c r="C102" t="s">
        <v>199</v>
      </c>
      <c r="D102">
        <v>93</v>
      </c>
      <c r="E102">
        <v>1</v>
      </c>
      <c r="F102">
        <v>92</v>
      </c>
      <c r="G102">
        <v>43.6661</v>
      </c>
      <c r="H102">
        <v>126.1923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/>
      <c r="B103" t="s">
        <v>257</v>
      </c>
      <c r="C103" t="s">
        <v>1355</v>
      </c>
      <c r="D103">
        <v>93</v>
      </c>
      <c r="E103">
        <v>0</v>
      </c>
      <c r="F103">
        <v>1</v>
      </c>
      <c r="G103">
        <v>4.5709</v>
      </c>
      <c r="H103">
        <v>-74.297300000000007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/>
      <c r="B104" t="s">
        <v>259</v>
      </c>
      <c r="C104" t="s">
        <v>1376</v>
      </c>
      <c r="D104">
        <v>93</v>
      </c>
      <c r="E104">
        <v>0</v>
      </c>
      <c r="F104">
        <v>4</v>
      </c>
      <c r="G104">
        <v>23.634499999999999</v>
      </c>
      <c r="H104">
        <v>-102.5528</v>
      </c>
      <c r="J104" t="str">
        <f t="shared" si="5"/>
        <v/>
      </c>
      <c r="K104" t="str">
        <f t="shared" si="5"/>
        <v/>
      </c>
      <c r="L104" t="str">
        <f t="shared" si="5"/>
        <v/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262</v>
      </c>
      <c r="C105" t="s">
        <v>1390</v>
      </c>
      <c r="D105">
        <v>92</v>
      </c>
      <c r="E105">
        <v>2</v>
      </c>
      <c r="F105">
        <v>0</v>
      </c>
      <c r="G105">
        <v>42.733899999999998</v>
      </c>
      <c r="H105">
        <v>25.485800000000001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1364</v>
      </c>
      <c r="D106">
        <v>92</v>
      </c>
      <c r="E106">
        <v>0</v>
      </c>
      <c r="F106">
        <v>0</v>
      </c>
      <c r="G106">
        <v>44.268500000000003</v>
      </c>
      <c r="H106">
        <v>-89.616500000000002</v>
      </c>
      <c r="J106">
        <f t="shared" si="5"/>
        <v>92</v>
      </c>
      <c r="K106">
        <f t="shared" si="5"/>
        <v>0</v>
      </c>
      <c r="L106">
        <f t="shared" si="5"/>
        <v>0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1376</v>
      </c>
      <c r="D107">
        <v>86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 t="s">
        <v>266</v>
      </c>
      <c r="B108" t="s">
        <v>1</v>
      </c>
      <c r="C108" t="s">
        <v>1364</v>
      </c>
      <c r="D108">
        <v>86</v>
      </c>
      <c r="E108">
        <v>0</v>
      </c>
      <c r="F108">
        <v>0</v>
      </c>
      <c r="G108">
        <v>40.388800000000003</v>
      </c>
      <c r="H108">
        <v>-82.764899999999997</v>
      </c>
      <c r="J108">
        <f t="shared" si="5"/>
        <v>86</v>
      </c>
      <c r="K108">
        <f t="shared" si="5"/>
        <v>0</v>
      </c>
      <c r="L108">
        <f t="shared" si="5"/>
        <v>0</v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271</v>
      </c>
      <c r="B109" t="s">
        <v>1</v>
      </c>
      <c r="C109" t="s">
        <v>1364</v>
      </c>
      <c r="D109">
        <v>85</v>
      </c>
      <c r="E109">
        <v>0</v>
      </c>
      <c r="F109">
        <v>0</v>
      </c>
      <c r="G109">
        <v>39.063899999999997</v>
      </c>
      <c r="H109">
        <v>-76.802099999999996</v>
      </c>
      <c r="J109">
        <f t="shared" si="5"/>
        <v>85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261</v>
      </c>
      <c r="C110" t="s">
        <v>1376</v>
      </c>
      <c r="D110">
        <v>84</v>
      </c>
      <c r="E110">
        <v>0</v>
      </c>
      <c r="F110">
        <v>1</v>
      </c>
      <c r="G110">
        <v>40.069099999999999</v>
      </c>
      <c r="H110">
        <v>45.038200000000003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/>
      <c r="B111" t="s">
        <v>254</v>
      </c>
      <c r="C111" t="s">
        <v>1376</v>
      </c>
      <c r="D111">
        <v>83</v>
      </c>
      <c r="E111">
        <v>0</v>
      </c>
      <c r="F111">
        <v>1</v>
      </c>
      <c r="G111">
        <v>44.016500000000001</v>
      </c>
      <c r="H111">
        <v>21.0059</v>
      </c>
      <c r="J111" t="str">
        <f t="shared" si="5"/>
        <v/>
      </c>
      <c r="K111" t="str">
        <f t="shared" si="5"/>
        <v/>
      </c>
      <c r="L111" t="str">
        <f t="shared" si="5"/>
        <v/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260</v>
      </c>
      <c r="B112" t="s">
        <v>1</v>
      </c>
      <c r="C112" t="s">
        <v>1364</v>
      </c>
      <c r="D112">
        <v>83</v>
      </c>
      <c r="E112">
        <v>0</v>
      </c>
      <c r="F112">
        <v>0</v>
      </c>
      <c r="G112">
        <v>43.326599999999999</v>
      </c>
      <c r="H112">
        <v>-84.536100000000005</v>
      </c>
      <c r="J112">
        <f t="shared" si="5"/>
        <v>83</v>
      </c>
      <c r="K112">
        <f t="shared" si="5"/>
        <v>0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/>
      <c r="B113" t="s">
        <v>249</v>
      </c>
      <c r="C113" t="s">
        <v>1391</v>
      </c>
      <c r="D113">
        <v>81</v>
      </c>
      <c r="E113">
        <v>0</v>
      </c>
      <c r="F113">
        <v>4</v>
      </c>
      <c r="G113">
        <v>45.1</v>
      </c>
      <c r="H113">
        <v>15.2</v>
      </c>
      <c r="J113" t="str">
        <f t="shared" si="5"/>
        <v/>
      </c>
      <c r="K113" t="str">
        <f t="shared" si="5"/>
        <v/>
      </c>
      <c r="L113" t="str">
        <f t="shared" si="5"/>
        <v/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250</v>
      </c>
      <c r="C114" t="s">
        <v>1379</v>
      </c>
      <c r="D114">
        <v>79</v>
      </c>
      <c r="E114">
        <v>2</v>
      </c>
      <c r="F114">
        <v>3</v>
      </c>
      <c r="G114">
        <v>-38.4161</v>
      </c>
      <c r="H114">
        <v>-63.616700000000002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 t="s">
        <v>263</v>
      </c>
      <c r="B115" t="s">
        <v>1</v>
      </c>
      <c r="C115" t="s">
        <v>1364</v>
      </c>
      <c r="D115">
        <v>79</v>
      </c>
      <c r="E115">
        <v>0</v>
      </c>
      <c r="F115">
        <v>0</v>
      </c>
      <c r="G115">
        <v>35.747799999999998</v>
      </c>
      <c r="H115">
        <v>-86.692300000000003</v>
      </c>
      <c r="J115">
        <f t="shared" si="5"/>
        <v>79</v>
      </c>
      <c r="K115">
        <f t="shared" si="5"/>
        <v>0</v>
      </c>
      <c r="L115">
        <f t="shared" si="5"/>
        <v>0</v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 t="s">
        <v>258</v>
      </c>
      <c r="B116" t="s">
        <v>1</v>
      </c>
      <c r="C116" t="s">
        <v>1364</v>
      </c>
      <c r="D116">
        <v>77</v>
      </c>
      <c r="E116">
        <v>0</v>
      </c>
      <c r="F116">
        <v>0</v>
      </c>
      <c r="G116">
        <v>45.694499999999998</v>
      </c>
      <c r="H116">
        <v>-93.900199999999998</v>
      </c>
      <c r="J116">
        <f t="shared" si="5"/>
        <v>77</v>
      </c>
      <c r="K116">
        <f t="shared" si="5"/>
        <v>0</v>
      </c>
      <c r="L116">
        <f t="shared" si="5"/>
        <v>0</v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 t="s">
        <v>268</v>
      </c>
      <c r="B117" t="s">
        <v>1</v>
      </c>
      <c r="C117" t="s">
        <v>1381</v>
      </c>
      <c r="D117">
        <v>77</v>
      </c>
      <c r="E117">
        <v>2</v>
      </c>
      <c r="F117">
        <v>0</v>
      </c>
      <c r="G117">
        <v>37.769300000000001</v>
      </c>
      <c r="H117">
        <v>-78.17</v>
      </c>
      <c r="J117">
        <f t="shared" si="5"/>
        <v>77</v>
      </c>
      <c r="K117">
        <f t="shared" si="5"/>
        <v>2</v>
      </c>
      <c r="L117">
        <f t="shared" si="5"/>
        <v>0</v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44</v>
      </c>
      <c r="B118" t="s">
        <v>2</v>
      </c>
      <c r="C118" t="s">
        <v>183</v>
      </c>
      <c r="D118">
        <v>76</v>
      </c>
      <c r="E118">
        <v>3</v>
      </c>
      <c r="F118">
        <v>73</v>
      </c>
      <c r="G118">
        <v>41.112900000000003</v>
      </c>
      <c r="H118">
        <v>85.240099999999998</v>
      </c>
      <c r="J118" t="str">
        <f t="shared" si="5"/>
        <v/>
      </c>
      <c r="K118" t="str">
        <f t="shared" si="5"/>
        <v/>
      </c>
      <c r="L118" t="str">
        <f t="shared" si="5"/>
        <v/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43</v>
      </c>
      <c r="B119" t="s">
        <v>2</v>
      </c>
      <c r="C119" t="s">
        <v>165</v>
      </c>
      <c r="D119">
        <v>75</v>
      </c>
      <c r="E119">
        <v>1</v>
      </c>
      <c r="F119">
        <v>73</v>
      </c>
      <c r="G119">
        <v>44.093499999999999</v>
      </c>
      <c r="H119">
        <v>113.9448</v>
      </c>
      <c r="J119" t="str">
        <f t="shared" si="5"/>
        <v/>
      </c>
      <c r="K119" t="str">
        <f t="shared" si="5"/>
        <v/>
      </c>
      <c r="L119" t="str">
        <f t="shared" si="5"/>
        <v/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 t="s">
        <v>41</v>
      </c>
      <c r="B120" t="s">
        <v>2</v>
      </c>
      <c r="C120" t="s">
        <v>165</v>
      </c>
      <c r="D120">
        <v>75</v>
      </c>
      <c r="E120">
        <v>0</v>
      </c>
      <c r="F120">
        <v>75</v>
      </c>
      <c r="G120">
        <v>37.269199999999998</v>
      </c>
      <c r="H120">
        <v>106.16549999999999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53</v>
      </c>
      <c r="C121" t="s">
        <v>1390</v>
      </c>
      <c r="D121">
        <v>75</v>
      </c>
      <c r="E121">
        <v>0</v>
      </c>
      <c r="F121">
        <v>16</v>
      </c>
      <c r="G121">
        <v>14.058299999999999</v>
      </c>
      <c r="H121">
        <v>108.27719999999999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/>
      <c r="B122" t="s">
        <v>255</v>
      </c>
      <c r="C122" t="s">
        <v>1381</v>
      </c>
      <c r="D122">
        <v>74</v>
      </c>
      <c r="E122">
        <v>7</v>
      </c>
      <c r="F122">
        <v>12</v>
      </c>
      <c r="G122">
        <v>28.033899999999999</v>
      </c>
      <c r="H122">
        <v>1.6596</v>
      </c>
      <c r="J122" t="str">
        <f t="shared" si="5"/>
        <v/>
      </c>
      <c r="K122" t="str">
        <f t="shared" si="5"/>
        <v/>
      </c>
      <c r="L122" t="str">
        <f t="shared" si="5"/>
        <v/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/>
      <c r="B123" t="s">
        <v>280</v>
      </c>
      <c r="C123" t="s">
        <v>1391</v>
      </c>
      <c r="D123">
        <v>71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5"/>
        <v/>
      </c>
      <c r="K123" t="str">
        <f t="shared" si="5"/>
        <v/>
      </c>
      <c r="L123" t="str">
        <f t="shared" si="5"/>
        <v/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 t="s">
        <v>276</v>
      </c>
      <c r="B124" t="s">
        <v>1</v>
      </c>
      <c r="C124" t="s">
        <v>1364</v>
      </c>
      <c r="D124">
        <v>70</v>
      </c>
      <c r="E124">
        <v>0</v>
      </c>
      <c r="F124">
        <v>0</v>
      </c>
      <c r="G124">
        <v>35.630099999999999</v>
      </c>
      <c r="H124">
        <v>-79.806399999999996</v>
      </c>
      <c r="J124">
        <f t="shared" si="5"/>
        <v>70</v>
      </c>
      <c r="K124">
        <f t="shared" si="5"/>
        <v>0</v>
      </c>
      <c r="L124">
        <f t="shared" si="5"/>
        <v>0</v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1391</v>
      </c>
      <c r="D125">
        <v>68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286</v>
      </c>
      <c r="B126" t="s">
        <v>1</v>
      </c>
      <c r="C126" t="s">
        <v>1282</v>
      </c>
      <c r="D126">
        <v>68</v>
      </c>
      <c r="E126">
        <v>0</v>
      </c>
      <c r="F126">
        <v>0</v>
      </c>
      <c r="G126">
        <v>41.597799999999999</v>
      </c>
      <c r="H126">
        <v>-72.755399999999995</v>
      </c>
      <c r="J126">
        <f t="shared" si="5"/>
        <v>68</v>
      </c>
      <c r="K126">
        <f t="shared" si="5"/>
        <v>0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 t="s">
        <v>273</v>
      </c>
      <c r="B127" t="s">
        <v>1</v>
      </c>
      <c r="C127" t="s">
        <v>1392</v>
      </c>
      <c r="D127">
        <v>68</v>
      </c>
      <c r="E127">
        <v>2</v>
      </c>
      <c r="F127">
        <v>0</v>
      </c>
      <c r="G127">
        <v>44.572000000000003</v>
      </c>
      <c r="H127">
        <v>-122.07089999999999</v>
      </c>
      <c r="J127">
        <f t="shared" si="5"/>
        <v>68</v>
      </c>
      <c r="K127">
        <f t="shared" si="5"/>
        <v>2</v>
      </c>
      <c r="L127">
        <f t="shared" si="5"/>
        <v>0</v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/>
      <c r="B128" t="s">
        <v>264</v>
      </c>
      <c r="C128" t="s">
        <v>1393</v>
      </c>
      <c r="D128">
        <v>59</v>
      </c>
      <c r="E128">
        <v>2</v>
      </c>
      <c r="F128">
        <v>0</v>
      </c>
      <c r="G128">
        <v>41.153300000000002</v>
      </c>
      <c r="H128">
        <v>20.168299999999999</v>
      </c>
      <c r="J128" t="str">
        <f t="shared" si="5"/>
        <v/>
      </c>
      <c r="K128" t="str">
        <f t="shared" si="5"/>
        <v/>
      </c>
      <c r="L128" t="str">
        <f t="shared" si="5"/>
        <v/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 t="s">
        <v>306</v>
      </c>
      <c r="B129" t="s">
        <v>187</v>
      </c>
      <c r="C129" t="s">
        <v>1361</v>
      </c>
      <c r="D129">
        <v>58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272</v>
      </c>
      <c r="C130" t="s">
        <v>1391</v>
      </c>
      <c r="D130">
        <v>58</v>
      </c>
      <c r="E130">
        <v>1</v>
      </c>
      <c r="F130">
        <v>2</v>
      </c>
      <c r="G130">
        <v>47.162500000000001</v>
      </c>
      <c r="H130">
        <v>19.503299999999999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270</v>
      </c>
      <c r="B131" t="s">
        <v>1</v>
      </c>
      <c r="C131" t="s">
        <v>1364</v>
      </c>
      <c r="D131">
        <v>55</v>
      </c>
      <c r="E131">
        <v>1</v>
      </c>
      <c r="F131">
        <v>0</v>
      </c>
      <c r="G131">
        <v>38.313499999999998</v>
      </c>
      <c r="H131">
        <v>-117.05540000000001</v>
      </c>
      <c r="J131">
        <f t="shared" si="5"/>
        <v>55</v>
      </c>
      <c r="K131">
        <f t="shared" si="5"/>
        <v>1</v>
      </c>
      <c r="L131">
        <f t="shared" si="5"/>
        <v>0</v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311</v>
      </c>
      <c r="C132" t="s">
        <v>1355</v>
      </c>
      <c r="D132">
        <v>52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/>
      <c r="B133" t="s">
        <v>278</v>
      </c>
      <c r="C133" t="s">
        <v>1394</v>
      </c>
      <c r="D133">
        <v>51</v>
      </c>
      <c r="E133">
        <v>0</v>
      </c>
      <c r="F133">
        <v>5</v>
      </c>
      <c r="G133">
        <v>53.709800000000001</v>
      </c>
      <c r="H133">
        <v>27.953399999999998</v>
      </c>
      <c r="J133" t="str">
        <f t="shared" si="5"/>
        <v/>
      </c>
      <c r="K133" t="str">
        <f t="shared" si="5"/>
        <v/>
      </c>
      <c r="L133" t="str">
        <f t="shared" si="5"/>
        <v/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/>
      <c r="B134" t="s">
        <v>81</v>
      </c>
      <c r="C134" t="s">
        <v>1351</v>
      </c>
      <c r="D134">
        <v>51</v>
      </c>
      <c r="E134">
        <v>0</v>
      </c>
      <c r="F134">
        <v>1</v>
      </c>
      <c r="G134">
        <v>7.8731</v>
      </c>
      <c r="H134">
        <v>80.771799999999999</v>
      </c>
      <c r="J134" t="str">
        <f t="shared" si="5"/>
        <v/>
      </c>
      <c r="K134" t="str">
        <f t="shared" si="5"/>
        <v/>
      </c>
      <c r="L134" t="str">
        <f t="shared" si="5"/>
        <v/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 t="s">
        <v>274</v>
      </c>
      <c r="B135" t="s">
        <v>1</v>
      </c>
      <c r="C135" t="s">
        <v>1251</v>
      </c>
      <c r="D135">
        <v>51</v>
      </c>
      <c r="E135">
        <v>0</v>
      </c>
      <c r="F135">
        <v>0</v>
      </c>
      <c r="G135">
        <v>40.15</v>
      </c>
      <c r="H135">
        <v>-111.86239999999999</v>
      </c>
      <c r="J135">
        <f t="shared" si="5"/>
        <v>51</v>
      </c>
      <c r="K135">
        <f t="shared" si="5"/>
        <v>0</v>
      </c>
      <c r="L135">
        <f t="shared" si="5"/>
        <v>0</v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279</v>
      </c>
      <c r="C136" t="s">
        <v>1379</v>
      </c>
      <c r="D136">
        <v>50</v>
      </c>
      <c r="E136">
        <v>0</v>
      </c>
      <c r="F136">
        <v>0</v>
      </c>
      <c r="G136">
        <v>9.7489000000000008</v>
      </c>
      <c r="H136">
        <v>-83.753399999999999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340</v>
      </c>
      <c r="C137" t="s">
        <v>1394</v>
      </c>
      <c r="D137">
        <v>50</v>
      </c>
      <c r="E137">
        <v>0</v>
      </c>
      <c r="F137">
        <v>0</v>
      </c>
      <c r="G137">
        <v>-32.522799999999997</v>
      </c>
      <c r="H137">
        <v>-55.765799999999999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281</v>
      </c>
      <c r="C138" t="s">
        <v>1385</v>
      </c>
      <c r="D138">
        <v>49</v>
      </c>
      <c r="E138">
        <v>0</v>
      </c>
      <c r="F138">
        <v>0</v>
      </c>
      <c r="G138">
        <v>35.126399999999997</v>
      </c>
      <c r="H138">
        <v>33.429900000000004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/>
      <c r="B139" t="s">
        <v>287</v>
      </c>
      <c r="C139" t="s">
        <v>1394</v>
      </c>
      <c r="D139">
        <v>49</v>
      </c>
      <c r="E139">
        <v>2</v>
      </c>
      <c r="F139">
        <v>1</v>
      </c>
      <c r="G139">
        <v>31.791699999999999</v>
      </c>
      <c r="H139">
        <v>-7.0926</v>
      </c>
      <c r="J139" t="str">
        <f t="shared" si="5"/>
        <v/>
      </c>
      <c r="K139" t="str">
        <f t="shared" si="5"/>
        <v/>
      </c>
      <c r="L139" t="str">
        <f t="shared" si="5"/>
        <v/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 t="s">
        <v>191</v>
      </c>
      <c r="B140" t="s">
        <v>1</v>
      </c>
      <c r="C140" t="s">
        <v>232</v>
      </c>
      <c r="D140">
        <v>47</v>
      </c>
      <c r="E140">
        <v>0</v>
      </c>
      <c r="F140">
        <v>0</v>
      </c>
      <c r="G140">
        <v>35.4437</v>
      </c>
      <c r="H140">
        <v>139.63800000000001</v>
      </c>
      <c r="J140">
        <f t="shared" si="5"/>
        <v>47</v>
      </c>
      <c r="K140">
        <f t="shared" si="5"/>
        <v>0</v>
      </c>
      <c r="L140">
        <f t="shared" si="5"/>
        <v>0</v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 t="s">
        <v>283</v>
      </c>
      <c r="B141" t="s">
        <v>1</v>
      </c>
      <c r="C141" t="s">
        <v>1282</v>
      </c>
      <c r="D141">
        <v>47</v>
      </c>
      <c r="E141">
        <v>1</v>
      </c>
      <c r="F141">
        <v>0</v>
      </c>
      <c r="G141">
        <v>33.856900000000003</v>
      </c>
      <c r="H141">
        <v>-80.944999999999993</v>
      </c>
      <c r="J141">
        <f t="shared" si="5"/>
        <v>47</v>
      </c>
      <c r="K141">
        <f t="shared" si="5"/>
        <v>1</v>
      </c>
      <c r="L141">
        <f t="shared" si="5"/>
        <v>0</v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 t="s">
        <v>288</v>
      </c>
      <c r="B142" t="s">
        <v>1</v>
      </c>
      <c r="C142" t="s">
        <v>1356</v>
      </c>
      <c r="D142">
        <v>46</v>
      </c>
      <c r="E142">
        <v>0</v>
      </c>
      <c r="F142">
        <v>0</v>
      </c>
      <c r="G142">
        <v>32.318199999999997</v>
      </c>
      <c r="H142">
        <v>-86.902299999999997</v>
      </c>
      <c r="J142">
        <f t="shared" si="5"/>
        <v>46</v>
      </c>
      <c r="K142">
        <f t="shared" si="5"/>
        <v>0</v>
      </c>
      <c r="L142">
        <f t="shared" si="5"/>
        <v>0</v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 t="s">
        <v>314</v>
      </c>
      <c r="B143" t="s">
        <v>1</v>
      </c>
      <c r="C143" t="s">
        <v>1356</v>
      </c>
      <c r="D143">
        <v>42</v>
      </c>
      <c r="E143">
        <v>0</v>
      </c>
      <c r="F143">
        <v>0</v>
      </c>
      <c r="G143">
        <v>44.693899999999999</v>
      </c>
      <c r="H143">
        <v>-69.381900000000002</v>
      </c>
      <c r="J143">
        <f t="shared" si="5"/>
        <v>42</v>
      </c>
      <c r="K143">
        <f t="shared" si="5"/>
        <v>0</v>
      </c>
      <c r="L143">
        <f t="shared" si="5"/>
        <v>0</v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376</v>
      </c>
      <c r="C144" t="s">
        <v>1251</v>
      </c>
      <c r="D144">
        <v>39</v>
      </c>
      <c r="E144">
        <v>0</v>
      </c>
      <c r="F144">
        <v>1</v>
      </c>
      <c r="G144">
        <v>42.506300000000003</v>
      </c>
      <c r="H144">
        <v>1.5218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296</v>
      </c>
      <c r="C145" t="s">
        <v>1352</v>
      </c>
      <c r="D145">
        <v>39</v>
      </c>
      <c r="E145">
        <v>0</v>
      </c>
      <c r="F145">
        <v>12</v>
      </c>
      <c r="G145">
        <v>21.473500000000001</v>
      </c>
      <c r="H145">
        <v>55.9754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 t="s">
        <v>291</v>
      </c>
      <c r="B146" t="s">
        <v>1</v>
      </c>
      <c r="C146" t="s">
        <v>1356</v>
      </c>
      <c r="D146">
        <v>39</v>
      </c>
      <c r="E146">
        <v>2</v>
      </c>
      <c r="F146">
        <v>0</v>
      </c>
      <c r="G146">
        <v>39.849400000000003</v>
      </c>
      <c r="H146">
        <v>-86.258300000000006</v>
      </c>
      <c r="J146">
        <f t="shared" si="5"/>
        <v>39</v>
      </c>
      <c r="K146">
        <f t="shared" si="5"/>
        <v>2</v>
      </c>
      <c r="L146">
        <f t="shared" si="5"/>
        <v>0</v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290</v>
      </c>
      <c r="C147" t="s">
        <v>1348</v>
      </c>
      <c r="D147">
        <v>38</v>
      </c>
      <c r="E147">
        <v>0</v>
      </c>
      <c r="F147">
        <v>2</v>
      </c>
      <c r="G147">
        <v>43.915900000000001</v>
      </c>
      <c r="H147">
        <v>17.679099999999998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/>
      <c r="B148" t="s">
        <v>231</v>
      </c>
      <c r="C148" t="s">
        <v>1394</v>
      </c>
      <c r="D148">
        <v>38</v>
      </c>
      <c r="E148">
        <v>0</v>
      </c>
      <c r="F148">
        <v>1</v>
      </c>
      <c r="G148">
        <v>42.315399999999997</v>
      </c>
      <c r="H148">
        <v>43.356900000000003</v>
      </c>
      <c r="J148" t="str">
        <f t="shared" si="5"/>
        <v/>
      </c>
      <c r="K148" t="str">
        <f t="shared" si="5"/>
        <v/>
      </c>
      <c r="L148" t="str">
        <f t="shared" si="5"/>
        <v/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/>
      <c r="B149" t="s">
        <v>284</v>
      </c>
      <c r="C149" t="s">
        <v>1281</v>
      </c>
      <c r="D149">
        <v>38</v>
      </c>
      <c r="E149">
        <v>0</v>
      </c>
      <c r="F149">
        <v>2</v>
      </c>
      <c r="G149">
        <v>35.9375</v>
      </c>
      <c r="H149">
        <v>14.375400000000001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 t="s">
        <v>67</v>
      </c>
      <c r="B150" t="s">
        <v>59</v>
      </c>
      <c r="C150" t="s">
        <v>1388</v>
      </c>
      <c r="D150">
        <v>37</v>
      </c>
      <c r="E150">
        <v>0</v>
      </c>
      <c r="F150">
        <v>3</v>
      </c>
      <c r="G150">
        <v>-34.9285</v>
      </c>
      <c r="H150">
        <v>138.60069999999999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/>
      <c r="B151" t="s">
        <v>318</v>
      </c>
      <c r="C151" t="s">
        <v>1394</v>
      </c>
      <c r="D151">
        <v>36</v>
      </c>
      <c r="E151">
        <v>0</v>
      </c>
      <c r="F151">
        <v>0</v>
      </c>
      <c r="G151">
        <v>6.4238</v>
      </c>
      <c r="H151">
        <v>-66.589699999999993</v>
      </c>
      <c r="J151" t="str">
        <f t="shared" si="5"/>
        <v/>
      </c>
      <c r="K151" t="str">
        <f t="shared" si="5"/>
        <v/>
      </c>
      <c r="L151" t="str">
        <f t="shared" si="5"/>
        <v/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289</v>
      </c>
      <c r="B152" t="s">
        <v>59</v>
      </c>
      <c r="C152" t="s">
        <v>1395</v>
      </c>
      <c r="D152">
        <v>35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76</v>
      </c>
      <c r="C153" t="s">
        <v>1394</v>
      </c>
      <c r="D153">
        <v>35</v>
      </c>
      <c r="E153">
        <v>0</v>
      </c>
      <c r="F153">
        <v>1</v>
      </c>
      <c r="G153">
        <v>12.5657</v>
      </c>
      <c r="H153">
        <v>104.991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332</v>
      </c>
      <c r="C154" t="s">
        <v>1394</v>
      </c>
      <c r="D154">
        <v>35</v>
      </c>
      <c r="E154">
        <v>0</v>
      </c>
      <c r="F154">
        <v>0</v>
      </c>
      <c r="G154">
        <v>48.019599999999997</v>
      </c>
      <c r="H154">
        <v>66.923699999999997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307</v>
      </c>
      <c r="C155" t="s">
        <v>1393</v>
      </c>
      <c r="D155">
        <v>35</v>
      </c>
      <c r="E155">
        <v>0</v>
      </c>
      <c r="F155">
        <v>1</v>
      </c>
      <c r="G155">
        <v>41.608600000000003</v>
      </c>
      <c r="H155">
        <v>21.7453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 t="s">
        <v>324</v>
      </c>
      <c r="B156" t="s">
        <v>1</v>
      </c>
      <c r="C156" t="s">
        <v>1356</v>
      </c>
      <c r="D156">
        <v>34</v>
      </c>
      <c r="E156">
        <v>0</v>
      </c>
      <c r="F156">
        <v>0</v>
      </c>
      <c r="G156">
        <v>32.741599999999998</v>
      </c>
      <c r="H156">
        <v>-89.678700000000006</v>
      </c>
      <c r="J156">
        <f t="shared" si="7"/>
        <v>34</v>
      </c>
      <c r="K156">
        <f t="shared" si="7"/>
        <v>0</v>
      </c>
      <c r="L156">
        <f t="shared" si="7"/>
        <v>0</v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 t="s">
        <v>297</v>
      </c>
      <c r="B157" t="s">
        <v>1</v>
      </c>
      <c r="C157" t="s">
        <v>1356</v>
      </c>
      <c r="D157">
        <v>33</v>
      </c>
      <c r="E157">
        <v>0</v>
      </c>
      <c r="F157">
        <v>0</v>
      </c>
      <c r="G157">
        <v>34.969700000000003</v>
      </c>
      <c r="H157">
        <v>-92.373099999999994</v>
      </c>
      <c r="J157">
        <f t="shared" si="7"/>
        <v>33</v>
      </c>
      <c r="K157">
        <f t="shared" si="7"/>
        <v>0</v>
      </c>
      <c r="L157">
        <f t="shared" si="7"/>
        <v>0</v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302</v>
      </c>
      <c r="B158" t="s">
        <v>1</v>
      </c>
      <c r="C158" t="s">
        <v>1356</v>
      </c>
      <c r="D158">
        <v>33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7"/>
        <v>33</v>
      </c>
      <c r="K158">
        <f t="shared" si="7"/>
        <v>0</v>
      </c>
      <c r="L158">
        <f t="shared" si="7"/>
        <v>0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/>
      <c r="B159" t="s">
        <v>292</v>
      </c>
      <c r="C159" t="s">
        <v>1394</v>
      </c>
      <c r="D159">
        <v>31</v>
      </c>
      <c r="E159">
        <v>0</v>
      </c>
      <c r="F159">
        <v>2</v>
      </c>
      <c r="G159">
        <v>14.497400000000001</v>
      </c>
      <c r="H159">
        <v>-14.452400000000001</v>
      </c>
      <c r="J159" t="str">
        <f t="shared" si="7"/>
        <v/>
      </c>
      <c r="K159" t="str">
        <f t="shared" si="7"/>
        <v/>
      </c>
      <c r="L159" t="str">
        <f t="shared" si="7"/>
        <v/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 t="s">
        <v>299</v>
      </c>
      <c r="B160" t="s">
        <v>1</v>
      </c>
      <c r="C160" t="s">
        <v>1371</v>
      </c>
      <c r="D160">
        <v>31</v>
      </c>
      <c r="E160">
        <v>0</v>
      </c>
      <c r="F160">
        <v>0</v>
      </c>
      <c r="G160">
        <v>38.897399999999998</v>
      </c>
      <c r="H160">
        <v>-77.026799999999994</v>
      </c>
      <c r="J160">
        <f t="shared" si="7"/>
        <v>31</v>
      </c>
      <c r="K160">
        <f t="shared" si="7"/>
        <v>0</v>
      </c>
      <c r="L160">
        <f t="shared" si="7"/>
        <v>0</v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294</v>
      </c>
      <c r="C161" t="s">
        <v>1394</v>
      </c>
      <c r="D161">
        <v>30</v>
      </c>
      <c r="E161">
        <v>1</v>
      </c>
      <c r="F161">
        <v>1</v>
      </c>
      <c r="G161">
        <v>47.4116</v>
      </c>
      <c r="H161">
        <v>28.369900000000001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1393</v>
      </c>
      <c r="D162">
        <v>29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1371</v>
      </c>
      <c r="D163">
        <v>29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29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/>
      <c r="B164" t="s">
        <v>320</v>
      </c>
      <c r="C164" t="s">
        <v>1248</v>
      </c>
      <c r="D164">
        <v>28</v>
      </c>
      <c r="E164">
        <v>1</v>
      </c>
      <c r="F164">
        <v>6</v>
      </c>
      <c r="G164">
        <v>40.143099999999997</v>
      </c>
      <c r="H164">
        <v>47.576900000000002</v>
      </c>
      <c r="J164" t="str">
        <f t="shared" si="7"/>
        <v/>
      </c>
      <c r="K164" t="str">
        <f t="shared" si="7"/>
        <v/>
      </c>
      <c r="L164" t="str">
        <f t="shared" si="7"/>
        <v/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/>
      <c r="B165" t="s">
        <v>367</v>
      </c>
      <c r="C165" t="s">
        <v>1396</v>
      </c>
      <c r="D165">
        <v>28</v>
      </c>
      <c r="E165">
        <v>0</v>
      </c>
      <c r="F165">
        <v>0</v>
      </c>
      <c r="G165">
        <v>47.165999999999997</v>
      </c>
      <c r="H165">
        <v>9.5554000000000006</v>
      </c>
      <c r="J165" t="str">
        <f t="shared" si="7"/>
        <v/>
      </c>
      <c r="K165" t="str">
        <f t="shared" si="7"/>
        <v/>
      </c>
      <c r="L165" t="str">
        <f t="shared" si="7"/>
        <v/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352</v>
      </c>
      <c r="C166" t="s">
        <v>1397</v>
      </c>
      <c r="D166">
        <v>27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/>
      <c r="B167" t="s">
        <v>313</v>
      </c>
      <c r="C167" t="s">
        <v>1394</v>
      </c>
      <c r="D167">
        <v>27</v>
      </c>
      <c r="E167">
        <v>0</v>
      </c>
      <c r="F167">
        <v>1</v>
      </c>
      <c r="G167">
        <v>55.169400000000003</v>
      </c>
      <c r="H167">
        <v>23.8813</v>
      </c>
      <c r="J167" t="str">
        <f t="shared" si="7"/>
        <v/>
      </c>
      <c r="K167" t="str">
        <f t="shared" si="7"/>
        <v/>
      </c>
      <c r="L167" t="str">
        <f t="shared" si="7"/>
        <v/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309</v>
      </c>
      <c r="B168" t="s">
        <v>1</v>
      </c>
      <c r="C168" t="s">
        <v>1356</v>
      </c>
      <c r="D168">
        <v>27</v>
      </c>
      <c r="E168">
        <v>0</v>
      </c>
      <c r="F168">
        <v>0</v>
      </c>
      <c r="G168">
        <v>33.729799999999997</v>
      </c>
      <c r="H168">
        <v>-111.4312</v>
      </c>
      <c r="J168">
        <f t="shared" si="7"/>
        <v>27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 t="s">
        <v>301</v>
      </c>
      <c r="B169" t="s">
        <v>1</v>
      </c>
      <c r="C169" t="s">
        <v>1362</v>
      </c>
      <c r="D169">
        <v>27</v>
      </c>
      <c r="E169">
        <v>1</v>
      </c>
      <c r="F169">
        <v>0</v>
      </c>
      <c r="G169">
        <v>37.668100000000003</v>
      </c>
      <c r="H169">
        <v>-84.670100000000005</v>
      </c>
      <c r="J169">
        <f t="shared" si="7"/>
        <v>27</v>
      </c>
      <c r="K169">
        <f t="shared" si="7"/>
        <v>1</v>
      </c>
      <c r="L169">
        <f t="shared" si="7"/>
        <v>0</v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315</v>
      </c>
      <c r="B170" t="s">
        <v>1</v>
      </c>
      <c r="C170" t="s">
        <v>1282</v>
      </c>
      <c r="D170">
        <v>26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7"/>
        <v>26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310</v>
      </c>
      <c r="B171" t="s">
        <v>1</v>
      </c>
      <c r="C171" t="s">
        <v>1392</v>
      </c>
      <c r="D171">
        <v>24</v>
      </c>
      <c r="E171">
        <v>0</v>
      </c>
      <c r="F171">
        <v>0</v>
      </c>
      <c r="G171">
        <v>41.125399999999999</v>
      </c>
      <c r="H171">
        <v>-98.268100000000004</v>
      </c>
      <c r="J171">
        <f t="shared" si="7"/>
        <v>24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316</v>
      </c>
      <c r="B172" t="s">
        <v>1</v>
      </c>
      <c r="C172" t="s">
        <v>1282</v>
      </c>
      <c r="D172">
        <v>23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7"/>
        <v>23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/>
      <c r="B173" t="s">
        <v>300</v>
      </c>
      <c r="C173" t="s">
        <v>1248</v>
      </c>
      <c r="D173">
        <v>22</v>
      </c>
      <c r="E173">
        <v>0</v>
      </c>
      <c r="F173">
        <v>1</v>
      </c>
      <c r="G173">
        <v>33.939100000000003</v>
      </c>
      <c r="H173">
        <v>67.709999999999994</v>
      </c>
      <c r="J173" t="str">
        <f t="shared" si="7"/>
        <v/>
      </c>
      <c r="K173" t="str">
        <f t="shared" si="7"/>
        <v/>
      </c>
      <c r="L173" t="str">
        <f t="shared" si="7"/>
        <v/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/>
      <c r="B174" t="s">
        <v>327</v>
      </c>
      <c r="C174" t="s">
        <v>1297</v>
      </c>
      <c r="D174">
        <v>21</v>
      </c>
      <c r="E174">
        <v>1</v>
      </c>
      <c r="F174">
        <v>0</v>
      </c>
      <c r="G174">
        <v>18.735700000000001</v>
      </c>
      <c r="H174">
        <v>-70.162700000000001</v>
      </c>
      <c r="J174" t="str">
        <f t="shared" si="7"/>
        <v/>
      </c>
      <c r="K174" t="str">
        <f t="shared" si="7"/>
        <v/>
      </c>
      <c r="L174" t="str">
        <f t="shared" si="7"/>
        <v/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305</v>
      </c>
      <c r="B175" t="s">
        <v>1</v>
      </c>
      <c r="C175" t="s">
        <v>1251</v>
      </c>
      <c r="D175">
        <v>21</v>
      </c>
      <c r="E175">
        <v>0</v>
      </c>
      <c r="F175">
        <v>0</v>
      </c>
      <c r="G175">
        <v>37.648899999999998</v>
      </c>
      <c r="H175">
        <v>-122.66549999999999</v>
      </c>
      <c r="J175">
        <f t="shared" si="7"/>
        <v>21</v>
      </c>
      <c r="K175">
        <f t="shared" si="7"/>
        <v>0</v>
      </c>
      <c r="L175">
        <f t="shared" si="7"/>
        <v>0</v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321</v>
      </c>
      <c r="C176" t="s">
        <v>1393</v>
      </c>
      <c r="D176">
        <v>20</v>
      </c>
      <c r="E176">
        <v>1</v>
      </c>
      <c r="F176">
        <v>0</v>
      </c>
      <c r="G176">
        <v>12.238300000000001</v>
      </c>
      <c r="H176">
        <v>-1.5616000000000001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/>
      <c r="B177" t="s">
        <v>337</v>
      </c>
      <c r="C177" t="s">
        <v>1354</v>
      </c>
      <c r="D177">
        <v>20</v>
      </c>
      <c r="E177">
        <v>0</v>
      </c>
      <c r="F177">
        <v>0</v>
      </c>
      <c r="G177">
        <v>-40.900599999999997</v>
      </c>
      <c r="H177">
        <v>174.886</v>
      </c>
      <c r="J177" t="str">
        <f t="shared" si="7"/>
        <v/>
      </c>
      <c r="K177" t="str">
        <f t="shared" si="7"/>
        <v/>
      </c>
      <c r="L177" t="str">
        <f t="shared" si="7"/>
        <v/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1397</v>
      </c>
      <c r="D178">
        <v>19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1356</v>
      </c>
      <c r="D179">
        <v>19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19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 t="s">
        <v>333</v>
      </c>
      <c r="B180" t="s">
        <v>1</v>
      </c>
      <c r="C180" t="s">
        <v>1277</v>
      </c>
      <c r="D180">
        <v>19</v>
      </c>
      <c r="E180">
        <v>0</v>
      </c>
      <c r="F180">
        <v>0</v>
      </c>
      <c r="G180">
        <v>35.565300000000001</v>
      </c>
      <c r="H180">
        <v>-96.928899999999999</v>
      </c>
      <c r="J180">
        <f t="shared" si="7"/>
        <v>19</v>
      </c>
      <c r="K180">
        <f t="shared" si="7"/>
        <v>0</v>
      </c>
      <c r="L180">
        <f t="shared" si="7"/>
        <v>0</v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 t="s">
        <v>50</v>
      </c>
      <c r="B181" t="s">
        <v>2</v>
      </c>
      <c r="C181" t="s">
        <v>183</v>
      </c>
      <c r="D181">
        <v>18</v>
      </c>
      <c r="E181">
        <v>0</v>
      </c>
      <c r="F181">
        <v>18</v>
      </c>
      <c r="G181">
        <v>35.745199999999997</v>
      </c>
      <c r="H181">
        <v>95.995599999999996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 t="s">
        <v>330</v>
      </c>
      <c r="B182" t="s">
        <v>1</v>
      </c>
      <c r="C182" t="s">
        <v>1282</v>
      </c>
      <c r="D182">
        <v>18</v>
      </c>
      <c r="E182">
        <v>1</v>
      </c>
      <c r="F182">
        <v>0</v>
      </c>
      <c r="G182">
        <v>38.526600000000002</v>
      </c>
      <c r="H182">
        <v>-96.726500000000001</v>
      </c>
      <c r="J182">
        <f t="shared" si="7"/>
        <v>18</v>
      </c>
      <c r="K182">
        <f t="shared" si="7"/>
        <v>1</v>
      </c>
      <c r="L182">
        <f t="shared" si="7"/>
        <v>0</v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354</v>
      </c>
      <c r="B183" t="s">
        <v>1</v>
      </c>
      <c r="C183" t="s">
        <v>1356</v>
      </c>
      <c r="D183">
        <v>18</v>
      </c>
      <c r="E183">
        <v>0</v>
      </c>
      <c r="F183">
        <v>0</v>
      </c>
      <c r="G183">
        <v>38.456099999999999</v>
      </c>
      <c r="H183">
        <v>-92.288399999999996</v>
      </c>
      <c r="J183">
        <f t="shared" si="7"/>
        <v>18</v>
      </c>
      <c r="K183">
        <f t="shared" si="7"/>
        <v>0</v>
      </c>
      <c r="L183">
        <f t="shared" si="7"/>
        <v>0</v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 t="s">
        <v>325</v>
      </c>
      <c r="B184" t="s">
        <v>1</v>
      </c>
      <c r="C184" t="s">
        <v>1356</v>
      </c>
      <c r="D184">
        <v>18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7"/>
        <v>18</v>
      </c>
      <c r="K184">
        <f t="shared" si="7"/>
        <v>0</v>
      </c>
      <c r="L184">
        <f t="shared" si="7"/>
        <v>0</v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 t="s">
        <v>343</v>
      </c>
      <c r="B185" t="s">
        <v>63</v>
      </c>
      <c r="C185" t="s">
        <v>1379</v>
      </c>
      <c r="D185">
        <v>15</v>
      </c>
      <c r="E185">
        <v>0</v>
      </c>
      <c r="F185">
        <v>0</v>
      </c>
      <c r="G185">
        <v>53.760899999999999</v>
      </c>
      <c r="H185">
        <v>-98.813900000000004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55</v>
      </c>
      <c r="B186" t="s">
        <v>2</v>
      </c>
      <c r="C186" t="s">
        <v>1363</v>
      </c>
      <c r="D186">
        <v>15</v>
      </c>
      <c r="E186">
        <v>0</v>
      </c>
      <c r="F186">
        <v>10</v>
      </c>
      <c r="G186">
        <v>22.166699999999999</v>
      </c>
      <c r="H186">
        <v>113.55</v>
      </c>
      <c r="J186" t="str">
        <f t="shared" si="7"/>
        <v/>
      </c>
      <c r="K186" t="str">
        <f t="shared" si="7"/>
        <v/>
      </c>
      <c r="L186" t="str">
        <f t="shared" si="7"/>
        <v/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 t="s">
        <v>374</v>
      </c>
      <c r="B187" t="s">
        <v>1</v>
      </c>
      <c r="C187" t="s">
        <v>1392</v>
      </c>
      <c r="D187">
        <v>15</v>
      </c>
      <c r="E187">
        <v>0</v>
      </c>
      <c r="F187">
        <v>0</v>
      </c>
      <c r="G187">
        <v>42.756</v>
      </c>
      <c r="H187">
        <v>-107.30249999999999</v>
      </c>
      <c r="J187">
        <f t="shared" si="7"/>
        <v>15</v>
      </c>
      <c r="K187">
        <f t="shared" si="7"/>
        <v>0</v>
      </c>
      <c r="L187">
        <f t="shared" si="7"/>
        <v>0</v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356</v>
      </c>
      <c r="C188" t="s">
        <v>1348</v>
      </c>
      <c r="D188">
        <v>15</v>
      </c>
      <c r="E188">
        <v>0</v>
      </c>
      <c r="F188">
        <v>0</v>
      </c>
      <c r="G188">
        <v>41.377499999999998</v>
      </c>
      <c r="H188">
        <v>64.585300000000004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/>
      <c r="B189" t="s">
        <v>336</v>
      </c>
      <c r="C189" t="s">
        <v>1394</v>
      </c>
      <c r="D189">
        <v>14</v>
      </c>
      <c r="E189">
        <v>1</v>
      </c>
      <c r="F189">
        <v>3</v>
      </c>
      <c r="G189">
        <v>23.684999999999999</v>
      </c>
      <c r="H189">
        <v>90.356300000000005</v>
      </c>
      <c r="J189" t="str">
        <f t="shared" si="7"/>
        <v/>
      </c>
      <c r="K189" t="str">
        <f t="shared" si="7"/>
        <v/>
      </c>
      <c r="L189" t="str">
        <f t="shared" si="7"/>
        <v/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346</v>
      </c>
      <c r="B190" t="s">
        <v>1</v>
      </c>
      <c r="C190" t="s">
        <v>1371</v>
      </c>
      <c r="D190">
        <v>14</v>
      </c>
      <c r="E190">
        <v>0</v>
      </c>
      <c r="F190">
        <v>0</v>
      </c>
      <c r="G190">
        <v>21.0943</v>
      </c>
      <c r="H190">
        <v>-157.4983</v>
      </c>
      <c r="J190">
        <f t="shared" si="7"/>
        <v>14</v>
      </c>
      <c r="K190">
        <f t="shared" si="7"/>
        <v>0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/>
      <c r="B191" t="s">
        <v>349</v>
      </c>
      <c r="C191" t="s">
        <v>1284</v>
      </c>
      <c r="D191">
        <v>14</v>
      </c>
      <c r="E191">
        <v>2</v>
      </c>
      <c r="F191">
        <v>0</v>
      </c>
      <c r="G191">
        <v>48.379399999999997</v>
      </c>
      <c r="H191">
        <v>31.165600000000001</v>
      </c>
      <c r="J191" t="str">
        <f t="shared" si="7"/>
        <v/>
      </c>
      <c r="K191" t="str">
        <f t="shared" si="7"/>
        <v/>
      </c>
      <c r="L191" t="str">
        <f t="shared" si="7"/>
        <v/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331</v>
      </c>
      <c r="C192" t="s">
        <v>1388</v>
      </c>
      <c r="D192">
        <v>13</v>
      </c>
      <c r="E192">
        <v>0</v>
      </c>
      <c r="F192">
        <v>2</v>
      </c>
      <c r="G192">
        <v>18.1096</v>
      </c>
      <c r="H192">
        <v>-77.297499999999999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323</v>
      </c>
      <c r="C193" t="s">
        <v>171</v>
      </c>
      <c r="D193">
        <v>13</v>
      </c>
      <c r="E193">
        <v>0</v>
      </c>
      <c r="F193">
        <v>0</v>
      </c>
      <c r="G193">
        <v>3.2027999999999999</v>
      </c>
      <c r="H193">
        <v>73.220699999999994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/>
      <c r="B194" t="s">
        <v>326</v>
      </c>
      <c r="C194" t="s">
        <v>1388</v>
      </c>
      <c r="D194">
        <v>12</v>
      </c>
      <c r="E194">
        <v>0</v>
      </c>
      <c r="F194">
        <v>0</v>
      </c>
      <c r="G194">
        <v>-16.290199999999999</v>
      </c>
      <c r="H194">
        <v>-63.588700000000003</v>
      </c>
      <c r="J194" t="str">
        <f t="shared" si="7"/>
        <v/>
      </c>
      <c r="K194" t="str">
        <f t="shared" si="7"/>
        <v/>
      </c>
      <c r="L194" t="str">
        <f t="shared" si="7"/>
        <v/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 t="s">
        <v>357</v>
      </c>
      <c r="B195" t="s">
        <v>63</v>
      </c>
      <c r="C195" t="s">
        <v>1389</v>
      </c>
      <c r="D195">
        <v>12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/>
      <c r="B196" t="s">
        <v>335</v>
      </c>
      <c r="C196" t="s">
        <v>1388</v>
      </c>
      <c r="D196">
        <v>12</v>
      </c>
      <c r="E196">
        <v>0</v>
      </c>
      <c r="F196">
        <v>0</v>
      </c>
      <c r="G196">
        <v>-21.115100000000002</v>
      </c>
      <c r="H196">
        <v>55.5364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 t="s">
        <v>350</v>
      </c>
      <c r="B197" t="s">
        <v>63</v>
      </c>
      <c r="C197" t="s">
        <v>1398</v>
      </c>
      <c r="D197">
        <v>11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329</v>
      </c>
      <c r="C198" t="s">
        <v>175</v>
      </c>
      <c r="D198">
        <v>11</v>
      </c>
      <c r="E198">
        <v>0</v>
      </c>
      <c r="F198">
        <v>0</v>
      </c>
      <c r="G198">
        <v>3.9339</v>
      </c>
      <c r="H198">
        <v>-53.125799999999998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/>
      <c r="B199" t="s">
        <v>338</v>
      </c>
      <c r="C199" t="s">
        <v>1388</v>
      </c>
      <c r="D199">
        <v>11</v>
      </c>
      <c r="E199">
        <v>0</v>
      </c>
      <c r="F199">
        <v>0</v>
      </c>
      <c r="G199">
        <v>-23.442499999999999</v>
      </c>
      <c r="H199">
        <v>-58.443800000000003</v>
      </c>
      <c r="J199" t="str">
        <f t="shared" si="7"/>
        <v/>
      </c>
      <c r="K199" t="str">
        <f t="shared" si="7"/>
        <v/>
      </c>
      <c r="L199" t="str">
        <f t="shared" si="7"/>
        <v/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347</v>
      </c>
      <c r="B200" t="s">
        <v>1</v>
      </c>
      <c r="C200" t="s">
        <v>1356</v>
      </c>
      <c r="D200">
        <v>11</v>
      </c>
      <c r="E200">
        <v>0</v>
      </c>
      <c r="F200">
        <v>0</v>
      </c>
      <c r="G200">
        <v>46.921900000000001</v>
      </c>
      <c r="H200">
        <v>-110.45440000000001</v>
      </c>
      <c r="J200">
        <f t="shared" si="7"/>
        <v>11</v>
      </c>
      <c r="K200">
        <f t="shared" si="7"/>
        <v>0</v>
      </c>
      <c r="L200">
        <f t="shared" si="7"/>
        <v>0</v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334</v>
      </c>
      <c r="B201" t="s">
        <v>1</v>
      </c>
      <c r="C201" t="s">
        <v>1274</v>
      </c>
      <c r="D201">
        <v>11</v>
      </c>
      <c r="E201">
        <v>1</v>
      </c>
      <c r="F201">
        <v>0</v>
      </c>
      <c r="G201">
        <v>44.299799999999998</v>
      </c>
      <c r="H201">
        <v>-99.438800000000001</v>
      </c>
      <c r="J201">
        <f t="shared" si="7"/>
        <v>11</v>
      </c>
      <c r="K201">
        <f t="shared" si="7"/>
        <v>1</v>
      </c>
      <c r="L201">
        <f t="shared" si="7"/>
        <v>0</v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341</v>
      </c>
      <c r="B202" t="s">
        <v>59</v>
      </c>
      <c r="C202" t="s">
        <v>1388</v>
      </c>
      <c r="D202">
        <v>10</v>
      </c>
      <c r="E202">
        <v>0</v>
      </c>
      <c r="F202">
        <v>0</v>
      </c>
      <c r="G202">
        <v>-41.454500000000003</v>
      </c>
      <c r="H202">
        <v>145.97069999999999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363</v>
      </c>
      <c r="C203" t="s">
        <v>1294</v>
      </c>
      <c r="D203">
        <v>10</v>
      </c>
      <c r="E203">
        <v>0</v>
      </c>
      <c r="F203">
        <v>0</v>
      </c>
      <c r="G203">
        <v>3.8479999999999999</v>
      </c>
      <c r="H203">
        <v>11.5021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305</v>
      </c>
      <c r="B204" t="s">
        <v>63</v>
      </c>
      <c r="C204" t="s">
        <v>1388</v>
      </c>
      <c r="D204">
        <v>9</v>
      </c>
      <c r="E204">
        <v>0</v>
      </c>
      <c r="F204">
        <v>0</v>
      </c>
      <c r="G204">
        <v>37.648899999999998</v>
      </c>
      <c r="H204">
        <v>-122.66549999999999</v>
      </c>
      <c r="J204" t="str">
        <f t="shared" si="7"/>
        <v/>
      </c>
      <c r="K204" t="str">
        <f t="shared" si="7"/>
        <v/>
      </c>
      <c r="L204" t="str">
        <f t="shared" si="7"/>
        <v/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/>
      <c r="B205" t="s">
        <v>353</v>
      </c>
      <c r="C205" t="s">
        <v>1388</v>
      </c>
      <c r="D205">
        <v>9</v>
      </c>
      <c r="E205">
        <v>0</v>
      </c>
      <c r="F205">
        <v>0</v>
      </c>
      <c r="G205">
        <v>15.2</v>
      </c>
      <c r="H205">
        <v>-86.241900000000001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361</v>
      </c>
      <c r="B206" t="s">
        <v>1</v>
      </c>
      <c r="C206" t="s">
        <v>1371</v>
      </c>
      <c r="D206">
        <v>9</v>
      </c>
      <c r="E206">
        <v>0</v>
      </c>
      <c r="F206">
        <v>0</v>
      </c>
      <c r="G206">
        <v>44.240499999999997</v>
      </c>
      <c r="H206">
        <v>-114.47880000000001</v>
      </c>
      <c r="J206">
        <f t="shared" si="7"/>
        <v>9</v>
      </c>
      <c r="K206">
        <f t="shared" si="7"/>
        <v>0</v>
      </c>
      <c r="L206">
        <f t="shared" si="7"/>
        <v>0</v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1388</v>
      </c>
      <c r="D207">
        <v>8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/>
      <c r="B208" t="s">
        <v>388</v>
      </c>
      <c r="C208" t="s">
        <v>1393</v>
      </c>
      <c r="D208">
        <v>8</v>
      </c>
      <c r="E208">
        <v>0</v>
      </c>
      <c r="F208">
        <v>1</v>
      </c>
      <c r="G208">
        <v>9.0820000000000007</v>
      </c>
      <c r="H208">
        <v>8.6753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360</v>
      </c>
      <c r="C209" t="s">
        <v>1394</v>
      </c>
      <c r="D209">
        <v>8</v>
      </c>
      <c r="E209">
        <v>0</v>
      </c>
      <c r="F209">
        <v>0</v>
      </c>
      <c r="G209">
        <v>-1.9402999999999999</v>
      </c>
      <c r="H209">
        <v>29.873899999999999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 t="s">
        <v>432</v>
      </c>
      <c r="B210" t="s">
        <v>172</v>
      </c>
      <c r="C210" t="s">
        <v>1399</v>
      </c>
      <c r="D210">
        <v>8</v>
      </c>
      <c r="E210">
        <v>0</v>
      </c>
      <c r="F210">
        <v>2</v>
      </c>
      <c r="G210">
        <v>36.140799999999999</v>
      </c>
      <c r="H210">
        <v>-5.3536000000000001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364</v>
      </c>
      <c r="C211" t="s">
        <v>1361</v>
      </c>
      <c r="D211">
        <v>7</v>
      </c>
      <c r="E211">
        <v>1</v>
      </c>
      <c r="F211">
        <v>0</v>
      </c>
      <c r="G211">
        <v>21.521799999999999</v>
      </c>
      <c r="H211">
        <v>-77.781199999999998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351</v>
      </c>
      <c r="C212" t="s">
        <v>1284</v>
      </c>
      <c r="D212">
        <v>7</v>
      </c>
      <c r="E212">
        <v>0</v>
      </c>
      <c r="F212">
        <v>0</v>
      </c>
      <c r="G212">
        <v>7.9465000000000003</v>
      </c>
      <c r="H212">
        <v>-1.0232000000000001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366</v>
      </c>
      <c r="C213" t="s">
        <v>1267</v>
      </c>
      <c r="D213">
        <v>7</v>
      </c>
      <c r="E213">
        <v>1</v>
      </c>
      <c r="F213">
        <v>0</v>
      </c>
      <c r="G213">
        <v>4.8604000000000003</v>
      </c>
      <c r="H213">
        <v>-58.930199999999999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/>
      <c r="B214" t="s">
        <v>345</v>
      </c>
      <c r="C214" t="s">
        <v>165</v>
      </c>
      <c r="D214">
        <v>7</v>
      </c>
      <c r="E214">
        <v>0</v>
      </c>
      <c r="F214">
        <v>0</v>
      </c>
      <c r="G214">
        <v>43.738399999999999</v>
      </c>
      <c r="H214">
        <v>7.4245999999999999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368</v>
      </c>
      <c r="C215" t="s">
        <v>1388</v>
      </c>
      <c r="D215">
        <v>7</v>
      </c>
      <c r="E215">
        <v>0</v>
      </c>
      <c r="F215">
        <v>0</v>
      </c>
      <c r="G215">
        <v>10.691800000000001</v>
      </c>
      <c r="H215">
        <v>-61.222499999999997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/>
      <c r="B216" t="s">
        <v>401</v>
      </c>
      <c r="C216" t="s">
        <v>1394</v>
      </c>
      <c r="D216">
        <v>6</v>
      </c>
      <c r="E216">
        <v>0</v>
      </c>
      <c r="F216">
        <v>1</v>
      </c>
      <c r="G216">
        <v>7.54</v>
      </c>
      <c r="H216">
        <v>-5.5471000000000004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359</v>
      </c>
      <c r="C217" t="s">
        <v>1394</v>
      </c>
      <c r="D217">
        <v>6</v>
      </c>
      <c r="E217">
        <v>0</v>
      </c>
      <c r="F217">
        <v>0</v>
      </c>
      <c r="G217">
        <v>9.1449999999999996</v>
      </c>
      <c r="H217">
        <v>40.489699999999999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384</v>
      </c>
      <c r="C218" t="s">
        <v>1299</v>
      </c>
      <c r="D218">
        <v>6</v>
      </c>
      <c r="E218">
        <v>1</v>
      </c>
      <c r="F218">
        <v>0</v>
      </c>
      <c r="G218">
        <v>15.7835</v>
      </c>
      <c r="H218">
        <v>-90.230800000000002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415</v>
      </c>
      <c r="C219" t="s">
        <v>1388</v>
      </c>
      <c r="D219">
        <v>6</v>
      </c>
      <c r="E219">
        <v>0</v>
      </c>
      <c r="F219">
        <v>0</v>
      </c>
      <c r="G219">
        <v>46.862499999999997</v>
      </c>
      <c r="H219">
        <v>103.8467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 t="s">
        <v>426</v>
      </c>
      <c r="B220" t="s">
        <v>1</v>
      </c>
      <c r="C220" t="s">
        <v>1371</v>
      </c>
      <c r="D220">
        <v>6</v>
      </c>
      <c r="E220">
        <v>0</v>
      </c>
      <c r="F220">
        <v>0</v>
      </c>
      <c r="G220">
        <v>61.370699999999999</v>
      </c>
      <c r="H220">
        <v>-152.40440000000001</v>
      </c>
      <c r="J220">
        <f t="shared" si="9"/>
        <v>6</v>
      </c>
      <c r="K220">
        <f t="shared" si="9"/>
        <v>0</v>
      </c>
      <c r="L220">
        <f t="shared" si="9"/>
        <v>0</v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 t="s">
        <v>428</v>
      </c>
      <c r="B221" t="s">
        <v>1</v>
      </c>
      <c r="C221" t="s">
        <v>1356</v>
      </c>
      <c r="D221">
        <v>6</v>
      </c>
      <c r="E221">
        <v>0</v>
      </c>
      <c r="F221">
        <v>0</v>
      </c>
      <c r="G221">
        <v>47.5289</v>
      </c>
      <c r="H221">
        <v>-99.784000000000006</v>
      </c>
      <c r="J221">
        <f t="shared" si="9"/>
        <v>6</v>
      </c>
      <c r="K221">
        <f t="shared" si="9"/>
        <v>0</v>
      </c>
      <c r="L221">
        <f t="shared" si="9"/>
        <v>0</v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355</v>
      </c>
      <c r="B222" t="s">
        <v>172</v>
      </c>
      <c r="C222" t="s">
        <v>165</v>
      </c>
      <c r="D222">
        <v>6</v>
      </c>
      <c r="E222">
        <v>0</v>
      </c>
      <c r="F222">
        <v>0</v>
      </c>
      <c r="G222">
        <v>49.372300000000003</v>
      </c>
      <c r="H222">
        <v>-2.3643999999999998</v>
      </c>
      <c r="J222" t="str">
        <f t="shared" si="9"/>
        <v/>
      </c>
      <c r="K222" t="str">
        <f t="shared" si="9"/>
        <v/>
      </c>
      <c r="L222" t="str">
        <f t="shared" si="9"/>
        <v/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 t="s">
        <v>371</v>
      </c>
      <c r="B223" t="s">
        <v>1</v>
      </c>
      <c r="C223" t="s">
        <v>1371</v>
      </c>
      <c r="D223">
        <v>5</v>
      </c>
      <c r="E223">
        <v>0</v>
      </c>
      <c r="F223">
        <v>0</v>
      </c>
      <c r="G223">
        <v>13.4443</v>
      </c>
      <c r="H223">
        <v>144.7937</v>
      </c>
      <c r="J223">
        <f t="shared" si="9"/>
        <v>5</v>
      </c>
      <c r="K223">
        <f t="shared" si="9"/>
        <v>0</v>
      </c>
      <c r="L223">
        <f t="shared" si="9"/>
        <v>0</v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 t="s">
        <v>362</v>
      </c>
      <c r="B224" t="s">
        <v>1</v>
      </c>
      <c r="C224" t="s">
        <v>239</v>
      </c>
      <c r="D224">
        <v>5</v>
      </c>
      <c r="E224">
        <v>0</v>
      </c>
      <c r="F224">
        <v>0</v>
      </c>
      <c r="G224">
        <v>18.220800000000001</v>
      </c>
      <c r="H224">
        <v>-66.590100000000007</v>
      </c>
      <c r="J224">
        <f t="shared" si="9"/>
        <v>5</v>
      </c>
      <c r="K224">
        <f t="shared" si="9"/>
        <v>0</v>
      </c>
      <c r="L224">
        <f t="shared" si="9"/>
        <v>0</v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/>
      <c r="B225" t="s">
        <v>377</v>
      </c>
      <c r="C225" t="s">
        <v>1388</v>
      </c>
      <c r="D225">
        <v>4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1394</v>
      </c>
      <c r="D226">
        <v>4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/>
      <c r="B227" t="s">
        <v>402</v>
      </c>
      <c r="C227" t="s">
        <v>1369</v>
      </c>
      <c r="D227">
        <v>4</v>
      </c>
      <c r="E227">
        <v>0</v>
      </c>
      <c r="F227">
        <v>0</v>
      </c>
      <c r="G227">
        <v>1.6508</v>
      </c>
      <c r="H227">
        <v>10.267899999999999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/>
      <c r="B228" t="s">
        <v>373</v>
      </c>
      <c r="C228" t="s">
        <v>1269</v>
      </c>
      <c r="D228">
        <v>4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 t="s">
        <v>379</v>
      </c>
      <c r="B229" t="s">
        <v>59</v>
      </c>
      <c r="C229" t="s">
        <v>1388</v>
      </c>
      <c r="D229">
        <v>3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 t="s">
        <v>395</v>
      </c>
      <c r="B230" t="s">
        <v>63</v>
      </c>
      <c r="C230" t="s">
        <v>1277</v>
      </c>
      <c r="D230">
        <v>3</v>
      </c>
      <c r="E230">
        <v>0</v>
      </c>
      <c r="F230">
        <v>0</v>
      </c>
      <c r="G230">
        <v>53.1355</v>
      </c>
      <c r="H230">
        <v>-57.660400000000003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369</v>
      </c>
      <c r="B231" t="s">
        <v>54</v>
      </c>
      <c r="C231" t="s">
        <v>348</v>
      </c>
      <c r="D231">
        <v>3</v>
      </c>
      <c r="E231">
        <v>0</v>
      </c>
      <c r="F231">
        <v>0</v>
      </c>
      <c r="G231">
        <v>-17.6797</v>
      </c>
      <c r="H231">
        <v>-149.4068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 t="s">
        <v>370</v>
      </c>
      <c r="B232" t="s">
        <v>54</v>
      </c>
      <c r="C232" t="s">
        <v>165</v>
      </c>
      <c r="D232">
        <v>3</v>
      </c>
      <c r="E232">
        <v>0</v>
      </c>
      <c r="F232">
        <v>0</v>
      </c>
      <c r="G232">
        <v>17.899999999999999</v>
      </c>
      <c r="H232">
        <v>-62.833300000000001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382</v>
      </c>
      <c r="B233" t="s">
        <v>54</v>
      </c>
      <c r="C233" t="s">
        <v>1397</v>
      </c>
      <c r="D233">
        <v>3</v>
      </c>
      <c r="E233">
        <v>0</v>
      </c>
      <c r="F233">
        <v>0</v>
      </c>
      <c r="G233">
        <v>18.070799999999998</v>
      </c>
      <c r="H233">
        <v>-63.0501</v>
      </c>
      <c r="J233" t="str">
        <f t="shared" si="9"/>
        <v/>
      </c>
      <c r="K233" t="str">
        <f t="shared" si="9"/>
        <v/>
      </c>
      <c r="L233" t="str">
        <f t="shared" si="9"/>
        <v/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/>
      <c r="B234" t="s">
        <v>372</v>
      </c>
      <c r="C234" t="s">
        <v>239</v>
      </c>
      <c r="D234">
        <v>3</v>
      </c>
      <c r="E234">
        <v>0</v>
      </c>
      <c r="F234">
        <v>0</v>
      </c>
      <c r="G234">
        <v>-2.3599999999999999E-2</v>
      </c>
      <c r="H234">
        <v>37.906199999999998</v>
      </c>
      <c r="J234" t="str">
        <f t="shared" si="9"/>
        <v/>
      </c>
      <c r="K234" t="str">
        <f t="shared" si="9"/>
        <v/>
      </c>
      <c r="L234" t="str">
        <f t="shared" si="9"/>
        <v/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/>
      <c r="B235" t="s">
        <v>1400</v>
      </c>
      <c r="C235" t="s">
        <v>1388</v>
      </c>
      <c r="D235">
        <v>3</v>
      </c>
      <c r="E235">
        <v>0</v>
      </c>
      <c r="F235">
        <v>0</v>
      </c>
      <c r="G235">
        <v>41.2044</v>
      </c>
      <c r="H235">
        <v>74.766099999999994</v>
      </c>
      <c r="J235" t="str">
        <f t="shared" si="9"/>
        <v/>
      </c>
      <c r="K235" t="str">
        <f t="shared" si="9"/>
        <v/>
      </c>
      <c r="L235" t="str">
        <f t="shared" si="9"/>
        <v/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/>
      <c r="B236" t="s">
        <v>1401</v>
      </c>
      <c r="C236" t="s">
        <v>1381</v>
      </c>
      <c r="D236">
        <v>3</v>
      </c>
      <c r="E236">
        <v>0</v>
      </c>
      <c r="F236">
        <v>0</v>
      </c>
      <c r="G236">
        <v>-20.2</v>
      </c>
      <c r="H236">
        <v>57.5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/>
      <c r="B237" t="s">
        <v>405</v>
      </c>
      <c r="C237" t="s">
        <v>1354</v>
      </c>
      <c r="D237">
        <v>3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 t="s">
        <v>416</v>
      </c>
      <c r="B238" t="s">
        <v>174</v>
      </c>
      <c r="C238" t="s">
        <v>1275</v>
      </c>
      <c r="D238">
        <v>3</v>
      </c>
      <c r="E238">
        <v>0</v>
      </c>
      <c r="F238">
        <v>0</v>
      </c>
      <c r="G238">
        <v>12.169600000000001</v>
      </c>
      <c r="H238">
        <v>-68.989999999999995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/>
      <c r="B239" t="s">
        <v>423</v>
      </c>
      <c r="C239" t="s">
        <v>1394</v>
      </c>
      <c r="D239">
        <v>3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1305</v>
      </c>
      <c r="C240" t="s">
        <v>1402</v>
      </c>
      <c r="D240">
        <v>2</v>
      </c>
      <c r="E240">
        <v>0</v>
      </c>
      <c r="F240">
        <v>0</v>
      </c>
      <c r="G240">
        <v>13.193899999999999</v>
      </c>
      <c r="H240">
        <v>-59.543199999999999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393</v>
      </c>
      <c r="C241" t="s">
        <v>1362</v>
      </c>
      <c r="D241">
        <v>2</v>
      </c>
      <c r="E241">
        <v>0</v>
      </c>
      <c r="F241">
        <v>0</v>
      </c>
      <c r="G241">
        <v>9.3077000000000005</v>
      </c>
      <c r="H241">
        <v>2.3157999999999999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386</v>
      </c>
      <c r="C242" t="s">
        <v>348</v>
      </c>
      <c r="D242">
        <v>2</v>
      </c>
      <c r="E242">
        <v>0</v>
      </c>
      <c r="F242">
        <v>0</v>
      </c>
      <c r="G242">
        <v>42.602600000000002</v>
      </c>
      <c r="H242">
        <v>20.902999999999999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413</v>
      </c>
      <c r="C243" t="s">
        <v>1403</v>
      </c>
      <c r="D243">
        <v>2</v>
      </c>
      <c r="E243">
        <v>0</v>
      </c>
      <c r="F243">
        <v>0</v>
      </c>
      <c r="G243">
        <v>6.4280999999999997</v>
      </c>
      <c r="H243">
        <v>-9.4295000000000009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/>
      <c r="B244" t="s">
        <v>387</v>
      </c>
      <c r="C244" t="s">
        <v>383</v>
      </c>
      <c r="D244">
        <v>2</v>
      </c>
      <c r="E244">
        <v>0</v>
      </c>
      <c r="F244">
        <v>0</v>
      </c>
      <c r="G244">
        <v>-22.957599999999999</v>
      </c>
      <c r="H244">
        <v>18.490400000000001</v>
      </c>
      <c r="J244" t="str">
        <f t="shared" si="9"/>
        <v/>
      </c>
      <c r="K244" t="str">
        <f t="shared" si="9"/>
        <v/>
      </c>
      <c r="L244" t="str">
        <f t="shared" si="9"/>
        <v/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 t="s">
        <v>377</v>
      </c>
      <c r="B245" t="s">
        <v>174</v>
      </c>
      <c r="C245" t="s">
        <v>1404</v>
      </c>
      <c r="D245">
        <v>2</v>
      </c>
      <c r="E245">
        <v>0</v>
      </c>
      <c r="F245">
        <v>0</v>
      </c>
      <c r="G245">
        <v>12.518599999999999</v>
      </c>
      <c r="H245">
        <v>-70.035799999999995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/>
      <c r="B246" t="s">
        <v>389</v>
      </c>
      <c r="C246" t="s">
        <v>1308</v>
      </c>
      <c r="D246">
        <v>2</v>
      </c>
      <c r="E246">
        <v>0</v>
      </c>
      <c r="F246">
        <v>0</v>
      </c>
      <c r="G246">
        <v>13.9094</v>
      </c>
      <c r="H246">
        <v>-60.978900000000003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420</v>
      </c>
      <c r="C247" t="s">
        <v>1348</v>
      </c>
      <c r="D247">
        <v>2</v>
      </c>
      <c r="E247">
        <v>1</v>
      </c>
      <c r="F247">
        <v>0</v>
      </c>
      <c r="G247">
        <v>12.8628</v>
      </c>
      <c r="H247">
        <v>30.217600000000001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 t="s">
        <v>1405</v>
      </c>
      <c r="B248" t="s">
        <v>1</v>
      </c>
      <c r="C248" t="s">
        <v>1406</v>
      </c>
      <c r="D248">
        <v>2</v>
      </c>
      <c r="E248">
        <v>0</v>
      </c>
      <c r="F248">
        <v>0</v>
      </c>
      <c r="G248">
        <v>18.350000000000001</v>
      </c>
      <c r="H248">
        <v>-64.933000000000007</v>
      </c>
      <c r="J248">
        <f t="shared" si="9"/>
        <v>2</v>
      </c>
      <c r="K248">
        <f t="shared" si="9"/>
        <v>0</v>
      </c>
      <c r="L248">
        <f t="shared" si="9"/>
        <v>0</v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430</v>
      </c>
      <c r="B249" t="s">
        <v>1</v>
      </c>
      <c r="C249" t="s">
        <v>1251</v>
      </c>
      <c r="D249">
        <v>2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9"/>
        <v>2</v>
      </c>
      <c r="K249">
        <f t="shared" si="9"/>
        <v>0</v>
      </c>
      <c r="L249">
        <f t="shared" si="9"/>
        <v>0</v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1407</v>
      </c>
      <c r="C250" t="s">
        <v>1369</v>
      </c>
      <c r="D250">
        <v>2</v>
      </c>
      <c r="E250">
        <v>0</v>
      </c>
      <c r="F250">
        <v>0</v>
      </c>
      <c r="G250">
        <v>-15.416700000000001</v>
      </c>
      <c r="H250">
        <v>28.283300000000001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/>
      <c r="B251" t="s">
        <v>390</v>
      </c>
      <c r="C251" t="s">
        <v>348</v>
      </c>
      <c r="D251">
        <v>1</v>
      </c>
      <c r="E251">
        <v>0</v>
      </c>
      <c r="F251">
        <v>0</v>
      </c>
      <c r="G251">
        <v>17.0608</v>
      </c>
      <c r="H251">
        <v>-61.796399999999998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 t="s">
        <v>391</v>
      </c>
      <c r="B252" t="s">
        <v>59</v>
      </c>
      <c r="C252" t="s">
        <v>392</v>
      </c>
      <c r="D252">
        <v>1</v>
      </c>
      <c r="E252">
        <v>0</v>
      </c>
      <c r="F252">
        <v>0</v>
      </c>
      <c r="G252">
        <v>-12.4634</v>
      </c>
      <c r="H252">
        <v>130.84559999999999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394</v>
      </c>
      <c r="C253" t="s">
        <v>381</v>
      </c>
      <c r="D253">
        <v>1</v>
      </c>
      <c r="E253">
        <v>0</v>
      </c>
      <c r="F253">
        <v>0</v>
      </c>
      <c r="G253">
        <v>27.514199999999999</v>
      </c>
      <c r="H253">
        <v>90.433599999999998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 t="s">
        <v>397</v>
      </c>
      <c r="B254" t="s">
        <v>63</v>
      </c>
      <c r="C254" t="s">
        <v>396</v>
      </c>
      <c r="D254">
        <v>1</v>
      </c>
      <c r="E254">
        <v>0</v>
      </c>
      <c r="F254">
        <v>0</v>
      </c>
      <c r="G254">
        <v>46.5107</v>
      </c>
      <c r="H254">
        <v>-63.416800000000002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/>
      <c r="B255" t="s">
        <v>398</v>
      </c>
      <c r="C255" t="s">
        <v>399</v>
      </c>
      <c r="D255">
        <v>1</v>
      </c>
      <c r="E255">
        <v>0</v>
      </c>
      <c r="F255">
        <v>0</v>
      </c>
      <c r="G255">
        <v>6.6111000000000004</v>
      </c>
      <c r="H255">
        <v>20.939399999999999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 t="s">
        <v>79</v>
      </c>
      <c r="B256" t="s">
        <v>2</v>
      </c>
      <c r="C256" t="s">
        <v>183</v>
      </c>
      <c r="D256">
        <v>1</v>
      </c>
      <c r="E256">
        <v>0</v>
      </c>
      <c r="F256">
        <v>1</v>
      </c>
      <c r="G256">
        <v>31.692699999999999</v>
      </c>
      <c r="H256">
        <v>88.092399999999998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400</v>
      </c>
      <c r="C257" t="s">
        <v>165</v>
      </c>
      <c r="D257">
        <v>1</v>
      </c>
      <c r="E257">
        <v>0</v>
      </c>
      <c r="F257">
        <v>0</v>
      </c>
      <c r="G257">
        <v>-0.22800000000000001</v>
      </c>
      <c r="H257">
        <v>15.8277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1408</v>
      </c>
      <c r="C258" t="s">
        <v>1393</v>
      </c>
      <c r="D258">
        <v>1</v>
      </c>
      <c r="E258">
        <v>0</v>
      </c>
      <c r="F258">
        <v>0</v>
      </c>
      <c r="G258">
        <v>11.825100000000001</v>
      </c>
      <c r="H258">
        <v>42.590299999999999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404</v>
      </c>
      <c r="C259" t="s">
        <v>403</v>
      </c>
      <c r="D259">
        <v>1</v>
      </c>
      <c r="E259">
        <v>0</v>
      </c>
      <c r="F259">
        <v>0</v>
      </c>
      <c r="G259">
        <v>-26.522500000000001</v>
      </c>
      <c r="H259">
        <v>31.465900000000001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406</v>
      </c>
      <c r="C260" t="s">
        <v>407</v>
      </c>
      <c r="D260">
        <v>1</v>
      </c>
      <c r="E260">
        <v>0</v>
      </c>
      <c r="F260">
        <v>0</v>
      </c>
      <c r="G260">
        <v>-0.80369999999999997</v>
      </c>
      <c r="H260">
        <v>11.609400000000001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1409</v>
      </c>
      <c r="C261" t="s">
        <v>1362</v>
      </c>
      <c r="D261">
        <v>1</v>
      </c>
      <c r="E261">
        <v>0</v>
      </c>
      <c r="F261">
        <v>0</v>
      </c>
      <c r="G261">
        <v>13.443199999999999</v>
      </c>
      <c r="H261">
        <v>-15.3101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408</v>
      </c>
      <c r="C262" t="s">
        <v>232</v>
      </c>
      <c r="D262">
        <v>1</v>
      </c>
      <c r="E262">
        <v>0</v>
      </c>
      <c r="F262">
        <v>0</v>
      </c>
      <c r="G262">
        <v>71.706900000000005</v>
      </c>
      <c r="H262">
        <v>-42.604300000000002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411</v>
      </c>
      <c r="C263" t="s">
        <v>403</v>
      </c>
      <c r="D263">
        <v>1</v>
      </c>
      <c r="E263">
        <v>0</v>
      </c>
      <c r="F263">
        <v>0</v>
      </c>
      <c r="G263">
        <v>9.9456000000000007</v>
      </c>
      <c r="H263">
        <v>-9.6966000000000001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412</v>
      </c>
      <c r="C264" t="s">
        <v>381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414</v>
      </c>
      <c r="C265" t="s">
        <v>348</v>
      </c>
      <c r="D265">
        <v>1</v>
      </c>
      <c r="E265">
        <v>0</v>
      </c>
      <c r="F265">
        <v>0</v>
      </c>
      <c r="G265">
        <v>21.007899999999999</v>
      </c>
      <c r="H265">
        <v>-10.940799999999999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1306</v>
      </c>
      <c r="C266" t="s">
        <v>1381</v>
      </c>
      <c r="D266">
        <v>1</v>
      </c>
      <c r="E266">
        <v>0</v>
      </c>
      <c r="F266">
        <v>0</v>
      </c>
      <c r="G266">
        <v>42.7087</v>
      </c>
      <c r="H266">
        <v>19.374400000000001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80</v>
      </c>
      <c r="C267" t="s">
        <v>410</v>
      </c>
      <c r="D267">
        <v>1</v>
      </c>
      <c r="E267">
        <v>0</v>
      </c>
      <c r="F267">
        <v>1</v>
      </c>
      <c r="G267">
        <v>28.3949</v>
      </c>
      <c r="H267">
        <v>84.123999999999995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418</v>
      </c>
      <c r="C268" t="s">
        <v>383</v>
      </c>
      <c r="D268">
        <v>1</v>
      </c>
      <c r="E268">
        <v>0</v>
      </c>
      <c r="F268">
        <v>0</v>
      </c>
      <c r="G268">
        <v>12.984299999999999</v>
      </c>
      <c r="H268">
        <v>-61.287199999999999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419</v>
      </c>
      <c r="C269" t="s">
        <v>1410</v>
      </c>
      <c r="D269">
        <v>1</v>
      </c>
      <c r="E269">
        <v>0</v>
      </c>
      <c r="F269">
        <v>0</v>
      </c>
      <c r="G269">
        <v>5.1520999999999999</v>
      </c>
      <c r="H269">
        <v>46.199599999999997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422</v>
      </c>
      <c r="C270" t="s">
        <v>383</v>
      </c>
      <c r="D270">
        <v>1</v>
      </c>
      <c r="E270">
        <v>0</v>
      </c>
      <c r="F270">
        <v>0</v>
      </c>
      <c r="G270">
        <v>3.9192999999999998</v>
      </c>
      <c r="H270">
        <v>-56.027799999999999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424</v>
      </c>
      <c r="C271" t="s">
        <v>399</v>
      </c>
      <c r="D271">
        <v>1</v>
      </c>
      <c r="E271">
        <v>0</v>
      </c>
      <c r="F271">
        <v>0</v>
      </c>
      <c r="G271">
        <v>24.25</v>
      </c>
      <c r="H271">
        <v>-76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/>
      <c r="B272" t="s">
        <v>425</v>
      </c>
      <c r="C272" t="s">
        <v>381</v>
      </c>
      <c r="D272">
        <v>1</v>
      </c>
      <c r="E272">
        <v>0</v>
      </c>
      <c r="F272">
        <v>0</v>
      </c>
      <c r="G272">
        <v>8.6195000000000004</v>
      </c>
      <c r="H272">
        <v>0.82479999999999998</v>
      </c>
      <c r="J272" t="str">
        <f t="shared" si="9"/>
        <v/>
      </c>
      <c r="K272" t="str">
        <f t="shared" si="9"/>
        <v/>
      </c>
      <c r="L272" t="str">
        <f t="shared" si="9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1</v>
      </c>
      <c r="B273" t="s">
        <v>1</v>
      </c>
      <c r="C273" t="s">
        <v>1356</v>
      </c>
      <c r="D273">
        <v>1</v>
      </c>
      <c r="E273">
        <v>0</v>
      </c>
      <c r="F273">
        <v>106</v>
      </c>
      <c r="G273">
        <v>37.090200000000003</v>
      </c>
      <c r="H273">
        <v>-95.712900000000005</v>
      </c>
      <c r="J273">
        <f t="shared" si="9"/>
        <v>1</v>
      </c>
      <c r="K273">
        <f t="shared" si="9"/>
        <v>0</v>
      </c>
      <c r="L273">
        <f t="shared" si="9"/>
        <v>106</v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435</v>
      </c>
      <c r="B274" t="s">
        <v>1</v>
      </c>
      <c r="C274" t="s">
        <v>1274</v>
      </c>
      <c r="D274">
        <v>1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9"/>
        <v>1</v>
      </c>
      <c r="K274">
        <f t="shared" si="9"/>
        <v>0</v>
      </c>
      <c r="L274">
        <f t="shared" si="9"/>
        <v>0</v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 t="s">
        <v>431</v>
      </c>
      <c r="B275" t="s">
        <v>172</v>
      </c>
      <c r="C275" t="s">
        <v>248</v>
      </c>
      <c r="D275">
        <v>1</v>
      </c>
      <c r="E275">
        <v>1</v>
      </c>
      <c r="F275">
        <v>0</v>
      </c>
      <c r="G275">
        <v>19.313300000000002</v>
      </c>
      <c r="H275">
        <v>-81.254599999999996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 t="s">
        <v>1411</v>
      </c>
      <c r="B276" t="s">
        <v>172</v>
      </c>
      <c r="C276" t="s">
        <v>1388</v>
      </c>
      <c r="D276">
        <v>1</v>
      </c>
      <c r="E276">
        <v>0</v>
      </c>
      <c r="F276">
        <v>0</v>
      </c>
      <c r="G276">
        <v>16.7425</v>
      </c>
      <c r="H276">
        <v>-62.187399999999997</v>
      </c>
      <c r="J276" t="str">
        <f t="shared" ref="J276:J287" si="11">IF($B276="US",D276,"")</f>
        <v/>
      </c>
      <c r="K276" t="str">
        <f t="shared" ref="K276:K287" si="12">IF($B276="US",E276,"")</f>
        <v/>
      </c>
      <c r="L276" t="str">
        <f t="shared" ref="L276:L287" si="13">IF($B276="US",F276,"")</f>
        <v/>
      </c>
      <c r="N276" t="str">
        <f t="shared" ref="N276:N287" si="14">IF($A276="New York",D276,"")</f>
        <v/>
      </c>
      <c r="O276" t="str">
        <f t="shared" ref="O276:O287" si="15">IF($A276="New York",E276,"")</f>
        <v/>
      </c>
      <c r="P276" t="str">
        <f t="shared" ref="P276:P287" si="16">IF($A276="New York",F276,"")</f>
        <v/>
      </c>
    </row>
    <row r="277" spans="1:16" ht="17" x14ac:dyDescent="0.25">
      <c r="A277" s="4" t="s">
        <v>433</v>
      </c>
      <c r="B277" t="s">
        <v>59</v>
      </c>
      <c r="C277" t="s">
        <v>434</v>
      </c>
      <c r="D277">
        <v>0</v>
      </c>
      <c r="E277">
        <v>0</v>
      </c>
      <c r="F277">
        <v>0</v>
      </c>
      <c r="G277">
        <v>35.4437</v>
      </c>
      <c r="H277">
        <v>139.63800000000001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 t="s">
        <v>329</v>
      </c>
      <c r="B278" t="s">
        <v>54</v>
      </c>
      <c r="C278" t="s">
        <v>1369</v>
      </c>
      <c r="D278">
        <v>0</v>
      </c>
      <c r="E278">
        <v>0</v>
      </c>
      <c r="F278">
        <v>0</v>
      </c>
      <c r="G278">
        <v>4</v>
      </c>
      <c r="H278">
        <v>-53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 t="s">
        <v>352</v>
      </c>
      <c r="B279" t="s">
        <v>54</v>
      </c>
      <c r="C279" t="s">
        <v>1369</v>
      </c>
      <c r="D279">
        <v>0</v>
      </c>
      <c r="E279">
        <v>0</v>
      </c>
      <c r="F279">
        <v>0</v>
      </c>
      <c r="G279">
        <v>16.25</v>
      </c>
      <c r="H279">
        <v>-61.583300000000001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  <row r="280" spans="1:16" ht="17" x14ac:dyDescent="0.25">
      <c r="A280" s="4" t="s">
        <v>405</v>
      </c>
      <c r="B280" t="s">
        <v>54</v>
      </c>
      <c r="C280" t="s">
        <v>1369</v>
      </c>
      <c r="D280">
        <v>0</v>
      </c>
      <c r="E280">
        <v>0</v>
      </c>
      <c r="F280">
        <v>0</v>
      </c>
      <c r="G280">
        <v>-12.8431</v>
      </c>
      <c r="H280">
        <v>45.138300000000001</v>
      </c>
      <c r="J280" t="str">
        <f t="shared" si="11"/>
        <v/>
      </c>
      <c r="K280" t="str">
        <f t="shared" si="12"/>
        <v/>
      </c>
      <c r="L280" t="str">
        <f t="shared" si="13"/>
        <v/>
      </c>
      <c r="N280" t="str">
        <f t="shared" si="14"/>
        <v/>
      </c>
      <c r="O280" t="str">
        <f t="shared" si="15"/>
        <v/>
      </c>
      <c r="P280" t="str">
        <f t="shared" si="16"/>
        <v/>
      </c>
    </row>
    <row r="281" spans="1:16" ht="17" x14ac:dyDescent="0.25">
      <c r="A281" s="4" t="s">
        <v>335</v>
      </c>
      <c r="B281" t="s">
        <v>54</v>
      </c>
      <c r="C281" t="s">
        <v>1369</v>
      </c>
      <c r="D281">
        <v>0</v>
      </c>
      <c r="E281">
        <v>0</v>
      </c>
      <c r="F281">
        <v>0</v>
      </c>
      <c r="G281">
        <v>-21.135100000000001</v>
      </c>
      <c r="H281">
        <v>55.247100000000003</v>
      </c>
      <c r="J281" t="str">
        <f t="shared" si="11"/>
        <v/>
      </c>
      <c r="K281" t="str">
        <f t="shared" si="12"/>
        <v/>
      </c>
      <c r="L281" t="str">
        <f t="shared" si="13"/>
        <v/>
      </c>
      <c r="N281" t="str">
        <f t="shared" si="14"/>
        <v/>
      </c>
      <c r="O281" t="str">
        <f t="shared" si="15"/>
        <v/>
      </c>
      <c r="P281" t="str">
        <f t="shared" si="16"/>
        <v/>
      </c>
    </row>
    <row r="282" spans="1:16" ht="17" x14ac:dyDescent="0.25">
      <c r="A282" s="4"/>
      <c r="B282" t="s">
        <v>371</v>
      </c>
      <c r="C282" t="s">
        <v>1396</v>
      </c>
      <c r="D282">
        <v>0</v>
      </c>
      <c r="E282">
        <v>0</v>
      </c>
      <c r="F282">
        <v>0</v>
      </c>
      <c r="G282">
        <v>13.4443</v>
      </c>
      <c r="H282">
        <v>144.7937</v>
      </c>
      <c r="J282" t="str">
        <f t="shared" si="11"/>
        <v/>
      </c>
      <c r="K282" t="str">
        <f t="shared" si="12"/>
        <v/>
      </c>
      <c r="L282" t="str">
        <f t="shared" si="13"/>
        <v/>
      </c>
      <c r="N282" t="str">
        <f t="shared" si="14"/>
        <v/>
      </c>
      <c r="O282" t="str">
        <f t="shared" si="15"/>
        <v/>
      </c>
      <c r="P282" t="str">
        <f t="shared" si="16"/>
        <v/>
      </c>
    </row>
    <row r="283" spans="1:16" ht="17" x14ac:dyDescent="0.25">
      <c r="A283" s="4"/>
      <c r="B283" t="s">
        <v>409</v>
      </c>
      <c r="C283" t="s">
        <v>1311</v>
      </c>
      <c r="D283">
        <v>0</v>
      </c>
      <c r="E283">
        <v>0</v>
      </c>
      <c r="F283">
        <v>0</v>
      </c>
      <c r="G283">
        <v>49.45</v>
      </c>
      <c r="H283">
        <v>-2.58</v>
      </c>
      <c r="J283" t="str">
        <f t="shared" si="11"/>
        <v/>
      </c>
      <c r="K283" t="str">
        <f t="shared" si="12"/>
        <v/>
      </c>
      <c r="L283" t="str">
        <f t="shared" si="13"/>
        <v/>
      </c>
      <c r="N283" t="str">
        <f t="shared" si="14"/>
        <v/>
      </c>
      <c r="O283" t="str">
        <f t="shared" si="15"/>
        <v/>
      </c>
      <c r="P283" t="str">
        <f t="shared" si="16"/>
        <v/>
      </c>
    </row>
    <row r="284" spans="1:16" ht="17" x14ac:dyDescent="0.25">
      <c r="A284" s="4"/>
      <c r="B284" t="s">
        <v>385</v>
      </c>
      <c r="C284" t="s">
        <v>1311</v>
      </c>
      <c r="D284">
        <v>0</v>
      </c>
      <c r="E284">
        <v>0</v>
      </c>
      <c r="F284">
        <v>0</v>
      </c>
      <c r="G284">
        <v>49.19</v>
      </c>
      <c r="H284">
        <v>-2.11</v>
      </c>
      <c r="J284" t="str">
        <f t="shared" si="11"/>
        <v/>
      </c>
      <c r="K284" t="str">
        <f t="shared" si="12"/>
        <v/>
      </c>
      <c r="L284" t="str">
        <f t="shared" si="13"/>
        <v/>
      </c>
      <c r="N284" t="str">
        <f t="shared" si="14"/>
        <v/>
      </c>
      <c r="O284" t="str">
        <f t="shared" si="15"/>
        <v/>
      </c>
      <c r="P284" t="str">
        <f t="shared" si="16"/>
        <v/>
      </c>
    </row>
    <row r="285" spans="1:16" ht="17" x14ac:dyDescent="0.25">
      <c r="A285" s="4"/>
      <c r="B285" t="s">
        <v>362</v>
      </c>
      <c r="C285" t="s">
        <v>1290</v>
      </c>
      <c r="D285">
        <v>0</v>
      </c>
      <c r="E285">
        <v>0</v>
      </c>
      <c r="F285">
        <v>0</v>
      </c>
      <c r="G285">
        <v>18.2</v>
      </c>
      <c r="H285">
        <v>-66.5</v>
      </c>
      <c r="J285" t="str">
        <f t="shared" si="11"/>
        <v/>
      </c>
      <c r="K285" t="str">
        <f t="shared" si="12"/>
        <v/>
      </c>
      <c r="L285" t="str">
        <f t="shared" si="13"/>
        <v/>
      </c>
      <c r="N285" t="str">
        <f t="shared" si="14"/>
        <v/>
      </c>
      <c r="O285" t="str">
        <f t="shared" si="15"/>
        <v/>
      </c>
      <c r="P285" t="str">
        <f t="shared" si="16"/>
        <v/>
      </c>
    </row>
    <row r="286" spans="1:16" ht="17" x14ac:dyDescent="0.25">
      <c r="A286" s="4"/>
      <c r="B286" t="s">
        <v>417</v>
      </c>
      <c r="C286" t="s">
        <v>1312</v>
      </c>
      <c r="D286">
        <v>0</v>
      </c>
      <c r="E286">
        <v>0</v>
      </c>
      <c r="F286">
        <v>0</v>
      </c>
      <c r="G286">
        <v>-1.44</v>
      </c>
      <c r="H286">
        <v>15.555999999999999</v>
      </c>
      <c r="J286" t="str">
        <f t="shared" si="11"/>
        <v/>
      </c>
      <c r="K286" t="str">
        <f t="shared" si="12"/>
        <v/>
      </c>
      <c r="L286" t="str">
        <f t="shared" si="13"/>
        <v/>
      </c>
      <c r="N286" t="str">
        <f t="shared" si="14"/>
        <v/>
      </c>
      <c r="O286" t="str">
        <f t="shared" si="15"/>
        <v/>
      </c>
      <c r="P286" t="str">
        <f t="shared" si="16"/>
        <v/>
      </c>
    </row>
    <row r="287" spans="1:16" ht="17" x14ac:dyDescent="0.25">
      <c r="A287" s="4"/>
      <c r="B287" t="s">
        <v>1310</v>
      </c>
      <c r="C287" t="s">
        <v>1362</v>
      </c>
      <c r="D287">
        <v>0</v>
      </c>
      <c r="E287">
        <v>0</v>
      </c>
      <c r="F287">
        <v>0</v>
      </c>
      <c r="G287">
        <v>13.466699999999999</v>
      </c>
      <c r="H287">
        <v>-16.600000000000001</v>
      </c>
      <c r="J287" t="str">
        <f t="shared" si="11"/>
        <v/>
      </c>
      <c r="K287" t="str">
        <f t="shared" si="12"/>
        <v/>
      </c>
      <c r="L287" t="str">
        <f t="shared" si="13"/>
        <v/>
      </c>
      <c r="N287" t="str">
        <f t="shared" si="14"/>
        <v/>
      </c>
      <c r="O287" t="str">
        <f t="shared" si="15"/>
        <v/>
      </c>
      <c r="P287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59EA-8194-AB47-B1E4-2B43358DCA91}">
  <dimension ref="A1:V279"/>
  <sheetViews>
    <sheetView topLeftCell="P1" workbookViewId="0">
      <selection activeCell="T41" sqref="T4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197168</v>
      </c>
      <c r="E1">
        <f>SUM(E4:E315)</f>
        <v>7905</v>
      </c>
      <c r="F1">
        <f>SUM(F4:F315)</f>
        <v>80840</v>
      </c>
      <c r="J1">
        <f>SUM(J4:J315)</f>
        <v>6421</v>
      </c>
      <c r="K1">
        <f>SUM(K4:K315)</f>
        <v>108</v>
      </c>
      <c r="L1">
        <f>SUM(L4:L315)</f>
        <v>17</v>
      </c>
      <c r="N1">
        <f>SUM(N4:N315)</f>
        <v>1706</v>
      </c>
      <c r="O1">
        <f>SUM(O4:O315)</f>
        <v>13</v>
      </c>
      <c r="P1">
        <f>SUM(P4:P315)</f>
        <v>0</v>
      </c>
      <c r="T1">
        <f>SUM(T4:T39)</f>
        <v>1374</v>
      </c>
      <c r="V1">
        <f>SUM(V4:V39)</f>
        <v>6</v>
      </c>
    </row>
    <row r="2" spans="1:22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1248</v>
      </c>
      <c r="D4">
        <v>67799</v>
      </c>
      <c r="E4">
        <v>3111</v>
      </c>
      <c r="F4">
        <v>56003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23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1249</v>
      </c>
      <c r="D5">
        <v>31506</v>
      </c>
      <c r="E5">
        <v>2503</v>
      </c>
      <c r="F5">
        <v>2941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1250</v>
      </c>
      <c r="D6">
        <v>16169</v>
      </c>
      <c r="E6">
        <v>988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1251</v>
      </c>
      <c r="D7">
        <v>11748</v>
      </c>
      <c r="E7">
        <v>533</v>
      </c>
      <c r="F7">
        <v>1028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V7">
        <f t="shared" si="2"/>
        <v>0</v>
      </c>
    </row>
    <row r="8" spans="1:22" ht="17" x14ac:dyDescent="0.25">
      <c r="A8" s="4"/>
      <c r="B8" t="s">
        <v>52</v>
      </c>
      <c r="C8" t="s">
        <v>1252</v>
      </c>
      <c r="D8">
        <v>9257</v>
      </c>
      <c r="E8">
        <v>24</v>
      </c>
      <c r="F8">
        <v>67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/>
      <c r="B9" t="s">
        <v>169</v>
      </c>
      <c r="C9" t="s">
        <v>1253</v>
      </c>
      <c r="D9">
        <v>8320</v>
      </c>
      <c r="E9">
        <v>81</v>
      </c>
      <c r="F9">
        <v>1407</v>
      </c>
      <c r="G9">
        <v>35.907800000000002</v>
      </c>
      <c r="H9">
        <v>127.76690000000001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 t="s">
        <v>54</v>
      </c>
      <c r="B10" t="s">
        <v>54</v>
      </c>
      <c r="C10" t="s">
        <v>1254</v>
      </c>
      <c r="D10">
        <v>7652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1255</v>
      </c>
      <c r="D11">
        <v>2700</v>
      </c>
      <c r="E11">
        <v>27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1250</v>
      </c>
      <c r="D12">
        <v>1950</v>
      </c>
      <c r="E12">
        <v>55</v>
      </c>
      <c r="F12">
        <v>52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16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1256</v>
      </c>
      <c r="D13">
        <v>1706</v>
      </c>
      <c r="E13">
        <v>13</v>
      </c>
      <c r="F13">
        <v>0</v>
      </c>
      <c r="G13">
        <v>42.165700000000001</v>
      </c>
      <c r="H13">
        <v>-74.948099999999997</v>
      </c>
      <c r="J13">
        <f t="shared" si="0"/>
        <v>1706</v>
      </c>
      <c r="K13">
        <f t="shared" si="0"/>
        <v>13</v>
      </c>
      <c r="L13">
        <f t="shared" si="0"/>
        <v>0</v>
      </c>
      <c r="N13">
        <f t="shared" si="1"/>
        <v>1706</v>
      </c>
      <c r="O13">
        <f t="shared" si="1"/>
        <v>13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1257</v>
      </c>
      <c r="D14">
        <v>1705</v>
      </c>
      <c r="E14">
        <v>43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V14" t="str">
        <f t="shared" si="2"/>
        <v/>
      </c>
    </row>
    <row r="15" spans="1:22" ht="17" x14ac:dyDescent="0.25">
      <c r="A15" s="4"/>
      <c r="B15" t="s">
        <v>177</v>
      </c>
      <c r="C15" t="s">
        <v>1258</v>
      </c>
      <c r="D15">
        <v>1463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 t="s">
        <v>14</v>
      </c>
      <c r="B16" t="s">
        <v>2</v>
      </c>
      <c r="C16" t="s">
        <v>1259</v>
      </c>
      <c r="D16">
        <v>1364</v>
      </c>
      <c r="E16">
        <v>8</v>
      </c>
      <c r="F16">
        <v>1307</v>
      </c>
      <c r="G16">
        <v>23.341699999999999</v>
      </c>
      <c r="H16">
        <v>113.42440000000001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V16" t="str">
        <f t="shared" si="2"/>
        <v/>
      </c>
    </row>
    <row r="17" spans="1:22" ht="17" x14ac:dyDescent="0.25">
      <c r="A17" s="4"/>
      <c r="B17" t="s">
        <v>180</v>
      </c>
      <c r="C17" t="s">
        <v>1260</v>
      </c>
      <c r="D17">
        <v>1332</v>
      </c>
      <c r="E17">
        <v>3</v>
      </c>
      <c r="F17">
        <v>1</v>
      </c>
      <c r="G17">
        <v>47.516199999999998</v>
      </c>
      <c r="H17">
        <v>14.5501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15</v>
      </c>
      <c r="B18" t="s">
        <v>2</v>
      </c>
      <c r="C18" t="s">
        <v>179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75</v>
      </c>
      <c r="C19" t="s">
        <v>1260</v>
      </c>
      <c r="D19">
        <v>1243</v>
      </c>
      <c r="E19">
        <v>10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10</v>
      </c>
      <c r="V19" t="str">
        <f t="shared" si="2"/>
        <v/>
      </c>
    </row>
    <row r="20" spans="1:22" ht="17" x14ac:dyDescent="0.25">
      <c r="A20" s="4" t="s">
        <v>16</v>
      </c>
      <c r="B20" t="s">
        <v>2</v>
      </c>
      <c r="C20" t="s">
        <v>1261</v>
      </c>
      <c r="D20">
        <v>1232</v>
      </c>
      <c r="E20">
        <v>1</v>
      </c>
      <c r="F20">
        <v>1216</v>
      </c>
      <c r="G20">
        <v>29.183199999999999</v>
      </c>
      <c r="H20">
        <v>120.0934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1</v>
      </c>
      <c r="V20" t="str">
        <f t="shared" si="2"/>
        <v/>
      </c>
    </row>
    <row r="21" spans="1:22" ht="17" x14ac:dyDescent="0.25">
      <c r="A21" s="4"/>
      <c r="B21" t="s">
        <v>82</v>
      </c>
      <c r="C21" t="s">
        <v>1260</v>
      </c>
      <c r="D21">
        <v>1190</v>
      </c>
      <c r="E21">
        <v>7</v>
      </c>
      <c r="F21">
        <v>1</v>
      </c>
      <c r="G21">
        <v>60.1282</v>
      </c>
      <c r="H21">
        <v>18.6435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131</v>
      </c>
      <c r="V21" t="str">
        <f t="shared" si="2"/>
        <v/>
      </c>
    </row>
    <row r="22" spans="1:22" ht="17" x14ac:dyDescent="0.25">
      <c r="A22" s="4" t="s">
        <v>189</v>
      </c>
      <c r="B22" t="s">
        <v>1</v>
      </c>
      <c r="C22" t="s">
        <v>1262</v>
      </c>
      <c r="D22">
        <v>1076</v>
      </c>
      <c r="E22">
        <v>55</v>
      </c>
      <c r="F22">
        <v>1</v>
      </c>
      <c r="G22">
        <v>47.4009</v>
      </c>
      <c r="H22">
        <v>-121.4905</v>
      </c>
      <c r="J22">
        <f t="shared" si="0"/>
        <v>1076</v>
      </c>
      <c r="K22">
        <f t="shared" si="0"/>
        <v>55</v>
      </c>
      <c r="L22">
        <f t="shared" si="0"/>
        <v>1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644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</v>
      </c>
      <c r="B24" t="s">
        <v>2</v>
      </c>
      <c r="C24" t="s">
        <v>183</v>
      </c>
      <c r="D24">
        <v>990</v>
      </c>
      <c r="E24">
        <v>6</v>
      </c>
      <c r="F24">
        <v>984</v>
      </c>
      <c r="G24">
        <v>31.825700000000001</v>
      </c>
      <c r="H24">
        <v>117.2264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187</v>
      </c>
      <c r="B25" t="s">
        <v>187</v>
      </c>
      <c r="C25" t="s">
        <v>1255</v>
      </c>
      <c r="D25">
        <v>977</v>
      </c>
      <c r="E25">
        <v>4</v>
      </c>
      <c r="F25">
        <v>1</v>
      </c>
      <c r="G25">
        <v>56.2639</v>
      </c>
      <c r="H25">
        <v>9.5017999999999994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15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1263</v>
      </c>
      <c r="D27">
        <v>878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1</v>
      </c>
      <c r="V27" t="str">
        <f t="shared" si="2"/>
        <v/>
      </c>
    </row>
    <row r="28" spans="1:22" ht="17" x14ac:dyDescent="0.25">
      <c r="A28" s="4" t="s">
        <v>22</v>
      </c>
      <c r="B28" t="s">
        <v>2</v>
      </c>
      <c r="C28" t="s">
        <v>1264</v>
      </c>
      <c r="D28">
        <v>761</v>
      </c>
      <c r="E28">
        <v>7</v>
      </c>
      <c r="F28">
        <v>746</v>
      </c>
      <c r="G28">
        <v>36.342700000000001</v>
      </c>
      <c r="H28">
        <v>118.1498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22</v>
      </c>
      <c r="V28" t="str">
        <f t="shared" si="2"/>
        <v/>
      </c>
    </row>
    <row r="29" spans="1:22" ht="17" x14ac:dyDescent="0.25">
      <c r="A29" s="4" t="s">
        <v>196</v>
      </c>
      <c r="B29" t="s">
        <v>1</v>
      </c>
      <c r="C29" t="s">
        <v>1256</v>
      </c>
      <c r="D29">
        <v>698</v>
      </c>
      <c r="E29">
        <v>12</v>
      </c>
      <c r="F29">
        <v>6</v>
      </c>
      <c r="G29">
        <v>36.116199999999999</v>
      </c>
      <c r="H29">
        <v>-119.6816</v>
      </c>
      <c r="J29">
        <f t="shared" si="3"/>
        <v>698</v>
      </c>
      <c r="K29">
        <f t="shared" si="3"/>
        <v>12</v>
      </c>
      <c r="L29">
        <f t="shared" si="3"/>
        <v>6</v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9</v>
      </c>
      <c r="V29" t="str">
        <f t="shared" si="2"/>
        <v/>
      </c>
    </row>
    <row r="30" spans="1:22" ht="17" x14ac:dyDescent="0.25">
      <c r="A30" s="4" t="s">
        <v>191</v>
      </c>
      <c r="B30" t="s">
        <v>192</v>
      </c>
      <c r="C30" t="s">
        <v>193</v>
      </c>
      <c r="D30">
        <v>696</v>
      </c>
      <c r="E30">
        <v>7</v>
      </c>
      <c r="F30">
        <v>325</v>
      </c>
      <c r="G30">
        <v>35.449800000000003</v>
      </c>
      <c r="H30">
        <v>139.66489999999999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5</v>
      </c>
      <c r="V30" t="str">
        <f t="shared" si="2"/>
        <v/>
      </c>
    </row>
    <row r="31" spans="1:22" ht="17" x14ac:dyDescent="0.25">
      <c r="A31" s="4"/>
      <c r="B31" t="s">
        <v>49</v>
      </c>
      <c r="C31" t="s">
        <v>1260</v>
      </c>
      <c r="D31">
        <v>673</v>
      </c>
      <c r="E31">
        <v>2</v>
      </c>
      <c r="F31">
        <v>49</v>
      </c>
      <c r="G31">
        <v>4.2104999999999997</v>
      </c>
      <c r="H31">
        <v>101.97580000000001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84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1265</v>
      </c>
      <c r="D34">
        <v>540</v>
      </c>
      <c r="E34">
        <v>3</v>
      </c>
      <c r="F34">
        <v>520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2</v>
      </c>
      <c r="V34">
        <f t="shared" si="2"/>
        <v>2</v>
      </c>
    </row>
    <row r="35" spans="1:22" ht="17" x14ac:dyDescent="0.25">
      <c r="A35" s="4" t="s">
        <v>24</v>
      </c>
      <c r="B35" t="s">
        <v>2</v>
      </c>
      <c r="C35" t="s">
        <v>1266</v>
      </c>
      <c r="D35">
        <v>482</v>
      </c>
      <c r="E35">
        <v>13</v>
      </c>
      <c r="F35">
        <v>456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8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1267</v>
      </c>
      <c r="D36">
        <v>456</v>
      </c>
      <c r="E36">
        <v>8</v>
      </c>
      <c r="F36">
        <v>369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V36" t="str">
        <f t="shared" si="2"/>
        <v/>
      </c>
    </row>
    <row r="37" spans="1:22" ht="17" x14ac:dyDescent="0.25">
      <c r="A37" s="4"/>
      <c r="B37" t="s">
        <v>200</v>
      </c>
      <c r="C37" t="s">
        <v>1260</v>
      </c>
      <c r="D37">
        <v>448</v>
      </c>
      <c r="E37">
        <v>1</v>
      </c>
      <c r="F37">
        <v>3</v>
      </c>
      <c r="G37">
        <v>39.399900000000002</v>
      </c>
      <c r="H37">
        <v>-8.2245000000000008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181</v>
      </c>
      <c r="D38">
        <v>439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380</v>
      </c>
      <c r="V38" t="str">
        <f t="shared" si="2"/>
        <v/>
      </c>
    </row>
    <row r="39" spans="1:22" ht="17" x14ac:dyDescent="0.25">
      <c r="A39" s="4"/>
      <c r="B39" t="s">
        <v>202</v>
      </c>
      <c r="C39" t="s">
        <v>1260</v>
      </c>
      <c r="D39">
        <v>396</v>
      </c>
      <c r="E39">
        <v>0</v>
      </c>
      <c r="F39">
        <v>3</v>
      </c>
      <c r="G39">
        <v>49.817500000000003</v>
      </c>
      <c r="H39">
        <v>15.473000000000001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198</v>
      </c>
      <c r="C40" t="s">
        <v>1255</v>
      </c>
      <c r="D40">
        <v>387</v>
      </c>
      <c r="E40">
        <v>5</v>
      </c>
      <c r="F40">
        <v>8</v>
      </c>
      <c r="G40">
        <v>39.074199999999998</v>
      </c>
      <c r="H40">
        <v>21.824300000000001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1374</v>
      </c>
    </row>
    <row r="41" spans="1:22" ht="17" x14ac:dyDescent="0.25">
      <c r="A41" s="4" t="s">
        <v>26</v>
      </c>
      <c r="B41" t="s">
        <v>2</v>
      </c>
      <c r="C41" t="s">
        <v>1268</v>
      </c>
      <c r="D41">
        <v>358</v>
      </c>
      <c r="E41">
        <v>3</v>
      </c>
      <c r="F41">
        <v>325</v>
      </c>
      <c r="G41">
        <v>31.202000000000002</v>
      </c>
      <c r="H41">
        <v>121.4491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204</v>
      </c>
      <c r="C42" t="s">
        <v>1251</v>
      </c>
      <c r="D42">
        <v>337</v>
      </c>
      <c r="E42">
        <v>0</v>
      </c>
      <c r="F42">
        <v>11</v>
      </c>
      <c r="G42">
        <v>31.046099999999999</v>
      </c>
      <c r="H42">
        <v>34.851599999999998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1374</v>
      </c>
    </row>
    <row r="43" spans="1:22" ht="17" x14ac:dyDescent="0.25">
      <c r="A43" s="4"/>
      <c r="B43" t="s">
        <v>209</v>
      </c>
      <c r="C43" t="s">
        <v>1260</v>
      </c>
      <c r="D43">
        <v>321</v>
      </c>
      <c r="E43">
        <v>1</v>
      </c>
      <c r="F43">
        <v>2</v>
      </c>
      <c r="G43">
        <v>-14.234999999999999</v>
      </c>
      <c r="H43">
        <v>-51.9253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1269</v>
      </c>
      <c r="D44">
        <v>321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28</v>
      </c>
      <c r="B46" t="s">
        <v>2</v>
      </c>
      <c r="C46" t="s">
        <v>183</v>
      </c>
      <c r="D46">
        <v>296</v>
      </c>
      <c r="E46">
        <v>1</v>
      </c>
      <c r="F46">
        <v>295</v>
      </c>
      <c r="G46">
        <v>26.078900000000001</v>
      </c>
      <c r="H46">
        <v>117.98739999999999</v>
      </c>
      <c r="J46" t="str">
        <f t="shared" si="3"/>
        <v/>
      </c>
      <c r="K46" t="str">
        <f t="shared" si="3"/>
        <v/>
      </c>
      <c r="L46" t="str">
        <f t="shared" si="3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205</v>
      </c>
      <c r="C47" t="s">
        <v>1263</v>
      </c>
      <c r="D47">
        <v>275</v>
      </c>
      <c r="E47">
        <v>1</v>
      </c>
      <c r="F47">
        <v>0</v>
      </c>
      <c r="G47">
        <v>46.151200000000003</v>
      </c>
      <c r="H47">
        <v>14.9955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 t="s">
        <v>214</v>
      </c>
      <c r="B48" t="s">
        <v>1</v>
      </c>
      <c r="C48" t="s">
        <v>1270</v>
      </c>
      <c r="D48">
        <v>267</v>
      </c>
      <c r="E48">
        <v>3</v>
      </c>
      <c r="F48">
        <v>1</v>
      </c>
      <c r="G48">
        <v>40.298900000000003</v>
      </c>
      <c r="H48">
        <v>-74.521000000000001</v>
      </c>
      <c r="J48">
        <f t="shared" si="3"/>
        <v>267</v>
      </c>
      <c r="K48">
        <f t="shared" si="3"/>
        <v>3</v>
      </c>
      <c r="L48">
        <f t="shared" si="3"/>
        <v>1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42</v>
      </c>
      <c r="C49" t="s">
        <v>1260</v>
      </c>
      <c r="D49">
        <v>266</v>
      </c>
      <c r="E49">
        <v>0</v>
      </c>
      <c r="F49">
        <v>114</v>
      </c>
      <c r="G49">
        <v>1.3521000000000001</v>
      </c>
      <c r="H49">
        <v>103.8198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30</v>
      </c>
      <c r="B50" t="s">
        <v>2</v>
      </c>
      <c r="C50" t="s">
        <v>1264</v>
      </c>
      <c r="D50">
        <v>253</v>
      </c>
      <c r="E50">
        <v>2</v>
      </c>
      <c r="F50">
        <v>248</v>
      </c>
      <c r="G50">
        <v>23.829799999999999</v>
      </c>
      <c r="H50">
        <v>108.7881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29</v>
      </c>
      <c r="B51" t="s">
        <v>2</v>
      </c>
      <c r="C51" t="s">
        <v>1267</v>
      </c>
      <c r="D51">
        <v>246</v>
      </c>
      <c r="E51">
        <v>3</v>
      </c>
      <c r="F51">
        <v>236</v>
      </c>
      <c r="G51">
        <v>35.191699999999997</v>
      </c>
      <c r="H51">
        <v>108.87009999999999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218</v>
      </c>
      <c r="C52" t="s">
        <v>1251</v>
      </c>
      <c r="D52">
        <v>238</v>
      </c>
      <c r="E52">
        <v>5</v>
      </c>
      <c r="F52">
        <v>13</v>
      </c>
      <c r="G52">
        <v>51.919400000000003</v>
      </c>
      <c r="H52">
        <v>19.145099999999999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226</v>
      </c>
      <c r="C53" t="s">
        <v>1260</v>
      </c>
      <c r="D53">
        <v>236</v>
      </c>
      <c r="E53">
        <v>0</v>
      </c>
      <c r="F53">
        <v>2</v>
      </c>
      <c r="G53">
        <v>30.375299999999999</v>
      </c>
      <c r="H53">
        <v>69.345100000000002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206</v>
      </c>
      <c r="C54" t="s">
        <v>1271</v>
      </c>
      <c r="D54">
        <v>228</v>
      </c>
      <c r="E54">
        <v>1</v>
      </c>
      <c r="F54">
        <v>81</v>
      </c>
      <c r="G54">
        <v>26.066700000000001</v>
      </c>
      <c r="H54">
        <v>50.557699999999997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1253</v>
      </c>
      <c r="D55">
        <v>225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220</v>
      </c>
      <c r="C56" t="s">
        <v>1272</v>
      </c>
      <c r="D56">
        <v>223</v>
      </c>
      <c r="E56">
        <v>2</v>
      </c>
      <c r="F56">
        <v>5</v>
      </c>
      <c r="G56">
        <v>53.142400000000002</v>
      </c>
      <c r="H56">
        <v>-7.6920999999999999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212</v>
      </c>
      <c r="C57" t="s">
        <v>1260</v>
      </c>
      <c r="D57">
        <v>220</v>
      </c>
      <c r="E57">
        <v>1</v>
      </c>
      <c r="F57">
        <v>0</v>
      </c>
      <c r="G57">
        <v>64.963099999999997</v>
      </c>
      <c r="H57">
        <v>-19.020800000000001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1273</v>
      </c>
      <c r="D58">
        <v>218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3"/>
        <v>218</v>
      </c>
      <c r="K58">
        <f t="shared" si="3"/>
        <v>0</v>
      </c>
      <c r="L58">
        <f t="shared" si="3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224</v>
      </c>
      <c r="B59" t="s">
        <v>1</v>
      </c>
      <c r="C59" t="s">
        <v>1274</v>
      </c>
      <c r="D59">
        <v>216</v>
      </c>
      <c r="E59">
        <v>6</v>
      </c>
      <c r="F59">
        <v>0</v>
      </c>
      <c r="G59">
        <v>27.766300000000001</v>
      </c>
      <c r="H59">
        <v>-81.686800000000005</v>
      </c>
      <c r="J59">
        <f t="shared" si="3"/>
        <v>216</v>
      </c>
      <c r="K59">
        <f t="shared" si="3"/>
        <v>6</v>
      </c>
      <c r="L59">
        <f t="shared" si="3"/>
        <v>0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60</v>
      </c>
      <c r="B60" t="s">
        <v>59</v>
      </c>
      <c r="C60" t="s">
        <v>1275</v>
      </c>
      <c r="D60">
        <v>210</v>
      </c>
      <c r="E60">
        <v>4</v>
      </c>
      <c r="F60">
        <v>4</v>
      </c>
      <c r="G60">
        <v>-33.8688</v>
      </c>
      <c r="H60">
        <v>151.20930000000001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223</v>
      </c>
      <c r="C61" t="s">
        <v>1260</v>
      </c>
      <c r="D61">
        <v>201</v>
      </c>
      <c r="E61">
        <v>0</v>
      </c>
      <c r="F61">
        <v>0</v>
      </c>
      <c r="G61">
        <v>-35.6751</v>
      </c>
      <c r="H61">
        <v>-71.543000000000006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133</v>
      </c>
      <c r="C62" t="s">
        <v>1276</v>
      </c>
      <c r="D62">
        <v>196</v>
      </c>
      <c r="E62">
        <v>4</v>
      </c>
      <c r="F62">
        <v>32</v>
      </c>
      <c r="G62">
        <v>26.820599999999999</v>
      </c>
      <c r="H62">
        <v>30.802499999999998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227</v>
      </c>
      <c r="B63" t="s">
        <v>1</v>
      </c>
      <c r="C63" t="s">
        <v>1256</v>
      </c>
      <c r="D63">
        <v>196</v>
      </c>
      <c r="E63">
        <v>4</v>
      </c>
      <c r="F63">
        <v>0</v>
      </c>
      <c r="G63">
        <v>31.169499999999999</v>
      </c>
      <c r="H63">
        <v>-91.867800000000003</v>
      </c>
      <c r="J63">
        <f t="shared" si="3"/>
        <v>196</v>
      </c>
      <c r="K63">
        <f t="shared" si="3"/>
        <v>4</v>
      </c>
      <c r="L63">
        <f t="shared" si="3"/>
        <v>0</v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66</v>
      </c>
      <c r="C64" t="s">
        <v>1253</v>
      </c>
      <c r="D64">
        <v>187</v>
      </c>
      <c r="E64">
        <v>12</v>
      </c>
      <c r="F64">
        <v>5</v>
      </c>
      <c r="G64">
        <v>12.8797</v>
      </c>
      <c r="H64">
        <v>121.774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216</v>
      </c>
      <c r="B65" t="s">
        <v>63</v>
      </c>
      <c r="C65" t="s">
        <v>1263</v>
      </c>
      <c r="D65">
        <v>185</v>
      </c>
      <c r="E65">
        <v>1</v>
      </c>
      <c r="F65">
        <v>5</v>
      </c>
      <c r="G65">
        <v>51.253799999999998</v>
      </c>
      <c r="H65">
        <v>-85.3232</v>
      </c>
      <c r="J65" t="str">
        <f t="shared" si="3"/>
        <v/>
      </c>
      <c r="K65" t="str">
        <f t="shared" si="3"/>
        <v/>
      </c>
      <c r="L65" t="str">
        <f t="shared" si="3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222</v>
      </c>
      <c r="C66" t="s">
        <v>1253</v>
      </c>
      <c r="D66">
        <v>184</v>
      </c>
      <c r="E66">
        <v>0</v>
      </c>
      <c r="F66">
        <v>16</v>
      </c>
      <c r="G66">
        <v>45.943199999999997</v>
      </c>
      <c r="H66">
        <v>24.966799999999999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1253</v>
      </c>
      <c r="D67">
        <v>177</v>
      </c>
      <c r="E67">
        <v>1</v>
      </c>
      <c r="F67">
        <v>41</v>
      </c>
      <c r="G67">
        <v>15.87</v>
      </c>
      <c r="H67">
        <v>100.99250000000001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33</v>
      </c>
      <c r="B68" t="s">
        <v>2</v>
      </c>
      <c r="C68" t="s">
        <v>203</v>
      </c>
      <c r="D68">
        <v>176</v>
      </c>
      <c r="E68">
        <v>2</v>
      </c>
      <c r="F68">
        <v>172</v>
      </c>
      <c r="G68">
        <v>24.974</v>
      </c>
      <c r="H68">
        <v>101.48699999999999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1253</v>
      </c>
      <c r="D69">
        <v>172</v>
      </c>
      <c r="E69">
        <v>5</v>
      </c>
      <c r="F69">
        <v>8</v>
      </c>
      <c r="G69">
        <v>-0.7893</v>
      </c>
      <c r="H69">
        <v>113.9213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233</v>
      </c>
      <c r="C70" t="s">
        <v>1277</v>
      </c>
      <c r="D70">
        <v>171</v>
      </c>
      <c r="E70">
        <v>0</v>
      </c>
      <c r="F70">
        <v>6</v>
      </c>
      <c r="G70">
        <v>23.885899999999999</v>
      </c>
      <c r="H70">
        <v>45.0792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34</v>
      </c>
      <c r="B71" t="s">
        <v>2</v>
      </c>
      <c r="C71" t="s">
        <v>165</v>
      </c>
      <c r="D71">
        <v>168</v>
      </c>
      <c r="E71">
        <v>6</v>
      </c>
      <c r="F71">
        <v>161</v>
      </c>
      <c r="G71">
        <v>19.195900000000002</v>
      </c>
      <c r="H71">
        <v>109.7453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45</v>
      </c>
      <c r="B72" t="s">
        <v>2</v>
      </c>
      <c r="C72" t="s">
        <v>1278</v>
      </c>
      <c r="D72">
        <v>162</v>
      </c>
      <c r="E72">
        <v>4</v>
      </c>
      <c r="F72">
        <v>88</v>
      </c>
      <c r="G72">
        <v>22.3</v>
      </c>
      <c r="H72">
        <v>114.2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237</v>
      </c>
      <c r="B73" t="s">
        <v>1</v>
      </c>
      <c r="C73" t="s">
        <v>1256</v>
      </c>
      <c r="D73">
        <v>161</v>
      </c>
      <c r="E73">
        <v>1</v>
      </c>
      <c r="F73">
        <v>2</v>
      </c>
      <c r="G73">
        <v>40.349499999999999</v>
      </c>
      <c r="H73">
        <v>-88.986099999999993</v>
      </c>
      <c r="J73">
        <f t="shared" si="3"/>
        <v>161</v>
      </c>
      <c r="K73">
        <f t="shared" si="3"/>
        <v>1</v>
      </c>
      <c r="L73">
        <f t="shared" si="3"/>
        <v>2</v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221</v>
      </c>
      <c r="B74" t="s">
        <v>1</v>
      </c>
      <c r="C74" t="s">
        <v>1256</v>
      </c>
      <c r="D74">
        <v>160</v>
      </c>
      <c r="E74">
        <v>2</v>
      </c>
      <c r="F74">
        <v>0</v>
      </c>
      <c r="G74">
        <v>39.059800000000003</v>
      </c>
      <c r="H74">
        <v>-105.3111</v>
      </c>
      <c r="J74">
        <f t="shared" si="3"/>
        <v>160</v>
      </c>
      <c r="K74">
        <f t="shared" si="3"/>
        <v>2</v>
      </c>
      <c r="L74">
        <f t="shared" si="3"/>
        <v>0</v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/>
      <c r="B75" t="s">
        <v>229</v>
      </c>
      <c r="C75" t="s">
        <v>1260</v>
      </c>
      <c r="D75">
        <v>154</v>
      </c>
      <c r="E75">
        <v>11</v>
      </c>
      <c r="F75">
        <v>32</v>
      </c>
      <c r="G75">
        <v>33.223199999999999</v>
      </c>
      <c r="H75">
        <v>43.679299999999998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 t="s">
        <v>35</v>
      </c>
      <c r="B76" t="s">
        <v>2</v>
      </c>
      <c r="C76" t="s">
        <v>1279</v>
      </c>
      <c r="D76">
        <v>147</v>
      </c>
      <c r="E76">
        <v>2</v>
      </c>
      <c r="F76">
        <v>144</v>
      </c>
      <c r="G76">
        <v>26.8154</v>
      </c>
      <c r="H76">
        <v>106.87479999999999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231</v>
      </c>
      <c r="B77" t="s">
        <v>1</v>
      </c>
      <c r="C77" t="s">
        <v>1270</v>
      </c>
      <c r="D77">
        <v>146</v>
      </c>
      <c r="E77">
        <v>1</v>
      </c>
      <c r="F77">
        <v>0</v>
      </c>
      <c r="G77">
        <v>33.040599999999998</v>
      </c>
      <c r="H77">
        <v>-83.643100000000004</v>
      </c>
      <c r="J77">
        <f t="shared" si="3"/>
        <v>146</v>
      </c>
      <c r="K77">
        <f t="shared" si="3"/>
        <v>1</v>
      </c>
      <c r="L77">
        <f t="shared" si="3"/>
        <v>0</v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64</v>
      </c>
      <c r="C78" t="s">
        <v>1260</v>
      </c>
      <c r="D78">
        <v>142</v>
      </c>
      <c r="E78">
        <v>3</v>
      </c>
      <c r="F78">
        <v>14</v>
      </c>
      <c r="G78">
        <v>20.593699999999998</v>
      </c>
      <c r="H78">
        <v>78.962900000000005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/>
      <c r="B79" t="s">
        <v>242</v>
      </c>
      <c r="C79" t="s">
        <v>1260</v>
      </c>
      <c r="D79">
        <v>140</v>
      </c>
      <c r="E79">
        <v>1</v>
      </c>
      <c r="F79">
        <v>0</v>
      </c>
      <c r="G79">
        <v>49.815300000000001</v>
      </c>
      <c r="H79">
        <v>6.1295999999999999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 t="s">
        <v>37</v>
      </c>
      <c r="B80" t="s">
        <v>2</v>
      </c>
      <c r="C80" t="s">
        <v>171</v>
      </c>
      <c r="D80">
        <v>136</v>
      </c>
      <c r="E80">
        <v>3</v>
      </c>
      <c r="F80">
        <v>133</v>
      </c>
      <c r="G80">
        <v>39.305399999999999</v>
      </c>
      <c r="H80">
        <v>117.32299999999999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39</v>
      </c>
      <c r="B81" t="s">
        <v>2</v>
      </c>
      <c r="C81" t="s">
        <v>171</v>
      </c>
      <c r="D81">
        <v>133</v>
      </c>
      <c r="E81">
        <v>2</v>
      </c>
      <c r="F81">
        <v>91</v>
      </c>
      <c r="G81">
        <v>36.061100000000003</v>
      </c>
      <c r="H81">
        <v>103.8343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 t="s">
        <v>36</v>
      </c>
      <c r="B82" t="s">
        <v>2</v>
      </c>
      <c r="C82" t="s">
        <v>201</v>
      </c>
      <c r="D82">
        <v>133</v>
      </c>
      <c r="E82">
        <v>0</v>
      </c>
      <c r="F82">
        <v>133</v>
      </c>
      <c r="G82">
        <v>37.5777</v>
      </c>
      <c r="H82">
        <v>112.29219999999999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/>
      <c r="B83" t="s">
        <v>230</v>
      </c>
      <c r="C83" t="s">
        <v>1267</v>
      </c>
      <c r="D83">
        <v>130</v>
      </c>
      <c r="E83">
        <v>0</v>
      </c>
      <c r="F83">
        <v>9</v>
      </c>
      <c r="G83">
        <v>29.311699999999998</v>
      </c>
      <c r="H83">
        <v>47.4818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 t="s">
        <v>38</v>
      </c>
      <c r="B84" t="s">
        <v>2</v>
      </c>
      <c r="C84" t="s">
        <v>1280</v>
      </c>
      <c r="D84">
        <v>125</v>
      </c>
      <c r="E84">
        <v>1</v>
      </c>
      <c r="F84">
        <v>120</v>
      </c>
      <c r="G84">
        <v>41.2956</v>
      </c>
      <c r="H84">
        <v>122.60850000000001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238</v>
      </c>
      <c r="C85" t="s">
        <v>1267</v>
      </c>
      <c r="D85">
        <v>120</v>
      </c>
      <c r="E85">
        <v>3</v>
      </c>
      <c r="F85">
        <v>3</v>
      </c>
      <c r="G85">
        <v>33.854700000000001</v>
      </c>
      <c r="H85">
        <v>35.862299999999998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/>
      <c r="B86" t="s">
        <v>240</v>
      </c>
      <c r="C86" t="s">
        <v>1281</v>
      </c>
      <c r="D86">
        <v>117</v>
      </c>
      <c r="E86">
        <v>0</v>
      </c>
      <c r="F86">
        <v>1</v>
      </c>
      <c r="G86">
        <v>-9.19</v>
      </c>
      <c r="H86">
        <v>-75.015199999999993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/>
      <c r="B87" t="s">
        <v>69</v>
      </c>
      <c r="C87" t="s">
        <v>1281</v>
      </c>
      <c r="D87">
        <v>114</v>
      </c>
      <c r="E87">
        <v>0</v>
      </c>
      <c r="F87">
        <v>8</v>
      </c>
      <c r="G87">
        <v>61.524000000000001</v>
      </c>
      <c r="H87">
        <v>105.3188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243</v>
      </c>
      <c r="B88" t="s">
        <v>1</v>
      </c>
      <c r="C88" t="s">
        <v>1282</v>
      </c>
      <c r="D88">
        <v>112</v>
      </c>
      <c r="E88">
        <v>0</v>
      </c>
      <c r="F88">
        <v>0</v>
      </c>
      <c r="G88">
        <v>40.590800000000002</v>
      </c>
      <c r="H88">
        <v>-77.209800000000001</v>
      </c>
      <c r="J88">
        <f t="shared" ref="J88:L151" si="5">IF($B88="US",D88,"")</f>
        <v>112</v>
      </c>
      <c r="K88">
        <f t="shared" si="5"/>
        <v>0</v>
      </c>
      <c r="L88">
        <f t="shared" si="5"/>
        <v>0</v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 t="s">
        <v>241</v>
      </c>
      <c r="B89" t="s">
        <v>1</v>
      </c>
      <c r="C89" t="s">
        <v>1270</v>
      </c>
      <c r="D89">
        <v>110</v>
      </c>
      <c r="E89">
        <v>1</v>
      </c>
      <c r="F89">
        <v>0</v>
      </c>
      <c r="G89">
        <v>31.054500000000001</v>
      </c>
      <c r="H89">
        <v>-97.563500000000005</v>
      </c>
      <c r="J89">
        <f t="shared" si="5"/>
        <v>110</v>
      </c>
      <c r="K89">
        <f t="shared" si="5"/>
        <v>1</v>
      </c>
      <c r="L89">
        <f t="shared" si="5"/>
        <v>0</v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/>
      <c r="B90" t="s">
        <v>235</v>
      </c>
      <c r="C90" t="s">
        <v>236</v>
      </c>
      <c r="D90">
        <v>109</v>
      </c>
      <c r="E90">
        <v>7</v>
      </c>
      <c r="F90">
        <v>4</v>
      </c>
      <c r="G90">
        <v>43.942399999999999</v>
      </c>
      <c r="H90">
        <v>12.457800000000001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62</v>
      </c>
      <c r="B91" t="s">
        <v>63</v>
      </c>
      <c r="C91" t="s">
        <v>173</v>
      </c>
      <c r="D91">
        <v>103</v>
      </c>
      <c r="E91">
        <v>4</v>
      </c>
      <c r="F91">
        <v>4</v>
      </c>
      <c r="G91">
        <v>53.726700000000001</v>
      </c>
      <c r="H91">
        <v>-127.6476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57</v>
      </c>
      <c r="C92" t="s">
        <v>239</v>
      </c>
      <c r="D92">
        <v>98</v>
      </c>
      <c r="E92">
        <v>0</v>
      </c>
      <c r="F92">
        <v>23</v>
      </c>
      <c r="G92">
        <v>23.424099999999999</v>
      </c>
      <c r="H92">
        <v>53.847799999999999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 t="s">
        <v>61</v>
      </c>
      <c r="B93" t="s">
        <v>59</v>
      </c>
      <c r="C93" t="s">
        <v>1283</v>
      </c>
      <c r="D93">
        <v>94</v>
      </c>
      <c r="E93">
        <v>0</v>
      </c>
      <c r="F93">
        <v>8</v>
      </c>
      <c r="G93">
        <v>-37.813600000000001</v>
      </c>
      <c r="H93">
        <v>144.9631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 t="s">
        <v>40</v>
      </c>
      <c r="B94" t="s">
        <v>2</v>
      </c>
      <c r="C94" t="s">
        <v>199</v>
      </c>
      <c r="D94">
        <v>93</v>
      </c>
      <c r="E94">
        <v>1</v>
      </c>
      <c r="F94">
        <v>92</v>
      </c>
      <c r="G94">
        <v>43.6661</v>
      </c>
      <c r="H94">
        <v>126.1923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259</v>
      </c>
      <c r="C95" t="s">
        <v>1267</v>
      </c>
      <c r="D95">
        <v>82</v>
      </c>
      <c r="E95">
        <v>0</v>
      </c>
      <c r="F95">
        <v>4</v>
      </c>
      <c r="G95">
        <v>23.634499999999999</v>
      </c>
      <c r="H95">
        <v>-102.5528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261</v>
      </c>
      <c r="C96" t="s">
        <v>1284</v>
      </c>
      <c r="D96">
        <v>78</v>
      </c>
      <c r="E96">
        <v>0</v>
      </c>
      <c r="F96">
        <v>1</v>
      </c>
      <c r="G96">
        <v>40.069099999999999</v>
      </c>
      <c r="H96">
        <v>45.038200000000003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 t="s">
        <v>58</v>
      </c>
      <c r="B97" t="s">
        <v>59</v>
      </c>
      <c r="C97" t="s">
        <v>1275</v>
      </c>
      <c r="D97">
        <v>78</v>
      </c>
      <c r="E97">
        <v>0</v>
      </c>
      <c r="F97">
        <v>8</v>
      </c>
      <c r="G97">
        <v>-28.0167</v>
      </c>
      <c r="H97">
        <v>153.4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245</v>
      </c>
      <c r="C98" t="s">
        <v>1285</v>
      </c>
      <c r="D98">
        <v>77</v>
      </c>
      <c r="E98">
        <v>1</v>
      </c>
      <c r="F98">
        <v>22</v>
      </c>
      <c r="G98">
        <v>23.7</v>
      </c>
      <c r="H98">
        <v>121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44</v>
      </c>
      <c r="B99" t="s">
        <v>2</v>
      </c>
      <c r="C99" t="s">
        <v>183</v>
      </c>
      <c r="D99">
        <v>76</v>
      </c>
      <c r="E99">
        <v>3</v>
      </c>
      <c r="F99">
        <v>73</v>
      </c>
      <c r="G99">
        <v>41.112900000000003</v>
      </c>
      <c r="H99">
        <v>85.240099999999998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43</v>
      </c>
      <c r="B100" t="s">
        <v>2</v>
      </c>
      <c r="C100" t="s">
        <v>165</v>
      </c>
      <c r="D100">
        <v>75</v>
      </c>
      <c r="E100">
        <v>1</v>
      </c>
      <c r="F100">
        <v>73</v>
      </c>
      <c r="G100">
        <v>44.093499999999999</v>
      </c>
      <c r="H100">
        <v>113.9448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41</v>
      </c>
      <c r="B101" t="s">
        <v>2</v>
      </c>
      <c r="C101" t="s">
        <v>165</v>
      </c>
      <c r="D101">
        <v>75</v>
      </c>
      <c r="E101">
        <v>0</v>
      </c>
      <c r="F101">
        <v>75</v>
      </c>
      <c r="G101">
        <v>37.269199999999998</v>
      </c>
      <c r="H101">
        <v>106.16549999999999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251</v>
      </c>
      <c r="B102" t="s">
        <v>63</v>
      </c>
      <c r="C102" t="s">
        <v>1286</v>
      </c>
      <c r="D102">
        <v>74</v>
      </c>
      <c r="E102">
        <v>0</v>
      </c>
      <c r="F102">
        <v>0</v>
      </c>
      <c r="G102">
        <v>53.933300000000003</v>
      </c>
      <c r="H102">
        <v>-116.5765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 t="s">
        <v>265</v>
      </c>
      <c r="B103" t="s">
        <v>63</v>
      </c>
      <c r="C103" t="s">
        <v>1287</v>
      </c>
      <c r="D103">
        <v>74</v>
      </c>
      <c r="E103">
        <v>0</v>
      </c>
      <c r="F103">
        <v>0</v>
      </c>
      <c r="G103">
        <v>52.939900000000002</v>
      </c>
      <c r="H103">
        <v>-73.549099999999996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 t="s">
        <v>263</v>
      </c>
      <c r="B104" t="s">
        <v>1</v>
      </c>
      <c r="C104" t="s">
        <v>1282</v>
      </c>
      <c r="D104">
        <v>74</v>
      </c>
      <c r="E104">
        <v>0</v>
      </c>
      <c r="F104">
        <v>0</v>
      </c>
      <c r="G104">
        <v>35.747799999999998</v>
      </c>
      <c r="H104">
        <v>-86.692300000000003</v>
      </c>
      <c r="J104">
        <f t="shared" si="5"/>
        <v>74</v>
      </c>
      <c r="K104">
        <f t="shared" si="5"/>
        <v>0</v>
      </c>
      <c r="L104">
        <f t="shared" si="5"/>
        <v>0</v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246</v>
      </c>
      <c r="C105" t="s">
        <v>1288</v>
      </c>
      <c r="D105">
        <v>72</v>
      </c>
      <c r="E105">
        <v>0</v>
      </c>
      <c r="F105">
        <v>0</v>
      </c>
      <c r="G105">
        <v>48.668999999999997</v>
      </c>
      <c r="H105">
        <v>19.699000000000002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1270</v>
      </c>
      <c r="D106">
        <v>72</v>
      </c>
      <c r="E106">
        <v>0</v>
      </c>
      <c r="F106">
        <v>1</v>
      </c>
      <c r="G106">
        <v>44.268500000000003</v>
      </c>
      <c r="H106">
        <v>-89.616500000000002</v>
      </c>
      <c r="J106">
        <f t="shared" si="5"/>
        <v>72</v>
      </c>
      <c r="K106">
        <f t="shared" si="5"/>
        <v>0</v>
      </c>
      <c r="L106">
        <f t="shared" si="5"/>
        <v>1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1267</v>
      </c>
      <c r="D107">
        <v>69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/>
      <c r="B108" t="s">
        <v>250</v>
      </c>
      <c r="C108" t="s">
        <v>1281</v>
      </c>
      <c r="D108">
        <v>68</v>
      </c>
      <c r="E108">
        <v>2</v>
      </c>
      <c r="F108">
        <v>3</v>
      </c>
      <c r="G108">
        <v>-38.4161</v>
      </c>
      <c r="H108">
        <v>-63.616700000000002</v>
      </c>
      <c r="J108" t="str">
        <f t="shared" si="5"/>
        <v/>
      </c>
      <c r="K108" t="str">
        <f t="shared" si="5"/>
        <v/>
      </c>
      <c r="L108" t="str">
        <f t="shared" si="5"/>
        <v/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286</v>
      </c>
      <c r="B109" t="s">
        <v>1</v>
      </c>
      <c r="C109" t="s">
        <v>1282</v>
      </c>
      <c r="D109">
        <v>68</v>
      </c>
      <c r="E109">
        <v>0</v>
      </c>
      <c r="F109">
        <v>0</v>
      </c>
      <c r="G109">
        <v>41.597799999999999</v>
      </c>
      <c r="H109">
        <v>-72.755399999999995</v>
      </c>
      <c r="J109">
        <f t="shared" si="5"/>
        <v>68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262</v>
      </c>
      <c r="C110" t="s">
        <v>1267</v>
      </c>
      <c r="D110">
        <v>67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 t="s">
        <v>266</v>
      </c>
      <c r="B111" t="s">
        <v>1</v>
      </c>
      <c r="C111" t="s">
        <v>1251</v>
      </c>
      <c r="D111">
        <v>67</v>
      </c>
      <c r="E111">
        <v>0</v>
      </c>
      <c r="F111">
        <v>0</v>
      </c>
      <c r="G111">
        <v>40.388800000000003</v>
      </c>
      <c r="H111">
        <v>-82.764899999999997</v>
      </c>
      <c r="J111">
        <f t="shared" si="5"/>
        <v>67</v>
      </c>
      <c r="K111">
        <f t="shared" si="5"/>
        <v>0</v>
      </c>
      <c r="L111">
        <f t="shared" si="5"/>
        <v>0</v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268</v>
      </c>
      <c r="B112" t="s">
        <v>1</v>
      </c>
      <c r="C112" t="s">
        <v>1270</v>
      </c>
      <c r="D112">
        <v>67</v>
      </c>
      <c r="E112">
        <v>2</v>
      </c>
      <c r="F112">
        <v>0</v>
      </c>
      <c r="G112">
        <v>37.769300000000001</v>
      </c>
      <c r="H112">
        <v>-78.17</v>
      </c>
      <c r="J112">
        <f t="shared" si="5"/>
        <v>67</v>
      </c>
      <c r="K112">
        <f t="shared" si="5"/>
        <v>2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 t="s">
        <v>273</v>
      </c>
      <c r="B113" t="s">
        <v>1</v>
      </c>
      <c r="C113" t="s">
        <v>1282</v>
      </c>
      <c r="D113">
        <v>66</v>
      </c>
      <c r="E113">
        <v>1</v>
      </c>
      <c r="F113">
        <v>0</v>
      </c>
      <c r="G113">
        <v>44.572000000000003</v>
      </c>
      <c r="H113">
        <v>-122.07089999999999</v>
      </c>
      <c r="J113">
        <f t="shared" si="5"/>
        <v>66</v>
      </c>
      <c r="K113">
        <f t="shared" si="5"/>
        <v>1</v>
      </c>
      <c r="L113">
        <f t="shared" si="5"/>
        <v>0</v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53</v>
      </c>
      <c r="C114" t="s">
        <v>1281</v>
      </c>
      <c r="D114">
        <v>66</v>
      </c>
      <c r="E114">
        <v>0</v>
      </c>
      <c r="F114">
        <v>16</v>
      </c>
      <c r="G114">
        <v>14.058299999999999</v>
      </c>
      <c r="H114">
        <v>108.27719999999999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/>
      <c r="B115" t="s">
        <v>257</v>
      </c>
      <c r="C115" t="s">
        <v>1281</v>
      </c>
      <c r="D115">
        <v>65</v>
      </c>
      <c r="E115">
        <v>0</v>
      </c>
      <c r="F115">
        <v>1</v>
      </c>
      <c r="G115">
        <v>4.5709</v>
      </c>
      <c r="H115">
        <v>-74.297300000000007</v>
      </c>
      <c r="J115" t="str">
        <f t="shared" si="5"/>
        <v/>
      </c>
      <c r="K115" t="str">
        <f t="shared" si="5"/>
        <v/>
      </c>
      <c r="L115" t="str">
        <f t="shared" si="5"/>
        <v/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/>
      <c r="B116" t="s">
        <v>249</v>
      </c>
      <c r="C116" t="s">
        <v>1267</v>
      </c>
      <c r="D116">
        <v>65</v>
      </c>
      <c r="E116">
        <v>0</v>
      </c>
      <c r="F116">
        <v>4</v>
      </c>
      <c r="G116">
        <v>45.1</v>
      </c>
      <c r="H116">
        <v>15.2</v>
      </c>
      <c r="J116" t="str">
        <f t="shared" si="5"/>
        <v/>
      </c>
      <c r="K116" t="str">
        <f t="shared" si="5"/>
        <v/>
      </c>
      <c r="L116" t="str">
        <f t="shared" si="5"/>
        <v/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/>
      <c r="B117" t="s">
        <v>254</v>
      </c>
      <c r="C117" t="s">
        <v>1289</v>
      </c>
      <c r="D117">
        <v>65</v>
      </c>
      <c r="E117">
        <v>0</v>
      </c>
      <c r="F117">
        <v>1</v>
      </c>
      <c r="G117">
        <v>44.016500000000001</v>
      </c>
      <c r="H117">
        <v>21.0059</v>
      </c>
      <c r="J117" t="str">
        <f t="shared" si="5"/>
        <v/>
      </c>
      <c r="K117" t="str">
        <f t="shared" si="5"/>
        <v/>
      </c>
      <c r="L117" t="str">
        <f t="shared" si="5"/>
        <v/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260</v>
      </c>
      <c r="B118" t="s">
        <v>1</v>
      </c>
      <c r="C118" t="s">
        <v>1251</v>
      </c>
      <c r="D118">
        <v>65</v>
      </c>
      <c r="E118">
        <v>0</v>
      </c>
      <c r="F118">
        <v>0</v>
      </c>
      <c r="G118">
        <v>43.326599999999999</v>
      </c>
      <c r="H118">
        <v>-84.536100000000005</v>
      </c>
      <c r="J118">
        <f t="shared" si="5"/>
        <v>65</v>
      </c>
      <c r="K118">
        <f t="shared" si="5"/>
        <v>0</v>
      </c>
      <c r="L118">
        <f t="shared" si="5"/>
        <v>0</v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276</v>
      </c>
      <c r="B119" t="s">
        <v>1</v>
      </c>
      <c r="C119" t="s">
        <v>1282</v>
      </c>
      <c r="D119">
        <v>64</v>
      </c>
      <c r="E119">
        <v>0</v>
      </c>
      <c r="F119">
        <v>0</v>
      </c>
      <c r="G119">
        <v>35.630099999999999</v>
      </c>
      <c r="H119">
        <v>-79.806399999999996</v>
      </c>
      <c r="J119">
        <f t="shared" si="5"/>
        <v>64</v>
      </c>
      <c r="K119">
        <f t="shared" si="5"/>
        <v>0</v>
      </c>
      <c r="L119">
        <f t="shared" si="5"/>
        <v>0</v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/>
      <c r="B120" t="s">
        <v>247</v>
      </c>
      <c r="C120" t="s">
        <v>165</v>
      </c>
      <c r="D120">
        <v>62</v>
      </c>
      <c r="E120">
        <v>0</v>
      </c>
      <c r="F120">
        <v>0</v>
      </c>
      <c r="G120">
        <v>-30.5595</v>
      </c>
      <c r="H120">
        <v>22.9375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255</v>
      </c>
      <c r="C121" t="s">
        <v>1271</v>
      </c>
      <c r="D121">
        <v>60</v>
      </c>
      <c r="E121">
        <v>4</v>
      </c>
      <c r="F121">
        <v>12</v>
      </c>
      <c r="G121">
        <v>28.033899999999999</v>
      </c>
      <c r="H121">
        <v>1.6596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 t="s">
        <v>271</v>
      </c>
      <c r="B122" t="s">
        <v>1</v>
      </c>
      <c r="C122" t="s">
        <v>1290</v>
      </c>
      <c r="D122">
        <v>60</v>
      </c>
      <c r="E122">
        <v>0</v>
      </c>
      <c r="F122">
        <v>3</v>
      </c>
      <c r="G122">
        <v>39.063899999999997</v>
      </c>
      <c r="H122">
        <v>-76.802099999999996</v>
      </c>
      <c r="J122">
        <f t="shared" si="5"/>
        <v>60</v>
      </c>
      <c r="K122">
        <f t="shared" si="5"/>
        <v>0</v>
      </c>
      <c r="L122">
        <f t="shared" si="5"/>
        <v>3</v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 t="s">
        <v>258</v>
      </c>
      <c r="B123" t="s">
        <v>1</v>
      </c>
      <c r="C123" t="s">
        <v>1277</v>
      </c>
      <c r="D123">
        <v>60</v>
      </c>
      <c r="E123">
        <v>0</v>
      </c>
      <c r="F123">
        <v>0</v>
      </c>
      <c r="G123">
        <v>45.694499999999998</v>
      </c>
      <c r="H123">
        <v>-93.900199999999998</v>
      </c>
      <c r="J123">
        <f t="shared" si="5"/>
        <v>60</v>
      </c>
      <c r="K123">
        <f t="shared" si="5"/>
        <v>0</v>
      </c>
      <c r="L123">
        <f t="shared" si="5"/>
        <v>0</v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/>
      <c r="B124" t="s">
        <v>277</v>
      </c>
      <c r="C124" t="s">
        <v>1271</v>
      </c>
      <c r="D124">
        <v>58</v>
      </c>
      <c r="E124">
        <v>2</v>
      </c>
      <c r="F124">
        <v>0</v>
      </c>
      <c r="G124">
        <v>-1.8311999999999999</v>
      </c>
      <c r="H124">
        <v>-78.183400000000006</v>
      </c>
      <c r="J124" t="str">
        <f t="shared" si="5"/>
        <v/>
      </c>
      <c r="K124" t="str">
        <f t="shared" si="5"/>
        <v/>
      </c>
      <c r="L124" t="str">
        <f t="shared" si="5"/>
        <v/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1281</v>
      </c>
      <c r="D125">
        <v>56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270</v>
      </c>
      <c r="B126" t="s">
        <v>1</v>
      </c>
      <c r="C126" t="s">
        <v>1274</v>
      </c>
      <c r="D126">
        <v>56</v>
      </c>
      <c r="E126">
        <v>1</v>
      </c>
      <c r="F126">
        <v>0</v>
      </c>
      <c r="G126">
        <v>38.313499999999998</v>
      </c>
      <c r="H126">
        <v>-117.05540000000001</v>
      </c>
      <c r="J126">
        <f t="shared" si="5"/>
        <v>56</v>
      </c>
      <c r="K126">
        <f t="shared" si="5"/>
        <v>1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/>
      <c r="B127" t="s">
        <v>264</v>
      </c>
      <c r="C127" t="s">
        <v>1281</v>
      </c>
      <c r="D127">
        <v>55</v>
      </c>
      <c r="E127">
        <v>1</v>
      </c>
      <c r="F127">
        <v>0</v>
      </c>
      <c r="G127">
        <v>41.153300000000002</v>
      </c>
      <c r="H127">
        <v>20.168299999999999</v>
      </c>
      <c r="J127" t="str">
        <f t="shared" si="5"/>
        <v/>
      </c>
      <c r="K127" t="str">
        <f t="shared" si="5"/>
        <v/>
      </c>
      <c r="L127" t="str">
        <f t="shared" si="5"/>
        <v/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 t="s">
        <v>274</v>
      </c>
      <c r="B128" t="s">
        <v>1</v>
      </c>
      <c r="C128" t="s">
        <v>1251</v>
      </c>
      <c r="D128">
        <v>51</v>
      </c>
      <c r="E128">
        <v>0</v>
      </c>
      <c r="F128">
        <v>0</v>
      </c>
      <c r="G128">
        <v>40.15</v>
      </c>
      <c r="H128">
        <v>-111.86239999999999</v>
      </c>
      <c r="J128">
        <f t="shared" si="5"/>
        <v>51</v>
      </c>
      <c r="K128">
        <f t="shared" si="5"/>
        <v>0</v>
      </c>
      <c r="L128">
        <f t="shared" si="5"/>
        <v>0</v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/>
      <c r="B129" t="s">
        <v>272</v>
      </c>
      <c r="C129" t="s">
        <v>1291</v>
      </c>
      <c r="D129">
        <v>50</v>
      </c>
      <c r="E129">
        <v>1</v>
      </c>
      <c r="F129">
        <v>2</v>
      </c>
      <c r="G129">
        <v>47.162500000000001</v>
      </c>
      <c r="H129">
        <v>19.503299999999999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280</v>
      </c>
      <c r="C130" t="s">
        <v>1291</v>
      </c>
      <c r="D130">
        <v>49</v>
      </c>
      <c r="E130">
        <v>0</v>
      </c>
      <c r="F130">
        <v>1</v>
      </c>
      <c r="G130">
        <v>56.879600000000003</v>
      </c>
      <c r="H130">
        <v>24.603200000000001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306</v>
      </c>
      <c r="B131" t="s">
        <v>187</v>
      </c>
      <c r="C131" t="s">
        <v>1292</v>
      </c>
      <c r="D131">
        <v>47</v>
      </c>
      <c r="E131">
        <v>0</v>
      </c>
      <c r="F131">
        <v>0</v>
      </c>
      <c r="G131">
        <v>61.892600000000002</v>
      </c>
      <c r="H131">
        <v>-6.9118000000000004</v>
      </c>
      <c r="J131" t="str">
        <f t="shared" si="5"/>
        <v/>
      </c>
      <c r="K131" t="str">
        <f t="shared" si="5"/>
        <v/>
      </c>
      <c r="L131" t="str">
        <f t="shared" si="5"/>
        <v/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308</v>
      </c>
      <c r="C132" t="s">
        <v>1293</v>
      </c>
      <c r="D132">
        <v>47</v>
      </c>
      <c r="E132">
        <v>1</v>
      </c>
      <c r="F132">
        <v>0</v>
      </c>
      <c r="G132">
        <v>38.963700000000003</v>
      </c>
      <c r="H132">
        <v>35.243299999999998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 t="s">
        <v>191</v>
      </c>
      <c r="B133" t="s">
        <v>1</v>
      </c>
      <c r="C133" t="s">
        <v>232</v>
      </c>
      <c r="D133">
        <v>47</v>
      </c>
      <c r="E133">
        <v>0</v>
      </c>
      <c r="F133">
        <v>0</v>
      </c>
      <c r="G133">
        <v>35.4437</v>
      </c>
      <c r="H133">
        <v>139.63800000000001</v>
      </c>
      <c r="J133">
        <f t="shared" si="5"/>
        <v>47</v>
      </c>
      <c r="K133">
        <f t="shared" si="5"/>
        <v>0</v>
      </c>
      <c r="L133">
        <f t="shared" si="5"/>
        <v>0</v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 t="s">
        <v>283</v>
      </c>
      <c r="B134" t="s">
        <v>1</v>
      </c>
      <c r="C134" t="s">
        <v>1282</v>
      </c>
      <c r="D134">
        <v>47</v>
      </c>
      <c r="E134">
        <v>1</v>
      </c>
      <c r="F134">
        <v>0</v>
      </c>
      <c r="G134">
        <v>33.856900000000003</v>
      </c>
      <c r="H134">
        <v>-80.944999999999993</v>
      </c>
      <c r="J134">
        <f t="shared" si="5"/>
        <v>47</v>
      </c>
      <c r="K134">
        <f t="shared" si="5"/>
        <v>1</v>
      </c>
      <c r="L134">
        <f t="shared" si="5"/>
        <v>0</v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/>
      <c r="B135" t="s">
        <v>281</v>
      </c>
      <c r="C135" t="s">
        <v>1271</v>
      </c>
      <c r="D135">
        <v>46</v>
      </c>
      <c r="E135">
        <v>0</v>
      </c>
      <c r="F135">
        <v>0</v>
      </c>
      <c r="G135">
        <v>35.126399999999997</v>
      </c>
      <c r="H135">
        <v>33.429900000000004</v>
      </c>
      <c r="J135" t="str">
        <f t="shared" si="5"/>
        <v/>
      </c>
      <c r="K135" t="str">
        <f t="shared" si="5"/>
        <v/>
      </c>
      <c r="L135" t="str">
        <f t="shared" si="5"/>
        <v/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81</v>
      </c>
      <c r="C136" t="s">
        <v>1281</v>
      </c>
      <c r="D136">
        <v>44</v>
      </c>
      <c r="E136">
        <v>0</v>
      </c>
      <c r="F136">
        <v>1</v>
      </c>
      <c r="G136">
        <v>7.8731</v>
      </c>
      <c r="H136">
        <v>80.771799999999999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279</v>
      </c>
      <c r="C137" t="s">
        <v>1271</v>
      </c>
      <c r="D137">
        <v>41</v>
      </c>
      <c r="E137">
        <v>0</v>
      </c>
      <c r="F137">
        <v>0</v>
      </c>
      <c r="G137">
        <v>9.7489000000000008</v>
      </c>
      <c r="H137">
        <v>-83.753399999999999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376</v>
      </c>
      <c r="C138" t="s">
        <v>1251</v>
      </c>
      <c r="D138">
        <v>39</v>
      </c>
      <c r="E138">
        <v>0</v>
      </c>
      <c r="F138">
        <v>1</v>
      </c>
      <c r="G138">
        <v>42.506300000000003</v>
      </c>
      <c r="H138">
        <v>1.5218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 t="s">
        <v>288</v>
      </c>
      <c r="B139" t="s">
        <v>1</v>
      </c>
      <c r="C139" t="s">
        <v>1282</v>
      </c>
      <c r="D139">
        <v>39</v>
      </c>
      <c r="E139">
        <v>0</v>
      </c>
      <c r="F139">
        <v>0</v>
      </c>
      <c r="G139">
        <v>32.318199999999997</v>
      </c>
      <c r="H139">
        <v>-86.902299999999997</v>
      </c>
      <c r="J139">
        <f t="shared" si="5"/>
        <v>39</v>
      </c>
      <c r="K139">
        <f t="shared" si="5"/>
        <v>0</v>
      </c>
      <c r="L139">
        <f t="shared" si="5"/>
        <v>0</v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/>
      <c r="B140" t="s">
        <v>284</v>
      </c>
      <c r="C140" t="s">
        <v>1281</v>
      </c>
      <c r="D140">
        <v>38</v>
      </c>
      <c r="E140">
        <v>0</v>
      </c>
      <c r="F140">
        <v>2</v>
      </c>
      <c r="G140">
        <v>35.9375</v>
      </c>
      <c r="H140">
        <v>14.375400000000001</v>
      </c>
      <c r="J140" t="str">
        <f t="shared" si="5"/>
        <v/>
      </c>
      <c r="K140" t="str">
        <f t="shared" si="5"/>
        <v/>
      </c>
      <c r="L140" t="str">
        <f t="shared" si="5"/>
        <v/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/>
      <c r="B141" t="s">
        <v>287</v>
      </c>
      <c r="C141" t="s">
        <v>1281</v>
      </c>
      <c r="D141">
        <v>38</v>
      </c>
      <c r="E141">
        <v>2</v>
      </c>
      <c r="F141">
        <v>1</v>
      </c>
      <c r="G141">
        <v>31.791699999999999</v>
      </c>
      <c r="H141">
        <v>-7.0926</v>
      </c>
      <c r="J141" t="str">
        <f t="shared" si="5"/>
        <v/>
      </c>
      <c r="K141" t="str">
        <f t="shared" si="5"/>
        <v/>
      </c>
      <c r="L141" t="str">
        <f t="shared" si="5"/>
        <v/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/>
      <c r="B142" t="s">
        <v>278</v>
      </c>
      <c r="C142" t="s">
        <v>165</v>
      </c>
      <c r="D142">
        <v>36</v>
      </c>
      <c r="E142">
        <v>0</v>
      </c>
      <c r="F142">
        <v>3</v>
      </c>
      <c r="G142">
        <v>53.709800000000001</v>
      </c>
      <c r="H142">
        <v>27.953399999999998</v>
      </c>
      <c r="J142" t="str">
        <f t="shared" si="5"/>
        <v/>
      </c>
      <c r="K142" t="str">
        <f t="shared" si="5"/>
        <v/>
      </c>
      <c r="L142" t="str">
        <f t="shared" si="5"/>
        <v/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/>
      <c r="B143" t="s">
        <v>231</v>
      </c>
      <c r="C143" t="s">
        <v>1291</v>
      </c>
      <c r="D143">
        <v>34</v>
      </c>
      <c r="E143">
        <v>0</v>
      </c>
      <c r="F143">
        <v>1</v>
      </c>
      <c r="G143">
        <v>42.315399999999997</v>
      </c>
      <c r="H143">
        <v>43.356900000000003</v>
      </c>
      <c r="J143" t="str">
        <f t="shared" si="5"/>
        <v/>
      </c>
      <c r="K143" t="str">
        <f t="shared" si="5"/>
        <v/>
      </c>
      <c r="L143" t="str">
        <f t="shared" si="5"/>
        <v/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311</v>
      </c>
      <c r="C144" t="s">
        <v>1291</v>
      </c>
      <c r="D144">
        <v>34</v>
      </c>
      <c r="E144">
        <v>0</v>
      </c>
      <c r="F144">
        <v>1</v>
      </c>
      <c r="G144">
        <v>30.5852</v>
      </c>
      <c r="H144">
        <v>36.238399999999999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76</v>
      </c>
      <c r="C145" t="s">
        <v>1294</v>
      </c>
      <c r="D145">
        <v>33</v>
      </c>
      <c r="E145">
        <v>0</v>
      </c>
      <c r="F145">
        <v>1</v>
      </c>
      <c r="G145">
        <v>12.5657</v>
      </c>
      <c r="H145">
        <v>104.991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/>
      <c r="B146" t="s">
        <v>332</v>
      </c>
      <c r="C146" t="s">
        <v>1281</v>
      </c>
      <c r="D146">
        <v>33</v>
      </c>
      <c r="E146">
        <v>0</v>
      </c>
      <c r="F146">
        <v>0</v>
      </c>
      <c r="G146">
        <v>48.019599999999997</v>
      </c>
      <c r="H146">
        <v>66.923699999999997</v>
      </c>
      <c r="J146" t="str">
        <f t="shared" si="5"/>
        <v/>
      </c>
      <c r="K146" t="str">
        <f t="shared" si="5"/>
        <v/>
      </c>
      <c r="L146" t="str">
        <f t="shared" si="5"/>
        <v/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318</v>
      </c>
      <c r="C147" t="s">
        <v>1295</v>
      </c>
      <c r="D147">
        <v>33</v>
      </c>
      <c r="E147">
        <v>0</v>
      </c>
      <c r="F147">
        <v>0</v>
      </c>
      <c r="G147">
        <v>6.4238</v>
      </c>
      <c r="H147">
        <v>-66.589699999999993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 t="s">
        <v>314</v>
      </c>
      <c r="B148" t="s">
        <v>1</v>
      </c>
      <c r="C148" t="s">
        <v>1277</v>
      </c>
      <c r="D148">
        <v>32</v>
      </c>
      <c r="E148">
        <v>0</v>
      </c>
      <c r="F148">
        <v>0</v>
      </c>
      <c r="G148">
        <v>44.693899999999999</v>
      </c>
      <c r="H148">
        <v>-69.381900000000002</v>
      </c>
      <c r="J148">
        <f t="shared" si="5"/>
        <v>32</v>
      </c>
      <c r="K148">
        <f t="shared" si="5"/>
        <v>0</v>
      </c>
      <c r="L148">
        <f t="shared" si="5"/>
        <v>0</v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 t="s">
        <v>289</v>
      </c>
      <c r="B149" t="s">
        <v>59</v>
      </c>
      <c r="C149" t="s">
        <v>1283</v>
      </c>
      <c r="D149">
        <v>31</v>
      </c>
      <c r="E149">
        <v>1</v>
      </c>
      <c r="F149">
        <v>0</v>
      </c>
      <c r="G149">
        <v>-31.950500000000002</v>
      </c>
      <c r="H149">
        <v>115.8605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/>
      <c r="B150" t="s">
        <v>294</v>
      </c>
      <c r="C150" t="s">
        <v>1281</v>
      </c>
      <c r="D150">
        <v>30</v>
      </c>
      <c r="E150">
        <v>0</v>
      </c>
      <c r="F150">
        <v>1</v>
      </c>
      <c r="G150">
        <v>47.4116</v>
      </c>
      <c r="H150">
        <v>28.369900000000001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 t="s">
        <v>291</v>
      </c>
      <c r="B151" t="s">
        <v>1</v>
      </c>
      <c r="C151" t="s">
        <v>1282</v>
      </c>
      <c r="D151">
        <v>30</v>
      </c>
      <c r="E151">
        <v>2</v>
      </c>
      <c r="F151">
        <v>0</v>
      </c>
      <c r="G151">
        <v>39.849400000000003</v>
      </c>
      <c r="H151">
        <v>-86.258300000000006</v>
      </c>
      <c r="J151">
        <f t="shared" si="5"/>
        <v>30</v>
      </c>
      <c r="K151">
        <f t="shared" si="5"/>
        <v>2</v>
      </c>
      <c r="L151">
        <f t="shared" si="5"/>
        <v>0</v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67</v>
      </c>
      <c r="B152" t="s">
        <v>59</v>
      </c>
      <c r="C152" t="s">
        <v>175</v>
      </c>
      <c r="D152">
        <v>29</v>
      </c>
      <c r="E152">
        <v>0</v>
      </c>
      <c r="F152">
        <v>3</v>
      </c>
      <c r="G152">
        <v>-34.9285</v>
      </c>
      <c r="H152">
        <v>138.60069999999999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340</v>
      </c>
      <c r="C153" t="s">
        <v>1296</v>
      </c>
      <c r="D153">
        <v>29</v>
      </c>
      <c r="E153">
        <v>0</v>
      </c>
      <c r="F153">
        <v>0</v>
      </c>
      <c r="G153">
        <v>-32.522799999999997</v>
      </c>
      <c r="H153">
        <v>-55.765799999999999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320</v>
      </c>
      <c r="C154" t="s">
        <v>1248</v>
      </c>
      <c r="D154">
        <v>28</v>
      </c>
      <c r="E154">
        <v>1</v>
      </c>
      <c r="F154">
        <v>6</v>
      </c>
      <c r="G154">
        <v>40.143099999999997</v>
      </c>
      <c r="H154">
        <v>47.576900000000002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290</v>
      </c>
      <c r="C155" t="s">
        <v>1281</v>
      </c>
      <c r="D155">
        <v>26</v>
      </c>
      <c r="E155">
        <v>0</v>
      </c>
      <c r="F155">
        <v>2</v>
      </c>
      <c r="G155">
        <v>43.915900000000001</v>
      </c>
      <c r="H155">
        <v>17.679099999999998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/>
      <c r="B156" t="s">
        <v>307</v>
      </c>
      <c r="C156" t="s">
        <v>1248</v>
      </c>
      <c r="D156">
        <v>26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7"/>
        <v/>
      </c>
      <c r="K156" t="str">
        <f t="shared" si="7"/>
        <v/>
      </c>
      <c r="L156" t="str">
        <f t="shared" si="7"/>
        <v/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/>
      <c r="B157" t="s">
        <v>292</v>
      </c>
      <c r="C157" t="s">
        <v>1269</v>
      </c>
      <c r="D157">
        <v>26</v>
      </c>
      <c r="E157">
        <v>0</v>
      </c>
      <c r="F157">
        <v>2</v>
      </c>
      <c r="G157">
        <v>14.497400000000001</v>
      </c>
      <c r="H157">
        <v>-14.452400000000001</v>
      </c>
      <c r="J157" t="str">
        <f t="shared" si="7"/>
        <v/>
      </c>
      <c r="K157" t="str">
        <f t="shared" si="7"/>
        <v/>
      </c>
      <c r="L157" t="str">
        <f t="shared" si="7"/>
        <v/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301</v>
      </c>
      <c r="B158" t="s">
        <v>1</v>
      </c>
      <c r="C158" t="s">
        <v>1274</v>
      </c>
      <c r="D158">
        <v>26</v>
      </c>
      <c r="E158">
        <v>1</v>
      </c>
      <c r="F158">
        <v>1</v>
      </c>
      <c r="G158">
        <v>37.668100000000003</v>
      </c>
      <c r="H158">
        <v>-84.670100000000005</v>
      </c>
      <c r="J158">
        <f t="shared" si="7"/>
        <v>26</v>
      </c>
      <c r="K158">
        <f t="shared" si="7"/>
        <v>1</v>
      </c>
      <c r="L158">
        <f t="shared" si="7"/>
        <v>1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 t="s">
        <v>315</v>
      </c>
      <c r="B159" t="s">
        <v>1</v>
      </c>
      <c r="C159" t="s">
        <v>1282</v>
      </c>
      <c r="D159">
        <v>26</v>
      </c>
      <c r="E159">
        <v>0</v>
      </c>
      <c r="F159">
        <v>0</v>
      </c>
      <c r="G159">
        <v>43.452500000000001</v>
      </c>
      <c r="H159">
        <v>-71.563900000000004</v>
      </c>
      <c r="J159">
        <f t="shared" si="7"/>
        <v>26</v>
      </c>
      <c r="K159">
        <f t="shared" si="7"/>
        <v>0</v>
      </c>
      <c r="L159">
        <f t="shared" si="7"/>
        <v>0</v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/>
      <c r="B160" t="s">
        <v>313</v>
      </c>
      <c r="C160" t="s">
        <v>1252</v>
      </c>
      <c r="D160">
        <v>25</v>
      </c>
      <c r="E160">
        <v>0</v>
      </c>
      <c r="F160">
        <v>1</v>
      </c>
      <c r="G160">
        <v>55.169400000000003</v>
      </c>
      <c r="H160">
        <v>23.8813</v>
      </c>
      <c r="J160" t="str">
        <f t="shared" si="7"/>
        <v/>
      </c>
      <c r="K160" t="str">
        <f t="shared" si="7"/>
        <v/>
      </c>
      <c r="L160" t="str">
        <f t="shared" si="7"/>
        <v/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296</v>
      </c>
      <c r="C161" t="s">
        <v>1248</v>
      </c>
      <c r="D161">
        <v>24</v>
      </c>
      <c r="E161">
        <v>0</v>
      </c>
      <c r="F161">
        <v>9</v>
      </c>
      <c r="G161">
        <v>21.473500000000001</v>
      </c>
      <c r="H161">
        <v>55.9754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1248</v>
      </c>
      <c r="D162">
        <v>24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190</v>
      </c>
      <c r="D163">
        <v>23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23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 t="s">
        <v>316</v>
      </c>
      <c r="B164" t="s">
        <v>1</v>
      </c>
      <c r="C164" t="s">
        <v>1282</v>
      </c>
      <c r="D164">
        <v>23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7"/>
        <v>23</v>
      </c>
      <c r="K164">
        <f t="shared" si="7"/>
        <v>0</v>
      </c>
      <c r="L164">
        <f t="shared" si="7"/>
        <v>0</v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 t="s">
        <v>302</v>
      </c>
      <c r="B165" t="s">
        <v>1</v>
      </c>
      <c r="C165" t="s">
        <v>1251</v>
      </c>
      <c r="D165">
        <v>23</v>
      </c>
      <c r="E165">
        <v>0</v>
      </c>
      <c r="F165">
        <v>0</v>
      </c>
      <c r="G165">
        <v>41.680900000000001</v>
      </c>
      <c r="H165">
        <v>-71.511799999999994</v>
      </c>
      <c r="J165">
        <f t="shared" si="7"/>
        <v>23</v>
      </c>
      <c r="K165">
        <f t="shared" si="7"/>
        <v>0</v>
      </c>
      <c r="L165">
        <f t="shared" si="7"/>
        <v>0</v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300</v>
      </c>
      <c r="C166" t="s">
        <v>1248</v>
      </c>
      <c r="D166">
        <v>22</v>
      </c>
      <c r="E166">
        <v>0</v>
      </c>
      <c r="F166">
        <v>1</v>
      </c>
      <c r="G166">
        <v>33.939100000000003</v>
      </c>
      <c r="H166">
        <v>67.709999999999994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 t="s">
        <v>297</v>
      </c>
      <c r="B167" t="s">
        <v>1</v>
      </c>
      <c r="C167" t="s">
        <v>298</v>
      </c>
      <c r="D167">
        <v>22</v>
      </c>
      <c r="E167">
        <v>0</v>
      </c>
      <c r="F167">
        <v>0</v>
      </c>
      <c r="G167">
        <v>34.969700000000003</v>
      </c>
      <c r="H167">
        <v>-92.373099999999994</v>
      </c>
      <c r="J167">
        <f t="shared" si="7"/>
        <v>22</v>
      </c>
      <c r="K167">
        <f t="shared" si="7"/>
        <v>0</v>
      </c>
      <c r="L167">
        <f t="shared" si="7"/>
        <v>0</v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299</v>
      </c>
      <c r="B168" t="s">
        <v>1</v>
      </c>
      <c r="C168" t="s">
        <v>190</v>
      </c>
      <c r="D168">
        <v>22</v>
      </c>
      <c r="E168">
        <v>0</v>
      </c>
      <c r="F168">
        <v>0</v>
      </c>
      <c r="G168">
        <v>38.897399999999998</v>
      </c>
      <c r="H168">
        <v>-77.026799999999994</v>
      </c>
      <c r="J168">
        <f t="shared" si="7"/>
        <v>22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/>
      <c r="B169" t="s">
        <v>327</v>
      </c>
      <c r="C169" t="s">
        <v>1297</v>
      </c>
      <c r="D169">
        <v>21</v>
      </c>
      <c r="E169">
        <v>1</v>
      </c>
      <c r="F169">
        <v>0</v>
      </c>
      <c r="G169">
        <v>18.735700000000001</v>
      </c>
      <c r="H169">
        <v>-70.162700000000001</v>
      </c>
      <c r="J169" t="str">
        <f t="shared" si="7"/>
        <v/>
      </c>
      <c r="K169" t="str">
        <f t="shared" si="7"/>
        <v/>
      </c>
      <c r="L169" t="str">
        <f t="shared" si="7"/>
        <v/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305</v>
      </c>
      <c r="B170" t="s">
        <v>1</v>
      </c>
      <c r="C170" t="s">
        <v>1251</v>
      </c>
      <c r="D170">
        <v>21</v>
      </c>
      <c r="E170">
        <v>0</v>
      </c>
      <c r="F170">
        <v>0</v>
      </c>
      <c r="G170">
        <v>37.648899999999998</v>
      </c>
      <c r="H170">
        <v>-122.66549999999999</v>
      </c>
      <c r="J170">
        <f t="shared" si="7"/>
        <v>21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324</v>
      </c>
      <c r="B171" t="s">
        <v>1</v>
      </c>
      <c r="C171" t="s">
        <v>1277</v>
      </c>
      <c r="D171">
        <v>21</v>
      </c>
      <c r="E171">
        <v>0</v>
      </c>
      <c r="F171">
        <v>0</v>
      </c>
      <c r="G171">
        <v>32.741599999999998</v>
      </c>
      <c r="H171">
        <v>-89.678700000000006</v>
      </c>
      <c r="J171">
        <f t="shared" si="7"/>
        <v>21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310</v>
      </c>
      <c r="B172" t="s">
        <v>1</v>
      </c>
      <c r="C172" t="s">
        <v>1277</v>
      </c>
      <c r="D172">
        <v>21</v>
      </c>
      <c r="E172">
        <v>0</v>
      </c>
      <c r="F172">
        <v>0</v>
      </c>
      <c r="G172">
        <v>41.125399999999999</v>
      </c>
      <c r="H172">
        <v>-98.268100000000004</v>
      </c>
      <c r="J172">
        <f t="shared" si="7"/>
        <v>21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 t="s">
        <v>309</v>
      </c>
      <c r="B173" t="s">
        <v>1</v>
      </c>
      <c r="C173" t="s">
        <v>1282</v>
      </c>
      <c r="D173">
        <v>20</v>
      </c>
      <c r="E173">
        <v>0</v>
      </c>
      <c r="F173">
        <v>1</v>
      </c>
      <c r="G173">
        <v>33.729799999999997</v>
      </c>
      <c r="H173">
        <v>-111.4312</v>
      </c>
      <c r="J173">
        <f t="shared" si="7"/>
        <v>20</v>
      </c>
      <c r="K173">
        <f t="shared" si="7"/>
        <v>0</v>
      </c>
      <c r="L173">
        <f t="shared" si="7"/>
        <v>1</v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 t="s">
        <v>333</v>
      </c>
      <c r="B174" t="s">
        <v>1</v>
      </c>
      <c r="C174" t="s">
        <v>1277</v>
      </c>
      <c r="D174">
        <v>19</v>
      </c>
      <c r="E174">
        <v>0</v>
      </c>
      <c r="F174">
        <v>0</v>
      </c>
      <c r="G174">
        <v>35.565300000000001</v>
      </c>
      <c r="H174">
        <v>-96.928899999999999</v>
      </c>
      <c r="J174">
        <f t="shared" si="7"/>
        <v>19</v>
      </c>
      <c r="K174">
        <f t="shared" si="7"/>
        <v>0</v>
      </c>
      <c r="L174">
        <f t="shared" si="7"/>
        <v>0</v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50</v>
      </c>
      <c r="B175" t="s">
        <v>2</v>
      </c>
      <c r="C175" t="s">
        <v>183</v>
      </c>
      <c r="D175">
        <v>18</v>
      </c>
      <c r="E175">
        <v>0</v>
      </c>
      <c r="F175">
        <v>18</v>
      </c>
      <c r="G175">
        <v>35.745199999999997</v>
      </c>
      <c r="H175">
        <v>95.995599999999996</v>
      </c>
      <c r="J175" t="str">
        <f t="shared" si="7"/>
        <v/>
      </c>
      <c r="K175" t="str">
        <f t="shared" si="7"/>
        <v/>
      </c>
      <c r="L175" t="str">
        <f t="shared" si="7"/>
        <v/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352</v>
      </c>
      <c r="C176" t="s">
        <v>1267</v>
      </c>
      <c r="D176">
        <v>18</v>
      </c>
      <c r="E176">
        <v>0</v>
      </c>
      <c r="F176">
        <v>0</v>
      </c>
      <c r="G176">
        <v>16.265000000000001</v>
      </c>
      <c r="H176">
        <v>-61.551000000000002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 t="s">
        <v>330</v>
      </c>
      <c r="B177" t="s">
        <v>1</v>
      </c>
      <c r="C177" t="s">
        <v>1282</v>
      </c>
      <c r="D177">
        <v>18</v>
      </c>
      <c r="E177">
        <v>1</v>
      </c>
      <c r="F177">
        <v>0</v>
      </c>
      <c r="G177">
        <v>38.526600000000002</v>
      </c>
      <c r="H177">
        <v>-96.726500000000001</v>
      </c>
      <c r="J177">
        <f t="shared" si="7"/>
        <v>18</v>
      </c>
      <c r="K177">
        <f t="shared" si="7"/>
        <v>1</v>
      </c>
      <c r="L177">
        <f t="shared" si="7"/>
        <v>0</v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1267</v>
      </c>
      <c r="D178">
        <v>16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1274</v>
      </c>
      <c r="D179">
        <v>16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16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/>
      <c r="B180" t="s">
        <v>321</v>
      </c>
      <c r="C180" t="s">
        <v>165</v>
      </c>
      <c r="D180">
        <v>15</v>
      </c>
      <c r="E180">
        <v>0</v>
      </c>
      <c r="F180">
        <v>0</v>
      </c>
      <c r="G180">
        <v>12.238300000000001</v>
      </c>
      <c r="H180">
        <v>-1.5616000000000001</v>
      </c>
      <c r="J180" t="str">
        <f t="shared" si="7"/>
        <v/>
      </c>
      <c r="K180" t="str">
        <f t="shared" si="7"/>
        <v/>
      </c>
      <c r="L180" t="str">
        <f t="shared" si="7"/>
        <v/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/>
      <c r="B181" t="s">
        <v>349</v>
      </c>
      <c r="C181" t="s">
        <v>1284</v>
      </c>
      <c r="D181">
        <v>14</v>
      </c>
      <c r="E181">
        <v>2</v>
      </c>
      <c r="F181">
        <v>0</v>
      </c>
      <c r="G181">
        <v>48.379399999999997</v>
      </c>
      <c r="H181">
        <v>31.165600000000001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/>
      <c r="B182" t="s">
        <v>323</v>
      </c>
      <c r="C182" t="s">
        <v>171</v>
      </c>
      <c r="D182">
        <v>13</v>
      </c>
      <c r="E182">
        <v>0</v>
      </c>
      <c r="F182">
        <v>0</v>
      </c>
      <c r="G182">
        <v>3.2027999999999999</v>
      </c>
      <c r="H182">
        <v>73.220699999999994</v>
      </c>
      <c r="J182" t="str">
        <f t="shared" si="7"/>
        <v/>
      </c>
      <c r="K182" t="str">
        <f t="shared" si="7"/>
        <v/>
      </c>
      <c r="L182" t="str">
        <f t="shared" si="7"/>
        <v/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55</v>
      </c>
      <c r="B183" t="s">
        <v>2</v>
      </c>
      <c r="C183" t="s">
        <v>1298</v>
      </c>
      <c r="D183">
        <v>12</v>
      </c>
      <c r="E183">
        <v>0</v>
      </c>
      <c r="F183">
        <v>10</v>
      </c>
      <c r="G183">
        <v>22.166699999999999</v>
      </c>
      <c r="H183">
        <v>113.55</v>
      </c>
      <c r="J183" t="str">
        <f t="shared" si="7"/>
        <v/>
      </c>
      <c r="K183" t="str">
        <f t="shared" si="7"/>
        <v/>
      </c>
      <c r="L183" t="str">
        <f t="shared" si="7"/>
        <v/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/>
      <c r="B184" t="s">
        <v>331</v>
      </c>
      <c r="C184" t="s">
        <v>1299</v>
      </c>
      <c r="D184">
        <v>12</v>
      </c>
      <c r="E184">
        <v>0</v>
      </c>
      <c r="F184">
        <v>2</v>
      </c>
      <c r="G184">
        <v>18.1096</v>
      </c>
      <c r="H184">
        <v>-77.297499999999999</v>
      </c>
      <c r="J184" t="str">
        <f t="shared" si="7"/>
        <v/>
      </c>
      <c r="K184" t="str">
        <f t="shared" si="7"/>
        <v/>
      </c>
      <c r="L184" t="str">
        <f t="shared" si="7"/>
        <v/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/>
      <c r="B185" t="s">
        <v>337</v>
      </c>
      <c r="C185" t="s">
        <v>1248</v>
      </c>
      <c r="D185">
        <v>12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325</v>
      </c>
      <c r="B186" t="s">
        <v>1</v>
      </c>
      <c r="C186" t="s">
        <v>298</v>
      </c>
      <c r="D186">
        <v>12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7"/>
        <v>12</v>
      </c>
      <c r="K186">
        <f t="shared" si="7"/>
        <v>0</v>
      </c>
      <c r="L186">
        <f t="shared" si="7"/>
        <v>0</v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/>
      <c r="B187" t="s">
        <v>326</v>
      </c>
      <c r="C187" t="s">
        <v>165</v>
      </c>
      <c r="D187">
        <v>11</v>
      </c>
      <c r="E187">
        <v>0</v>
      </c>
      <c r="F187">
        <v>0</v>
      </c>
      <c r="G187">
        <v>-16.290199999999999</v>
      </c>
      <c r="H187">
        <v>-63.588700000000003</v>
      </c>
      <c r="J187" t="str">
        <f t="shared" si="7"/>
        <v/>
      </c>
      <c r="K187" t="str">
        <f t="shared" si="7"/>
        <v/>
      </c>
      <c r="L187" t="str">
        <f t="shared" si="7"/>
        <v/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329</v>
      </c>
      <c r="C188" t="s">
        <v>175</v>
      </c>
      <c r="D188">
        <v>11</v>
      </c>
      <c r="E188">
        <v>0</v>
      </c>
      <c r="F188">
        <v>0</v>
      </c>
      <c r="G188">
        <v>3.9339</v>
      </c>
      <c r="H188">
        <v>-53.125799999999998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 t="s">
        <v>354</v>
      </c>
      <c r="B189" t="s">
        <v>1</v>
      </c>
      <c r="C189" t="s">
        <v>1274</v>
      </c>
      <c r="D189">
        <v>11</v>
      </c>
      <c r="E189">
        <v>0</v>
      </c>
      <c r="F189">
        <v>0</v>
      </c>
      <c r="G189">
        <v>38.456099999999999</v>
      </c>
      <c r="H189">
        <v>-92.288399999999996</v>
      </c>
      <c r="J189">
        <f t="shared" si="7"/>
        <v>11</v>
      </c>
      <c r="K189">
        <f t="shared" si="7"/>
        <v>0</v>
      </c>
      <c r="L189">
        <f t="shared" si="7"/>
        <v>0</v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334</v>
      </c>
      <c r="B190" t="s">
        <v>1</v>
      </c>
      <c r="C190" t="s">
        <v>1274</v>
      </c>
      <c r="D190">
        <v>11</v>
      </c>
      <c r="E190">
        <v>1</v>
      </c>
      <c r="F190">
        <v>0</v>
      </c>
      <c r="G190">
        <v>44.299799999999998</v>
      </c>
      <c r="H190">
        <v>-99.438800000000001</v>
      </c>
      <c r="J190">
        <f t="shared" si="7"/>
        <v>11</v>
      </c>
      <c r="K190">
        <f t="shared" si="7"/>
        <v>1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 t="s">
        <v>374</v>
      </c>
      <c r="B191" t="s">
        <v>1</v>
      </c>
      <c r="C191" t="s">
        <v>1300</v>
      </c>
      <c r="D191">
        <v>11</v>
      </c>
      <c r="E191">
        <v>0</v>
      </c>
      <c r="F191">
        <v>0</v>
      </c>
      <c r="G191">
        <v>42.756</v>
      </c>
      <c r="H191">
        <v>-107.30249999999999</v>
      </c>
      <c r="J191">
        <f t="shared" si="7"/>
        <v>11</v>
      </c>
      <c r="K191">
        <f t="shared" si="7"/>
        <v>0</v>
      </c>
      <c r="L191">
        <f t="shared" si="7"/>
        <v>0</v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336</v>
      </c>
      <c r="C192" t="s">
        <v>1299</v>
      </c>
      <c r="D192">
        <v>10</v>
      </c>
      <c r="E192">
        <v>0</v>
      </c>
      <c r="F192">
        <v>3</v>
      </c>
      <c r="G192">
        <v>23.684999999999999</v>
      </c>
      <c r="H192">
        <v>90.356300000000005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363</v>
      </c>
      <c r="C193" t="s">
        <v>1294</v>
      </c>
      <c r="D193">
        <v>10</v>
      </c>
      <c r="E193">
        <v>0</v>
      </c>
      <c r="F193">
        <v>0</v>
      </c>
      <c r="G193">
        <v>3.8479999999999999</v>
      </c>
      <c r="H193">
        <v>11.5021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 t="s">
        <v>346</v>
      </c>
      <c r="B194" t="s">
        <v>1</v>
      </c>
      <c r="C194" t="s">
        <v>1301</v>
      </c>
      <c r="D194">
        <v>10</v>
      </c>
      <c r="E194">
        <v>0</v>
      </c>
      <c r="F194">
        <v>0</v>
      </c>
      <c r="G194">
        <v>21.0943</v>
      </c>
      <c r="H194">
        <v>-157.4983</v>
      </c>
      <c r="J194">
        <f t="shared" si="7"/>
        <v>10</v>
      </c>
      <c r="K194">
        <f t="shared" si="7"/>
        <v>0</v>
      </c>
      <c r="L194">
        <f t="shared" si="7"/>
        <v>0</v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/>
      <c r="B195" t="s">
        <v>356</v>
      </c>
      <c r="C195" t="s">
        <v>1299</v>
      </c>
      <c r="D195">
        <v>10</v>
      </c>
      <c r="E195">
        <v>0</v>
      </c>
      <c r="F195">
        <v>0</v>
      </c>
      <c r="G195">
        <v>41.377499999999998</v>
      </c>
      <c r="H195">
        <v>64.585300000000004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 t="s">
        <v>335</v>
      </c>
      <c r="B196" t="s">
        <v>54</v>
      </c>
      <c r="C196" t="s">
        <v>1291</v>
      </c>
      <c r="D196">
        <v>9</v>
      </c>
      <c r="E196">
        <v>0</v>
      </c>
      <c r="F196">
        <v>0</v>
      </c>
      <c r="G196">
        <v>-21.135100000000001</v>
      </c>
      <c r="H196">
        <v>55.247100000000003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/>
      <c r="B197" t="s">
        <v>338</v>
      </c>
      <c r="C197" t="s">
        <v>1299</v>
      </c>
      <c r="D197">
        <v>9</v>
      </c>
      <c r="E197">
        <v>0</v>
      </c>
      <c r="F197">
        <v>0</v>
      </c>
      <c r="G197">
        <v>-23.442499999999999</v>
      </c>
      <c r="H197">
        <v>-58.443800000000003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335</v>
      </c>
      <c r="C198" t="s">
        <v>1302</v>
      </c>
      <c r="D198">
        <v>9</v>
      </c>
      <c r="E198">
        <v>0</v>
      </c>
      <c r="F198">
        <v>0</v>
      </c>
      <c r="G198">
        <v>-21.115100000000002</v>
      </c>
      <c r="H198">
        <v>55.5364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 t="s">
        <v>347</v>
      </c>
      <c r="B199" t="s">
        <v>1</v>
      </c>
      <c r="C199" t="s">
        <v>1301</v>
      </c>
      <c r="D199">
        <v>9</v>
      </c>
      <c r="E199">
        <v>0</v>
      </c>
      <c r="F199">
        <v>0</v>
      </c>
      <c r="G199">
        <v>46.921900000000001</v>
      </c>
      <c r="H199">
        <v>-110.45440000000001</v>
      </c>
      <c r="J199">
        <f t="shared" si="7"/>
        <v>9</v>
      </c>
      <c r="K199">
        <f t="shared" si="7"/>
        <v>0</v>
      </c>
      <c r="L199">
        <f t="shared" si="7"/>
        <v>0</v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305</v>
      </c>
      <c r="B200" t="s">
        <v>63</v>
      </c>
      <c r="C200" t="s">
        <v>1286</v>
      </c>
      <c r="D200">
        <v>8</v>
      </c>
      <c r="E200">
        <v>0</v>
      </c>
      <c r="F200">
        <v>0</v>
      </c>
      <c r="G200">
        <v>37.648899999999998</v>
      </c>
      <c r="H200">
        <v>-122.66549999999999</v>
      </c>
      <c r="J200" t="str">
        <f t="shared" si="7"/>
        <v/>
      </c>
      <c r="K200" t="str">
        <f t="shared" si="7"/>
        <v/>
      </c>
      <c r="L200" t="str">
        <f t="shared" si="7"/>
        <v/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343</v>
      </c>
      <c r="B201" t="s">
        <v>63</v>
      </c>
      <c r="C201" t="s">
        <v>1287</v>
      </c>
      <c r="D201">
        <v>8</v>
      </c>
      <c r="E201">
        <v>0</v>
      </c>
      <c r="F201">
        <v>0</v>
      </c>
      <c r="G201">
        <v>53.760899999999999</v>
      </c>
      <c r="H201">
        <v>-98.813900000000004</v>
      </c>
      <c r="J201" t="str">
        <f t="shared" si="7"/>
        <v/>
      </c>
      <c r="K201" t="str">
        <f t="shared" si="7"/>
        <v/>
      </c>
      <c r="L201" t="str">
        <f t="shared" si="7"/>
        <v/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350</v>
      </c>
      <c r="B202" t="s">
        <v>63</v>
      </c>
      <c r="C202" t="s">
        <v>1287</v>
      </c>
      <c r="D202">
        <v>8</v>
      </c>
      <c r="E202">
        <v>0</v>
      </c>
      <c r="F202">
        <v>0</v>
      </c>
      <c r="G202">
        <v>46.565300000000001</v>
      </c>
      <c r="H202">
        <v>-66.4619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353</v>
      </c>
      <c r="C203" t="s">
        <v>1299</v>
      </c>
      <c r="D203">
        <v>8</v>
      </c>
      <c r="E203">
        <v>0</v>
      </c>
      <c r="F203">
        <v>0</v>
      </c>
      <c r="G203">
        <v>15.2</v>
      </c>
      <c r="H203">
        <v>-86.241900000000001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361</v>
      </c>
      <c r="B204" t="s">
        <v>1</v>
      </c>
      <c r="C204" t="s">
        <v>1274</v>
      </c>
      <c r="D204">
        <v>8</v>
      </c>
      <c r="E204">
        <v>0</v>
      </c>
      <c r="F204">
        <v>0</v>
      </c>
      <c r="G204">
        <v>44.240499999999997</v>
      </c>
      <c r="H204">
        <v>-114.47880000000001</v>
      </c>
      <c r="J204">
        <f t="shared" si="7"/>
        <v>8</v>
      </c>
      <c r="K204">
        <f t="shared" si="7"/>
        <v>0</v>
      </c>
      <c r="L204">
        <f t="shared" si="7"/>
        <v>0</v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 t="s">
        <v>341</v>
      </c>
      <c r="B205" t="s">
        <v>59</v>
      </c>
      <c r="C205" t="s">
        <v>175</v>
      </c>
      <c r="D205">
        <v>7</v>
      </c>
      <c r="E205">
        <v>0</v>
      </c>
      <c r="F205">
        <v>0</v>
      </c>
      <c r="G205">
        <v>-41.454500000000003</v>
      </c>
      <c r="H205">
        <v>145.97069999999999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357</v>
      </c>
      <c r="B206" t="s">
        <v>63</v>
      </c>
      <c r="C206" t="s">
        <v>1287</v>
      </c>
      <c r="D206">
        <v>7</v>
      </c>
      <c r="E206">
        <v>0</v>
      </c>
      <c r="F206">
        <v>0</v>
      </c>
      <c r="G206">
        <v>44.682000000000002</v>
      </c>
      <c r="H206">
        <v>-63.744300000000003</v>
      </c>
      <c r="J206" t="str">
        <f t="shared" si="7"/>
        <v/>
      </c>
      <c r="K206" t="str">
        <f t="shared" si="7"/>
        <v/>
      </c>
      <c r="L206" t="str">
        <f t="shared" si="7"/>
        <v/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244</v>
      </c>
      <c r="D207">
        <v>7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 t="s">
        <v>329</v>
      </c>
      <c r="B208" t="s">
        <v>54</v>
      </c>
      <c r="C208" t="s">
        <v>1279</v>
      </c>
      <c r="D208">
        <v>7</v>
      </c>
      <c r="E208">
        <v>0</v>
      </c>
      <c r="F208">
        <v>0</v>
      </c>
      <c r="G208">
        <v>4</v>
      </c>
      <c r="H208">
        <v>-53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351</v>
      </c>
      <c r="C209" t="s">
        <v>1284</v>
      </c>
      <c r="D209">
        <v>7</v>
      </c>
      <c r="E209">
        <v>0</v>
      </c>
      <c r="F209">
        <v>0</v>
      </c>
      <c r="G209">
        <v>7.9465000000000003</v>
      </c>
      <c r="H209">
        <v>-1.0232000000000001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/>
      <c r="B210" t="s">
        <v>366</v>
      </c>
      <c r="C210" t="s">
        <v>1267</v>
      </c>
      <c r="D210">
        <v>7</v>
      </c>
      <c r="E210">
        <v>1</v>
      </c>
      <c r="F210">
        <v>0</v>
      </c>
      <c r="G210">
        <v>4.8604000000000003</v>
      </c>
      <c r="H210">
        <v>-58.930199999999999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367</v>
      </c>
      <c r="C211" t="s">
        <v>1299</v>
      </c>
      <c r="D211">
        <v>7</v>
      </c>
      <c r="E211">
        <v>0</v>
      </c>
      <c r="F211">
        <v>0</v>
      </c>
      <c r="G211">
        <v>47.165999999999997</v>
      </c>
      <c r="H211">
        <v>9.5554000000000006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345</v>
      </c>
      <c r="C212" t="s">
        <v>165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360</v>
      </c>
      <c r="C213" t="s">
        <v>1303</v>
      </c>
      <c r="D213">
        <v>7</v>
      </c>
      <c r="E213">
        <v>0</v>
      </c>
      <c r="F213">
        <v>0</v>
      </c>
      <c r="G213">
        <v>-1.9402999999999999</v>
      </c>
      <c r="H213">
        <v>29.873899999999999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 t="s">
        <v>352</v>
      </c>
      <c r="B214" t="s">
        <v>54</v>
      </c>
      <c r="C214" t="s">
        <v>1279</v>
      </c>
      <c r="D214">
        <v>6</v>
      </c>
      <c r="E214">
        <v>0</v>
      </c>
      <c r="F214">
        <v>0</v>
      </c>
      <c r="G214">
        <v>16.25</v>
      </c>
      <c r="H214">
        <v>-61.583300000000001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384</v>
      </c>
      <c r="C215" t="s">
        <v>1299</v>
      </c>
      <c r="D215">
        <v>6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 t="s">
        <v>355</v>
      </c>
      <c r="B216" t="s">
        <v>172</v>
      </c>
      <c r="C216" t="s">
        <v>165</v>
      </c>
      <c r="D216">
        <v>6</v>
      </c>
      <c r="E216">
        <v>0</v>
      </c>
      <c r="F216">
        <v>0</v>
      </c>
      <c r="G216">
        <v>49.372300000000003</v>
      </c>
      <c r="H216">
        <v>-2.3643999999999998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401</v>
      </c>
      <c r="C217" t="s">
        <v>1304</v>
      </c>
      <c r="D217">
        <v>5</v>
      </c>
      <c r="E217">
        <v>0</v>
      </c>
      <c r="F217">
        <v>1</v>
      </c>
      <c r="G217">
        <v>7.54</v>
      </c>
      <c r="H217">
        <v>-5.5471000000000004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364</v>
      </c>
      <c r="C218" t="s">
        <v>1294</v>
      </c>
      <c r="D218">
        <v>5</v>
      </c>
      <c r="E218">
        <v>0</v>
      </c>
      <c r="F218">
        <v>0</v>
      </c>
      <c r="G218">
        <v>21.521799999999999</v>
      </c>
      <c r="H218">
        <v>-77.781199999999998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359</v>
      </c>
      <c r="C219" t="s">
        <v>165</v>
      </c>
      <c r="D219">
        <v>5</v>
      </c>
      <c r="E219">
        <v>0</v>
      </c>
      <c r="F219">
        <v>0</v>
      </c>
      <c r="G219">
        <v>9.1449999999999996</v>
      </c>
      <c r="H219">
        <v>40.489699999999999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/>
      <c r="B220" t="s">
        <v>415</v>
      </c>
      <c r="C220" t="s">
        <v>1294</v>
      </c>
      <c r="D220">
        <v>5</v>
      </c>
      <c r="E220">
        <v>0</v>
      </c>
      <c r="F220">
        <v>0</v>
      </c>
      <c r="G220">
        <v>46.862499999999997</v>
      </c>
      <c r="H220">
        <v>103.8467</v>
      </c>
      <c r="J220" t="str">
        <f t="shared" si="9"/>
        <v/>
      </c>
      <c r="K220" t="str">
        <f t="shared" si="9"/>
        <v/>
      </c>
      <c r="L220" t="str">
        <f t="shared" si="9"/>
        <v/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/>
      <c r="B221" t="s">
        <v>368</v>
      </c>
      <c r="C221" t="s">
        <v>1294</v>
      </c>
      <c r="D221">
        <v>5</v>
      </c>
      <c r="E221">
        <v>0</v>
      </c>
      <c r="F221">
        <v>0</v>
      </c>
      <c r="G221">
        <v>10.691800000000001</v>
      </c>
      <c r="H221">
        <v>-61.222499999999997</v>
      </c>
      <c r="J221" t="str">
        <f t="shared" si="9"/>
        <v/>
      </c>
      <c r="K221" t="str">
        <f t="shared" si="9"/>
        <v/>
      </c>
      <c r="L221" t="str">
        <f t="shared" si="9"/>
        <v/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362</v>
      </c>
      <c r="B222" t="s">
        <v>1</v>
      </c>
      <c r="C222" t="s">
        <v>239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  <c r="J222">
        <f t="shared" si="9"/>
        <v>5</v>
      </c>
      <c r="K222">
        <f t="shared" si="9"/>
        <v>0</v>
      </c>
      <c r="L222">
        <f t="shared" si="9"/>
        <v>0</v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/>
      <c r="B223" t="s">
        <v>373</v>
      </c>
      <c r="C223" t="s">
        <v>1269</v>
      </c>
      <c r="D223">
        <v>4</v>
      </c>
      <c r="E223">
        <v>0</v>
      </c>
      <c r="F223">
        <v>0</v>
      </c>
      <c r="G223">
        <v>-4.6795999999999998</v>
      </c>
      <c r="H223">
        <v>55.491999999999997</v>
      </c>
      <c r="J223" t="str">
        <f t="shared" si="9"/>
        <v/>
      </c>
      <c r="K223" t="str">
        <f t="shared" si="9"/>
        <v/>
      </c>
      <c r="L223" t="str">
        <f t="shared" si="9"/>
        <v/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/>
      <c r="B224" t="s">
        <v>377</v>
      </c>
      <c r="C224" t="s">
        <v>1275</v>
      </c>
      <c r="D224">
        <v>3</v>
      </c>
      <c r="E224">
        <v>0</v>
      </c>
      <c r="F224">
        <v>0</v>
      </c>
      <c r="G224">
        <v>12.521100000000001</v>
      </c>
      <c r="H224">
        <v>-69.968299999999999</v>
      </c>
      <c r="J224" t="str">
        <f t="shared" si="9"/>
        <v/>
      </c>
      <c r="K224" t="str">
        <f t="shared" si="9"/>
        <v/>
      </c>
      <c r="L224" t="str">
        <f t="shared" si="9"/>
        <v/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 t="s">
        <v>395</v>
      </c>
      <c r="B225" t="s">
        <v>63</v>
      </c>
      <c r="C225" t="s">
        <v>1277</v>
      </c>
      <c r="D225">
        <v>3</v>
      </c>
      <c r="E225">
        <v>0</v>
      </c>
      <c r="F225">
        <v>0</v>
      </c>
      <c r="G225">
        <v>53.1355</v>
      </c>
      <c r="H225">
        <v>-57.660400000000003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1269</v>
      </c>
      <c r="D226">
        <v>3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 t="s">
        <v>369</v>
      </c>
      <c r="B227" t="s">
        <v>54</v>
      </c>
      <c r="C227" t="s">
        <v>348</v>
      </c>
      <c r="D227">
        <v>3</v>
      </c>
      <c r="E227">
        <v>0</v>
      </c>
      <c r="F227">
        <v>0</v>
      </c>
      <c r="G227">
        <v>-17.6797</v>
      </c>
      <c r="H227">
        <v>-149.4068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 t="s">
        <v>370</v>
      </c>
      <c r="B228" t="s">
        <v>54</v>
      </c>
      <c r="C228" t="s">
        <v>165</v>
      </c>
      <c r="D228">
        <v>3</v>
      </c>
      <c r="E228">
        <v>0</v>
      </c>
      <c r="F228">
        <v>0</v>
      </c>
      <c r="G228">
        <v>17.899999999999999</v>
      </c>
      <c r="H228">
        <v>-62.833300000000001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/>
      <c r="B229" t="s">
        <v>371</v>
      </c>
      <c r="C229" t="s">
        <v>282</v>
      </c>
      <c r="D229">
        <v>3</v>
      </c>
      <c r="E229">
        <v>0</v>
      </c>
      <c r="F229">
        <v>0</v>
      </c>
      <c r="G229">
        <v>13.4443</v>
      </c>
      <c r="H229">
        <v>144.7937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/>
      <c r="B230" t="s">
        <v>372</v>
      </c>
      <c r="C230" t="s">
        <v>239</v>
      </c>
      <c r="D230">
        <v>3</v>
      </c>
      <c r="E230">
        <v>0</v>
      </c>
      <c r="F230">
        <v>0</v>
      </c>
      <c r="G230">
        <v>-2.3599999999999999E-2</v>
      </c>
      <c r="H230">
        <v>37.906199999999998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416</v>
      </c>
      <c r="B231" t="s">
        <v>174</v>
      </c>
      <c r="C231" t="s">
        <v>1275</v>
      </c>
      <c r="D231">
        <v>3</v>
      </c>
      <c r="E231">
        <v>0</v>
      </c>
      <c r="F231">
        <v>0</v>
      </c>
      <c r="G231">
        <v>12.169600000000001</v>
      </c>
      <c r="H231">
        <v>-68.989999999999995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/>
      <c r="B232" t="s">
        <v>388</v>
      </c>
      <c r="C232" t="s">
        <v>1269</v>
      </c>
      <c r="D232">
        <v>3</v>
      </c>
      <c r="E232">
        <v>0</v>
      </c>
      <c r="F232">
        <v>0</v>
      </c>
      <c r="G232">
        <v>9.0820000000000007</v>
      </c>
      <c r="H232">
        <v>8.6753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426</v>
      </c>
      <c r="B233" t="s">
        <v>1</v>
      </c>
      <c r="C233" t="s">
        <v>1301</v>
      </c>
      <c r="D233">
        <v>3</v>
      </c>
      <c r="E233">
        <v>0</v>
      </c>
      <c r="F233">
        <v>0</v>
      </c>
      <c r="G233">
        <v>61.370699999999999</v>
      </c>
      <c r="H233">
        <v>-152.40440000000001</v>
      </c>
      <c r="J233">
        <f t="shared" si="9"/>
        <v>3</v>
      </c>
      <c r="K233">
        <f t="shared" si="9"/>
        <v>0</v>
      </c>
      <c r="L233">
        <f t="shared" si="9"/>
        <v>0</v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 t="s">
        <v>371</v>
      </c>
      <c r="B234" t="s">
        <v>1</v>
      </c>
      <c r="C234" t="s">
        <v>348</v>
      </c>
      <c r="D234">
        <v>3</v>
      </c>
      <c r="E234">
        <v>0</v>
      </c>
      <c r="F234">
        <v>0</v>
      </c>
      <c r="G234">
        <v>13.4443</v>
      </c>
      <c r="H234">
        <v>144.7937</v>
      </c>
      <c r="J234">
        <f t="shared" si="9"/>
        <v>3</v>
      </c>
      <c r="K234">
        <f t="shared" si="9"/>
        <v>0</v>
      </c>
      <c r="L234">
        <f t="shared" si="9"/>
        <v>0</v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 t="s">
        <v>428</v>
      </c>
      <c r="B235" t="s">
        <v>1</v>
      </c>
      <c r="C235" t="s">
        <v>1274</v>
      </c>
      <c r="D235">
        <v>3</v>
      </c>
      <c r="E235">
        <v>0</v>
      </c>
      <c r="F235">
        <v>0</v>
      </c>
      <c r="G235">
        <v>47.5289</v>
      </c>
      <c r="H235">
        <v>-99.784000000000006</v>
      </c>
      <c r="J235">
        <f t="shared" si="9"/>
        <v>3</v>
      </c>
      <c r="K235">
        <f t="shared" si="9"/>
        <v>0</v>
      </c>
      <c r="L235">
        <f t="shared" si="9"/>
        <v>0</v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 t="s">
        <v>432</v>
      </c>
      <c r="B236" t="s">
        <v>172</v>
      </c>
      <c r="C236" t="s">
        <v>1272</v>
      </c>
      <c r="D236">
        <v>3</v>
      </c>
      <c r="E236">
        <v>0</v>
      </c>
      <c r="F236">
        <v>1</v>
      </c>
      <c r="G236">
        <v>36.140799999999999</v>
      </c>
      <c r="H236">
        <v>-5.3536000000000001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 t="s">
        <v>379</v>
      </c>
      <c r="B237" t="s">
        <v>59</v>
      </c>
      <c r="C237" t="s">
        <v>175</v>
      </c>
      <c r="D237">
        <v>2</v>
      </c>
      <c r="E237">
        <v>0</v>
      </c>
      <c r="F237">
        <v>0</v>
      </c>
      <c r="G237">
        <v>-35.473500000000001</v>
      </c>
      <c r="H237">
        <v>149.01240000000001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/>
      <c r="B238" t="s">
        <v>1305</v>
      </c>
      <c r="C238" t="s">
        <v>1290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 t="s">
        <v>382</v>
      </c>
      <c r="B239" t="s">
        <v>54</v>
      </c>
      <c r="C239" t="s">
        <v>383</v>
      </c>
      <c r="D239">
        <v>2</v>
      </c>
      <c r="E239">
        <v>0</v>
      </c>
      <c r="F239">
        <v>0</v>
      </c>
      <c r="G239">
        <v>18.070799999999998</v>
      </c>
      <c r="H239">
        <v>-63.0501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386</v>
      </c>
      <c r="C240" t="s">
        <v>348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1306</v>
      </c>
      <c r="C241" t="s">
        <v>1307</v>
      </c>
      <c r="D241">
        <v>2</v>
      </c>
      <c r="E241">
        <v>0</v>
      </c>
      <c r="F241">
        <v>0</v>
      </c>
      <c r="G241">
        <v>42.5</v>
      </c>
      <c r="H241">
        <v>19.3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387</v>
      </c>
      <c r="C242" t="s">
        <v>383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389</v>
      </c>
      <c r="C243" t="s">
        <v>1308</v>
      </c>
      <c r="D243">
        <v>2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 t="s">
        <v>430</v>
      </c>
      <c r="B244" t="s">
        <v>1</v>
      </c>
      <c r="C244" t="s">
        <v>1251</v>
      </c>
      <c r="D244">
        <v>2</v>
      </c>
      <c r="E244">
        <v>0</v>
      </c>
      <c r="F244">
        <v>0</v>
      </c>
      <c r="G244">
        <v>18.335799999999999</v>
      </c>
      <c r="H244">
        <v>-64.896299999999997</v>
      </c>
      <c r="J244">
        <f t="shared" si="9"/>
        <v>2</v>
      </c>
      <c r="K244">
        <f t="shared" si="9"/>
        <v>0</v>
      </c>
      <c r="L244">
        <f t="shared" si="9"/>
        <v>0</v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/>
      <c r="B245" t="s">
        <v>390</v>
      </c>
      <c r="C245" t="s">
        <v>348</v>
      </c>
      <c r="D245">
        <v>1</v>
      </c>
      <c r="E245">
        <v>0</v>
      </c>
      <c r="F245">
        <v>0</v>
      </c>
      <c r="G245">
        <v>17.0608</v>
      </c>
      <c r="H245">
        <v>-61.796399999999998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 t="s">
        <v>391</v>
      </c>
      <c r="B246" t="s">
        <v>59</v>
      </c>
      <c r="C246" t="s">
        <v>392</v>
      </c>
      <c r="D246">
        <v>1</v>
      </c>
      <c r="E246">
        <v>0</v>
      </c>
      <c r="F246">
        <v>0</v>
      </c>
      <c r="G246">
        <v>-12.4634</v>
      </c>
      <c r="H246">
        <v>130.84559999999999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393</v>
      </c>
      <c r="C247" t="s">
        <v>175</v>
      </c>
      <c r="D247">
        <v>1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/>
      <c r="B248" t="s">
        <v>394</v>
      </c>
      <c r="C248" t="s">
        <v>381</v>
      </c>
      <c r="D248">
        <v>1</v>
      </c>
      <c r="E248">
        <v>0</v>
      </c>
      <c r="F248">
        <v>0</v>
      </c>
      <c r="G248">
        <v>27.514199999999999</v>
      </c>
      <c r="H248">
        <v>90.433599999999998</v>
      </c>
      <c r="J248" t="str">
        <f t="shared" si="9"/>
        <v/>
      </c>
      <c r="K248" t="str">
        <f t="shared" si="9"/>
        <v/>
      </c>
      <c r="L248" t="str">
        <f t="shared" si="9"/>
        <v/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397</v>
      </c>
      <c r="B249" t="s">
        <v>63</v>
      </c>
      <c r="C249" t="s">
        <v>396</v>
      </c>
      <c r="D249">
        <v>1</v>
      </c>
      <c r="E249">
        <v>0</v>
      </c>
      <c r="F249">
        <v>0</v>
      </c>
      <c r="G249">
        <v>46.5107</v>
      </c>
      <c r="H249">
        <v>-63.416800000000002</v>
      </c>
      <c r="J249" t="str">
        <f t="shared" si="9"/>
        <v/>
      </c>
      <c r="K249" t="str">
        <f t="shared" si="9"/>
        <v/>
      </c>
      <c r="L249" t="str">
        <f t="shared" si="9"/>
        <v/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398</v>
      </c>
      <c r="C250" t="s">
        <v>399</v>
      </c>
      <c r="D250">
        <v>1</v>
      </c>
      <c r="E250">
        <v>0</v>
      </c>
      <c r="F250">
        <v>0</v>
      </c>
      <c r="G250">
        <v>6.6111000000000004</v>
      </c>
      <c r="H250">
        <v>20.939399999999999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 t="s">
        <v>79</v>
      </c>
      <c r="B251" t="s">
        <v>2</v>
      </c>
      <c r="C251" t="s">
        <v>183</v>
      </c>
      <c r="D251">
        <v>1</v>
      </c>
      <c r="E251">
        <v>0</v>
      </c>
      <c r="F251">
        <v>1</v>
      </c>
      <c r="G251">
        <v>31.692699999999999</v>
      </c>
      <c r="H251">
        <v>88.092399999999998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/>
      <c r="B252" t="s">
        <v>400</v>
      </c>
      <c r="C252" t="s">
        <v>165</v>
      </c>
      <c r="D252">
        <v>1</v>
      </c>
      <c r="E252">
        <v>0</v>
      </c>
      <c r="F252">
        <v>0</v>
      </c>
      <c r="G252">
        <v>-0.22800000000000001</v>
      </c>
      <c r="H252">
        <v>15.8277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402</v>
      </c>
      <c r="C253" t="s">
        <v>403</v>
      </c>
      <c r="D253">
        <v>1</v>
      </c>
      <c r="E253">
        <v>0</v>
      </c>
      <c r="F253">
        <v>0</v>
      </c>
      <c r="G253">
        <v>1.5</v>
      </c>
      <c r="H253">
        <v>10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/>
      <c r="B254" t="s">
        <v>404</v>
      </c>
      <c r="C254" t="s">
        <v>403</v>
      </c>
      <c r="D254">
        <v>1</v>
      </c>
      <c r="E254">
        <v>0</v>
      </c>
      <c r="F254">
        <v>0</v>
      </c>
      <c r="G254">
        <v>-26.522500000000001</v>
      </c>
      <c r="H254">
        <v>31.465900000000001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 t="s">
        <v>405</v>
      </c>
      <c r="B255" t="s">
        <v>54</v>
      </c>
      <c r="C255" t="s">
        <v>165</v>
      </c>
      <c r="D255">
        <v>1</v>
      </c>
      <c r="E255">
        <v>0</v>
      </c>
      <c r="F255">
        <v>0</v>
      </c>
      <c r="G255">
        <v>-12.8431</v>
      </c>
      <c r="H255">
        <v>45.138300000000001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/>
      <c r="B256" t="s">
        <v>406</v>
      </c>
      <c r="C256" t="s">
        <v>407</v>
      </c>
      <c r="D256">
        <v>1</v>
      </c>
      <c r="E256">
        <v>0</v>
      </c>
      <c r="F256">
        <v>0</v>
      </c>
      <c r="G256">
        <v>-0.80369999999999997</v>
      </c>
      <c r="H256">
        <v>11.609400000000001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408</v>
      </c>
      <c r="C257" t="s">
        <v>232</v>
      </c>
      <c r="D257">
        <v>1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411</v>
      </c>
      <c r="C258" t="s">
        <v>403</v>
      </c>
      <c r="D258">
        <v>1</v>
      </c>
      <c r="E258">
        <v>0</v>
      </c>
      <c r="F258">
        <v>0</v>
      </c>
      <c r="G258">
        <v>9.9456000000000007</v>
      </c>
      <c r="H258">
        <v>-9.6966000000000001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412</v>
      </c>
      <c r="C259" t="s">
        <v>381</v>
      </c>
      <c r="D259">
        <v>1</v>
      </c>
      <c r="E259">
        <v>0</v>
      </c>
      <c r="F259">
        <v>0</v>
      </c>
      <c r="G259">
        <v>41.902900000000002</v>
      </c>
      <c r="H259">
        <v>12.4534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413</v>
      </c>
      <c r="C260" t="s">
        <v>1299</v>
      </c>
      <c r="D260">
        <v>1</v>
      </c>
      <c r="E260">
        <v>0</v>
      </c>
      <c r="F260">
        <v>0</v>
      </c>
      <c r="G260">
        <v>6.4280999999999997</v>
      </c>
      <c r="H260">
        <v>-9.4295000000000009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414</v>
      </c>
      <c r="C261" t="s">
        <v>348</v>
      </c>
      <c r="D261">
        <v>1</v>
      </c>
      <c r="E261">
        <v>0</v>
      </c>
      <c r="F261">
        <v>0</v>
      </c>
      <c r="G261">
        <v>21.007899999999999</v>
      </c>
      <c r="H261">
        <v>-10.940799999999999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405</v>
      </c>
      <c r="C262" t="s">
        <v>165</v>
      </c>
      <c r="D262">
        <v>1</v>
      </c>
      <c r="E262">
        <v>0</v>
      </c>
      <c r="F262">
        <v>0</v>
      </c>
      <c r="G262">
        <v>-12.827500000000001</v>
      </c>
      <c r="H262">
        <v>45.166200000000003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80</v>
      </c>
      <c r="C263" t="s">
        <v>410</v>
      </c>
      <c r="D263">
        <v>1</v>
      </c>
      <c r="E263">
        <v>0</v>
      </c>
      <c r="F263">
        <v>1</v>
      </c>
      <c r="G263">
        <v>28.3949</v>
      </c>
      <c r="H263">
        <v>84.123999999999995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418</v>
      </c>
      <c r="C264" t="s">
        <v>383</v>
      </c>
      <c r="D264">
        <v>1</v>
      </c>
      <c r="E264">
        <v>0</v>
      </c>
      <c r="F264">
        <v>0</v>
      </c>
      <c r="G264">
        <v>12.984299999999999</v>
      </c>
      <c r="H264">
        <v>-61.287199999999999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419</v>
      </c>
      <c r="C265" t="s">
        <v>175</v>
      </c>
      <c r="D265">
        <v>1</v>
      </c>
      <c r="E265">
        <v>0</v>
      </c>
      <c r="F265">
        <v>0</v>
      </c>
      <c r="G265">
        <v>5.1520999999999999</v>
      </c>
      <c r="H265">
        <v>46.199599999999997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420</v>
      </c>
      <c r="C266" t="s">
        <v>421</v>
      </c>
      <c r="D266">
        <v>1</v>
      </c>
      <c r="E266">
        <v>1</v>
      </c>
      <c r="F266">
        <v>0</v>
      </c>
      <c r="G266">
        <v>12.8628</v>
      </c>
      <c r="H266">
        <v>30.217600000000001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422</v>
      </c>
      <c r="C267" t="s">
        <v>383</v>
      </c>
      <c r="D267">
        <v>1</v>
      </c>
      <c r="E267">
        <v>0</v>
      </c>
      <c r="F267">
        <v>0</v>
      </c>
      <c r="G267">
        <v>3.9192999999999998</v>
      </c>
      <c r="H267">
        <v>-56.027799999999999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423</v>
      </c>
      <c r="C268" t="s">
        <v>1309</v>
      </c>
      <c r="D268">
        <v>1</v>
      </c>
      <c r="E268">
        <v>0</v>
      </c>
      <c r="F268">
        <v>0</v>
      </c>
      <c r="G268">
        <v>-6.3689999999999998</v>
      </c>
      <c r="H268">
        <v>34.888800000000003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424</v>
      </c>
      <c r="C269" t="s">
        <v>399</v>
      </c>
      <c r="D269">
        <v>1</v>
      </c>
      <c r="E269">
        <v>0</v>
      </c>
      <c r="F269">
        <v>0</v>
      </c>
      <c r="G269">
        <v>24.25</v>
      </c>
      <c r="H269">
        <v>-76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1310</v>
      </c>
      <c r="C270" t="s">
        <v>1274</v>
      </c>
      <c r="D270">
        <v>1</v>
      </c>
      <c r="E270">
        <v>0</v>
      </c>
      <c r="F270">
        <v>0</v>
      </c>
      <c r="G270">
        <v>13.466699999999999</v>
      </c>
      <c r="H270">
        <v>-16.600000000000001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425</v>
      </c>
      <c r="C271" t="s">
        <v>381</v>
      </c>
      <c r="D271">
        <v>1</v>
      </c>
      <c r="E271">
        <v>0</v>
      </c>
      <c r="F271">
        <v>0</v>
      </c>
      <c r="G271">
        <v>8.6195000000000004</v>
      </c>
      <c r="H271">
        <v>0.82479999999999998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 t="s">
        <v>435</v>
      </c>
      <c r="B272" t="s">
        <v>1</v>
      </c>
      <c r="C272" t="s">
        <v>1274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  <c r="J272">
        <f t="shared" si="9"/>
        <v>1</v>
      </c>
      <c r="K272">
        <f t="shared" si="9"/>
        <v>0</v>
      </c>
      <c r="L272">
        <f t="shared" si="9"/>
        <v>0</v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431</v>
      </c>
      <c r="B273" t="s">
        <v>172</v>
      </c>
      <c r="C273" t="s">
        <v>248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  <c r="J273" t="str">
        <f t="shared" si="9"/>
        <v/>
      </c>
      <c r="K273" t="str">
        <f t="shared" si="9"/>
        <v/>
      </c>
      <c r="L273" t="str">
        <f t="shared" si="9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433</v>
      </c>
      <c r="B274" t="s">
        <v>59</v>
      </c>
      <c r="C274" t="s">
        <v>434</v>
      </c>
      <c r="D274">
        <v>0</v>
      </c>
      <c r="E274">
        <v>0</v>
      </c>
      <c r="F274">
        <v>0</v>
      </c>
      <c r="G274">
        <v>35.4437</v>
      </c>
      <c r="H274">
        <v>139.63800000000001</v>
      </c>
      <c r="J274" t="str">
        <f t="shared" si="9"/>
        <v/>
      </c>
      <c r="K274" t="str">
        <f t="shared" si="9"/>
        <v/>
      </c>
      <c r="L274" t="str">
        <f t="shared" si="9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/>
      <c r="B275" t="s">
        <v>409</v>
      </c>
      <c r="C275" t="s">
        <v>1311</v>
      </c>
      <c r="D275">
        <v>0</v>
      </c>
      <c r="E275">
        <v>0</v>
      </c>
      <c r="F275">
        <v>0</v>
      </c>
      <c r="G275">
        <v>49.45</v>
      </c>
      <c r="H275">
        <v>-2.58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/>
      <c r="B276" t="s">
        <v>385</v>
      </c>
      <c r="C276" t="s">
        <v>1311</v>
      </c>
      <c r="D276">
        <v>0</v>
      </c>
      <c r="E276">
        <v>0</v>
      </c>
      <c r="F276">
        <v>0</v>
      </c>
      <c r="G276">
        <v>49.19</v>
      </c>
      <c r="H276">
        <v>-2.11</v>
      </c>
      <c r="J276" t="str">
        <f t="shared" ref="J276:J279" si="11">IF($B276="US",D276,"")</f>
        <v/>
      </c>
      <c r="K276" t="str">
        <f t="shared" ref="K276:K279" si="12">IF($B276="US",E276,"")</f>
        <v/>
      </c>
      <c r="L276" t="str">
        <f t="shared" ref="L276:L279" si="13">IF($B276="US",F276,"")</f>
        <v/>
      </c>
      <c r="N276" t="str">
        <f t="shared" ref="N276:N279" si="14">IF($A276="New York",D276,"")</f>
        <v/>
      </c>
      <c r="O276" t="str">
        <f t="shared" ref="O276:O279" si="15">IF($A276="New York",E276,"")</f>
        <v/>
      </c>
      <c r="P276" t="str">
        <f t="shared" ref="P276:P279" si="16">IF($A276="New York",F276,"")</f>
        <v/>
      </c>
    </row>
    <row r="277" spans="1:16" ht="17" x14ac:dyDescent="0.25">
      <c r="A277" s="4"/>
      <c r="B277" t="s">
        <v>362</v>
      </c>
      <c r="C277" t="s">
        <v>1290</v>
      </c>
      <c r="D277">
        <v>0</v>
      </c>
      <c r="E277">
        <v>0</v>
      </c>
      <c r="F277">
        <v>0</v>
      </c>
      <c r="G277">
        <v>18.2</v>
      </c>
      <c r="H277">
        <v>-66.5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/>
      <c r="B278" t="s">
        <v>417</v>
      </c>
      <c r="C278" t="s">
        <v>1312</v>
      </c>
      <c r="D278">
        <v>0</v>
      </c>
      <c r="E278">
        <v>0</v>
      </c>
      <c r="F278">
        <v>0</v>
      </c>
      <c r="G278">
        <v>-1.44</v>
      </c>
      <c r="H278">
        <v>15.555999999999999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/>
      <c r="B279" t="s">
        <v>437</v>
      </c>
      <c r="C279" t="s">
        <v>438</v>
      </c>
      <c r="D279">
        <v>0</v>
      </c>
      <c r="E279">
        <v>0</v>
      </c>
      <c r="F279">
        <v>0</v>
      </c>
      <c r="G279">
        <v>31.952200000000001</v>
      </c>
      <c r="H279">
        <v>35.233199999999997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6FB-C6D9-4644-AB80-13EF85D938CA}">
  <dimension ref="A1:P275"/>
  <sheetViews>
    <sheetView topLeftCell="B213" workbookViewId="0">
      <selection activeCell="D1" sqref="D1"/>
    </sheetView>
  </sheetViews>
  <sheetFormatPr baseColWidth="10" defaultRowHeight="16" x14ac:dyDescent="0.2"/>
  <sheetData>
    <row r="1" spans="1:16" x14ac:dyDescent="0.2">
      <c r="D1">
        <f>SUM(D4:D276)</f>
        <v>181546</v>
      </c>
      <c r="E1">
        <f>SUM(E4:E276)</f>
        <v>7126</v>
      </c>
      <c r="F1">
        <f>SUM(F4:F276)</f>
        <v>78088</v>
      </c>
      <c r="J1">
        <f>SUM(J4:J276)</f>
        <v>4632</v>
      </c>
      <c r="K1">
        <f>SUM(K4:K276)</f>
        <v>85</v>
      </c>
      <c r="L1">
        <f>SUM(L4:L276)</f>
        <v>17</v>
      </c>
      <c r="N1">
        <f>SUM(N4:N276)</f>
        <v>967</v>
      </c>
      <c r="O1">
        <f>SUM(O4:O276)</f>
        <v>10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12</v>
      </c>
      <c r="B4" t="s">
        <v>2</v>
      </c>
      <c r="C4" t="s">
        <v>165</v>
      </c>
      <c r="D4">
        <v>67798</v>
      </c>
      <c r="E4">
        <v>3099</v>
      </c>
      <c r="F4">
        <v>55142</v>
      </c>
      <c r="G4">
        <v>30.9756</v>
      </c>
      <c r="H4">
        <v>112.27070000000001</v>
      </c>
      <c r="J4" t="str">
        <f t="shared" ref="J4:J22" si="0">IF($B4="US",D4,"")</f>
        <v/>
      </c>
      <c r="K4" t="str">
        <f t="shared" ref="K4:K22" si="1">IF($B4="US",E4,"")</f>
        <v/>
      </c>
      <c r="L4" t="str">
        <f t="shared" ref="L4:L22" si="2">IF($B4="US",F4,"")</f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/>
      <c r="B5" t="s">
        <v>65</v>
      </c>
      <c r="C5" t="s">
        <v>166</v>
      </c>
      <c r="D5">
        <v>27980</v>
      </c>
      <c r="E5">
        <v>2158</v>
      </c>
      <c r="F5">
        <v>2749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ref="N5:N68" si="3">IF($A5="New York",D5,"")</f>
        <v/>
      </c>
      <c r="O5" t="str">
        <f t="shared" ref="O5:O68" si="4">IF($A5="New York",E5,"")</f>
        <v/>
      </c>
      <c r="P5" t="str">
        <f t="shared" ref="P5:P68" si="5">IF($A5="New York",F5,"")</f>
        <v/>
      </c>
    </row>
    <row r="6" spans="1:16" ht="17" x14ac:dyDescent="0.25">
      <c r="A6" s="4"/>
      <c r="B6" t="s">
        <v>167</v>
      </c>
      <c r="C6" t="s">
        <v>165</v>
      </c>
      <c r="D6">
        <v>14991</v>
      </c>
      <c r="E6">
        <v>853</v>
      </c>
      <c r="F6">
        <v>4590</v>
      </c>
      <c r="G6">
        <v>32.427900000000001</v>
      </c>
      <c r="H6">
        <v>53.688000000000002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ht="17" x14ac:dyDescent="0.25">
      <c r="A7" s="4"/>
      <c r="B7" t="s">
        <v>70</v>
      </c>
      <c r="C7" t="s">
        <v>168</v>
      </c>
      <c r="D7">
        <v>9942</v>
      </c>
      <c r="E7">
        <v>342</v>
      </c>
      <c r="F7">
        <v>530</v>
      </c>
      <c r="G7">
        <v>40.463700000000003</v>
      </c>
      <c r="H7">
        <v>-3.7492000000000001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ht="17" x14ac:dyDescent="0.25">
      <c r="A8" s="4"/>
      <c r="B8" t="s">
        <v>169</v>
      </c>
      <c r="C8" t="s">
        <v>165</v>
      </c>
      <c r="D8">
        <v>8236</v>
      </c>
      <c r="E8">
        <v>75</v>
      </c>
      <c r="F8">
        <v>1137</v>
      </c>
      <c r="G8">
        <v>35.907800000000002</v>
      </c>
      <c r="H8">
        <v>127.76690000000001</v>
      </c>
      <c r="J8" t="str">
        <f t="shared" si="0"/>
        <v/>
      </c>
      <c r="K8" t="str">
        <f t="shared" si="1"/>
        <v/>
      </c>
      <c r="L8" t="str">
        <f t="shared" si="2"/>
        <v/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ht="17" x14ac:dyDescent="0.25">
      <c r="A9" s="4"/>
      <c r="B9" t="s">
        <v>52</v>
      </c>
      <c r="C9" t="s">
        <v>168</v>
      </c>
      <c r="D9">
        <v>7272</v>
      </c>
      <c r="E9">
        <v>17</v>
      </c>
      <c r="F9">
        <v>67</v>
      </c>
      <c r="G9">
        <v>51.165700000000001</v>
      </c>
      <c r="H9">
        <v>10.451499999999999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ht="17" x14ac:dyDescent="0.25">
      <c r="A10" s="4" t="s">
        <v>54</v>
      </c>
      <c r="B10" t="s">
        <v>54</v>
      </c>
      <c r="C10" t="s">
        <v>168</v>
      </c>
      <c r="D10">
        <v>6633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ht="17" x14ac:dyDescent="0.25">
      <c r="A11" s="4"/>
      <c r="B11" t="s">
        <v>170</v>
      </c>
      <c r="C11" t="s">
        <v>171</v>
      </c>
      <c r="D11">
        <v>2200</v>
      </c>
      <c r="E11">
        <v>14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ht="17" x14ac:dyDescent="0.25">
      <c r="A12" s="4" t="s">
        <v>172</v>
      </c>
      <c r="B12" t="s">
        <v>172</v>
      </c>
      <c r="C12" t="s">
        <v>173</v>
      </c>
      <c r="D12">
        <v>1543</v>
      </c>
      <c r="E12">
        <v>55</v>
      </c>
      <c r="F12">
        <v>20</v>
      </c>
      <c r="G12">
        <v>55.378100000000003</v>
      </c>
      <c r="H12">
        <v>-3.4359999999999999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ht="17" x14ac:dyDescent="0.25">
      <c r="A13" s="4" t="s">
        <v>174</v>
      </c>
      <c r="B13" t="s">
        <v>174</v>
      </c>
      <c r="C13" t="s">
        <v>175</v>
      </c>
      <c r="D13">
        <v>1413</v>
      </c>
      <c r="E13">
        <v>24</v>
      </c>
      <c r="F13">
        <v>2</v>
      </c>
      <c r="G13">
        <v>52.132599999999996</v>
      </c>
      <c r="H13">
        <v>5.2912999999999997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ht="17" x14ac:dyDescent="0.25">
      <c r="A14" s="4" t="s">
        <v>14</v>
      </c>
      <c r="B14" t="s">
        <v>2</v>
      </c>
      <c r="C14" t="s">
        <v>176</v>
      </c>
      <c r="D14">
        <v>1361</v>
      </c>
      <c r="E14">
        <v>8</v>
      </c>
      <c r="F14">
        <v>1306</v>
      </c>
      <c r="G14">
        <v>23.341699999999999</v>
      </c>
      <c r="H14">
        <v>113.42440000000001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ht="17" x14ac:dyDescent="0.25">
      <c r="A15" s="4"/>
      <c r="B15" t="s">
        <v>177</v>
      </c>
      <c r="C15" t="s">
        <v>178</v>
      </c>
      <c r="D15">
        <v>1333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ht="17" x14ac:dyDescent="0.25">
      <c r="A16" s="4" t="s">
        <v>15</v>
      </c>
      <c r="B16" t="s">
        <v>2</v>
      </c>
      <c r="C16" t="s">
        <v>179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  <c r="J16" t="str">
        <f t="shared" si="0"/>
        <v/>
      </c>
      <c r="K16" t="str">
        <f t="shared" si="1"/>
        <v/>
      </c>
      <c r="L16" t="str">
        <f t="shared" si="2"/>
        <v/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ht="17" x14ac:dyDescent="0.25">
      <c r="A17" s="4" t="s">
        <v>16</v>
      </c>
      <c r="B17" t="s">
        <v>2</v>
      </c>
      <c r="C17" t="s">
        <v>165</v>
      </c>
      <c r="D17">
        <v>1231</v>
      </c>
      <c r="E17">
        <v>1</v>
      </c>
      <c r="F17">
        <v>1216</v>
      </c>
      <c r="G17">
        <v>29.183199999999999</v>
      </c>
      <c r="H17">
        <v>120.0934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ht="17" x14ac:dyDescent="0.25">
      <c r="A18" s="4"/>
      <c r="B18" t="s">
        <v>82</v>
      </c>
      <c r="C18" t="s">
        <v>165</v>
      </c>
      <c r="D18">
        <v>1103</v>
      </c>
      <c r="E18">
        <v>6</v>
      </c>
      <c r="F18">
        <v>1</v>
      </c>
      <c r="G18">
        <v>60.1282</v>
      </c>
      <c r="H18">
        <v>18.6435</v>
      </c>
      <c r="J18" t="str">
        <f t="shared" si="0"/>
        <v/>
      </c>
      <c r="K18" t="str">
        <f t="shared" si="1"/>
        <v/>
      </c>
      <c r="L18" t="str">
        <f t="shared" si="2"/>
        <v/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ht="17" x14ac:dyDescent="0.25">
      <c r="A19" s="4"/>
      <c r="B19" t="s">
        <v>75</v>
      </c>
      <c r="C19" t="s">
        <v>165</v>
      </c>
      <c r="D19">
        <v>1058</v>
      </c>
      <c r="E19">
        <v>5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1"/>
        <v/>
      </c>
      <c r="L19" t="str">
        <f t="shared" si="2"/>
        <v/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ht="17" x14ac:dyDescent="0.25">
      <c r="A20" s="4"/>
      <c r="B20" t="s">
        <v>180</v>
      </c>
      <c r="C20" t="s">
        <v>181</v>
      </c>
      <c r="D20">
        <v>1018</v>
      </c>
      <c r="E20">
        <v>3</v>
      </c>
      <c r="F20">
        <v>6</v>
      </c>
      <c r="G20">
        <v>47.516199999999998</v>
      </c>
      <c r="H20">
        <v>14.5501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ht="17" x14ac:dyDescent="0.25">
      <c r="A21" s="4" t="s">
        <v>17</v>
      </c>
      <c r="B21" t="s">
        <v>2</v>
      </c>
      <c r="C21" t="s">
        <v>182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ht="17" x14ac:dyDescent="0.25">
      <c r="A22" s="4" t="s">
        <v>18</v>
      </c>
      <c r="B22" t="s">
        <v>2</v>
      </c>
      <c r="C22" t="s">
        <v>183</v>
      </c>
      <c r="D22">
        <v>990</v>
      </c>
      <c r="E22">
        <v>6</v>
      </c>
      <c r="F22">
        <v>984</v>
      </c>
      <c r="G22">
        <v>31.825700000000001</v>
      </c>
      <c r="H22">
        <v>117.2264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ht="17" x14ac:dyDescent="0.25">
      <c r="A23" s="4" t="s">
        <v>184</v>
      </c>
      <c r="B23" t="s">
        <v>1</v>
      </c>
      <c r="C23" t="s">
        <v>185</v>
      </c>
      <c r="D23">
        <v>967</v>
      </c>
      <c r="E23">
        <v>10</v>
      </c>
      <c r="F23">
        <v>0</v>
      </c>
      <c r="G23">
        <v>42.165700000000001</v>
      </c>
      <c r="H23">
        <v>-74.948099999999997</v>
      </c>
      <c r="J23">
        <f>IF($B23="US",D23,"")</f>
        <v>967</v>
      </c>
      <c r="K23">
        <f>IF($B23="US",E23,"")</f>
        <v>10</v>
      </c>
      <c r="L23">
        <f>IF($B23="US",F23,"")</f>
        <v>0</v>
      </c>
      <c r="N23">
        <f t="shared" si="3"/>
        <v>967</v>
      </c>
      <c r="O23">
        <f t="shared" si="4"/>
        <v>10</v>
      </c>
      <c r="P23">
        <f t="shared" si="5"/>
        <v>0</v>
      </c>
    </row>
    <row r="24" spans="1:16" ht="17" x14ac:dyDescent="0.25">
      <c r="A24" s="4" t="s">
        <v>19</v>
      </c>
      <c r="B24" t="s">
        <v>2</v>
      </c>
      <c r="C24" t="s">
        <v>186</v>
      </c>
      <c r="D24">
        <v>935</v>
      </c>
      <c r="E24">
        <v>1</v>
      </c>
      <c r="F24">
        <v>934</v>
      </c>
      <c r="G24">
        <v>27.614000000000001</v>
      </c>
      <c r="H24">
        <v>115.7221</v>
      </c>
      <c r="J24" t="str">
        <f t="shared" ref="J24:J87" si="6">IF($B24="US",D24,"")</f>
        <v/>
      </c>
      <c r="K24" t="str">
        <f t="shared" ref="K24:K87" si="7">IF($B24="US",E24,"")</f>
        <v/>
      </c>
      <c r="L24" t="str">
        <f t="shared" ref="L24:L87" si="8">IF($B24="US",F24,"")</f>
        <v/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ht="17" x14ac:dyDescent="0.25">
      <c r="A25" s="4" t="s">
        <v>187</v>
      </c>
      <c r="B25" t="s">
        <v>187</v>
      </c>
      <c r="C25" t="s">
        <v>188</v>
      </c>
      <c r="D25">
        <v>914</v>
      </c>
      <c r="E25">
        <v>3</v>
      </c>
      <c r="F25">
        <v>1</v>
      </c>
      <c r="G25">
        <v>56.2639</v>
      </c>
      <c r="H25">
        <v>9.5017999999999994</v>
      </c>
      <c r="J25" t="str">
        <f t="shared" si="6"/>
        <v/>
      </c>
      <c r="K25" t="str">
        <f t="shared" si="7"/>
        <v/>
      </c>
      <c r="L25" t="str">
        <f t="shared" si="8"/>
        <v/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ht="17" x14ac:dyDescent="0.25">
      <c r="A26" s="4" t="s">
        <v>189</v>
      </c>
      <c r="B26" t="s">
        <v>1</v>
      </c>
      <c r="C26" t="s">
        <v>190</v>
      </c>
      <c r="D26">
        <v>904</v>
      </c>
      <c r="E26">
        <v>48</v>
      </c>
      <c r="F26">
        <v>1</v>
      </c>
      <c r="G26">
        <v>47.4009</v>
      </c>
      <c r="H26">
        <v>-121.4905</v>
      </c>
      <c r="J26">
        <f t="shared" si="6"/>
        <v>904</v>
      </c>
      <c r="K26">
        <f t="shared" si="7"/>
        <v>48</v>
      </c>
      <c r="L26">
        <f t="shared" si="8"/>
        <v>1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ht="17" x14ac:dyDescent="0.25">
      <c r="A27" s="4"/>
      <c r="B27" t="s">
        <v>47</v>
      </c>
      <c r="C27" t="s">
        <v>165</v>
      </c>
      <c r="D27">
        <v>825</v>
      </c>
      <c r="E27">
        <v>27</v>
      </c>
      <c r="F27">
        <v>144</v>
      </c>
      <c r="G27">
        <v>36.204799999999999</v>
      </c>
      <c r="H27">
        <v>138.25290000000001</v>
      </c>
      <c r="J27" t="str">
        <f t="shared" si="6"/>
        <v/>
      </c>
      <c r="K27" t="str">
        <f t="shared" si="7"/>
        <v/>
      </c>
      <c r="L27" t="str">
        <f t="shared" si="8"/>
        <v/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ht="17" x14ac:dyDescent="0.25">
      <c r="A28" s="4" t="s">
        <v>22</v>
      </c>
      <c r="B28" t="s">
        <v>2</v>
      </c>
      <c r="C28" t="s">
        <v>165</v>
      </c>
      <c r="D28">
        <v>760</v>
      </c>
      <c r="E28">
        <v>7</v>
      </c>
      <c r="F28">
        <v>746</v>
      </c>
      <c r="G28">
        <v>36.342700000000001</v>
      </c>
      <c r="H28">
        <v>118.1498</v>
      </c>
      <c r="J28" t="str">
        <f t="shared" si="6"/>
        <v/>
      </c>
      <c r="K28" t="str">
        <f t="shared" si="7"/>
        <v/>
      </c>
      <c r="L28" t="str">
        <f t="shared" si="8"/>
        <v/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6"/>
        <v/>
      </c>
      <c r="K29" t="str">
        <f t="shared" si="7"/>
        <v/>
      </c>
      <c r="L29" t="str">
        <f t="shared" si="8"/>
        <v/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ht="17" x14ac:dyDescent="0.25">
      <c r="A30" s="4" t="s">
        <v>20</v>
      </c>
      <c r="B30" t="s">
        <v>2</v>
      </c>
      <c r="C30" t="s">
        <v>194</v>
      </c>
      <c r="D30">
        <v>631</v>
      </c>
      <c r="E30">
        <v>0</v>
      </c>
      <c r="F30">
        <v>631</v>
      </c>
      <c r="G30">
        <v>32.9711</v>
      </c>
      <c r="H30">
        <v>119.455</v>
      </c>
      <c r="J30" t="str">
        <f t="shared" si="6"/>
        <v/>
      </c>
      <c r="K30" t="str">
        <f t="shared" si="7"/>
        <v/>
      </c>
      <c r="L30" t="str">
        <f t="shared" si="8"/>
        <v/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ht="17" x14ac:dyDescent="0.25">
      <c r="A31" s="4" t="s">
        <v>21</v>
      </c>
      <c r="B31" t="s">
        <v>2</v>
      </c>
      <c r="C31" t="s">
        <v>195</v>
      </c>
      <c r="D31">
        <v>576</v>
      </c>
      <c r="E31">
        <v>6</v>
      </c>
      <c r="F31">
        <v>570</v>
      </c>
      <c r="G31">
        <v>30.057200000000002</v>
      </c>
      <c r="H31">
        <v>107.874</v>
      </c>
      <c r="J31" t="str">
        <f t="shared" si="6"/>
        <v/>
      </c>
      <c r="K31" t="str">
        <f t="shared" si="7"/>
        <v/>
      </c>
      <c r="L31" t="str">
        <f t="shared" si="8"/>
        <v/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ht="17" x14ac:dyDescent="0.25">
      <c r="A32" s="4"/>
      <c r="B32" t="s">
        <v>49</v>
      </c>
      <c r="C32" t="s">
        <v>165</v>
      </c>
      <c r="D32">
        <v>566</v>
      </c>
      <c r="E32">
        <v>0</v>
      </c>
      <c r="F32">
        <v>42</v>
      </c>
      <c r="G32">
        <v>4.2104999999999997</v>
      </c>
      <c r="H32">
        <v>101.97580000000001</v>
      </c>
      <c r="J32" t="str">
        <f t="shared" si="6"/>
        <v/>
      </c>
      <c r="K32" t="str">
        <f t="shared" si="7"/>
        <v/>
      </c>
      <c r="L32" t="str">
        <f t="shared" si="8"/>
        <v/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ht="17" x14ac:dyDescent="0.25">
      <c r="A33" s="4" t="s">
        <v>196</v>
      </c>
      <c r="B33" t="s">
        <v>1</v>
      </c>
      <c r="C33" t="s">
        <v>190</v>
      </c>
      <c r="D33">
        <v>557</v>
      </c>
      <c r="E33">
        <v>7</v>
      </c>
      <c r="F33">
        <v>6</v>
      </c>
      <c r="G33">
        <v>36.116199999999999</v>
      </c>
      <c r="H33">
        <v>-119.6816</v>
      </c>
      <c r="J33">
        <f t="shared" si="6"/>
        <v>557</v>
      </c>
      <c r="K33">
        <f t="shared" si="7"/>
        <v>7</v>
      </c>
      <c r="L33">
        <f t="shared" si="8"/>
        <v>6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ht="17" x14ac:dyDescent="0.25">
      <c r="A34" s="4" t="s">
        <v>23</v>
      </c>
      <c r="B34" t="s">
        <v>2</v>
      </c>
      <c r="C34" t="s">
        <v>171</v>
      </c>
      <c r="D34">
        <v>539</v>
      </c>
      <c r="E34">
        <v>3</v>
      </c>
      <c r="F34">
        <v>516</v>
      </c>
      <c r="G34">
        <v>30.617100000000001</v>
      </c>
      <c r="H34">
        <v>102.7103</v>
      </c>
      <c r="J34" t="str">
        <f t="shared" si="6"/>
        <v/>
      </c>
      <c r="K34" t="str">
        <f t="shared" si="7"/>
        <v/>
      </c>
      <c r="L34" t="str">
        <f t="shared" si="8"/>
        <v/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ht="17" x14ac:dyDescent="0.25">
      <c r="A35" s="4" t="s">
        <v>24</v>
      </c>
      <c r="B35" t="s">
        <v>2</v>
      </c>
      <c r="C35" t="s">
        <v>165</v>
      </c>
      <c r="D35">
        <v>482</v>
      </c>
      <c r="E35">
        <v>13</v>
      </c>
      <c r="F35">
        <v>455</v>
      </c>
      <c r="G35">
        <v>47.862000000000002</v>
      </c>
      <c r="H35">
        <v>127.7615</v>
      </c>
      <c r="J35" t="str">
        <f t="shared" si="6"/>
        <v/>
      </c>
      <c r="K35" t="str">
        <f t="shared" si="7"/>
        <v/>
      </c>
      <c r="L35" t="str">
        <f t="shared" si="8"/>
        <v/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ht="17" x14ac:dyDescent="0.25">
      <c r="A36" s="4" t="s">
        <v>25</v>
      </c>
      <c r="B36" t="s">
        <v>2</v>
      </c>
      <c r="C36" t="s">
        <v>165</v>
      </c>
      <c r="D36">
        <v>452</v>
      </c>
      <c r="E36">
        <v>8</v>
      </c>
      <c r="F36">
        <v>360</v>
      </c>
      <c r="G36">
        <v>40.182400000000001</v>
      </c>
      <c r="H36">
        <v>116.41419999999999</v>
      </c>
      <c r="J36" t="str">
        <f t="shared" si="6"/>
        <v/>
      </c>
      <c r="K36" t="str">
        <f t="shared" si="7"/>
        <v/>
      </c>
      <c r="L36" t="str">
        <f t="shared" si="8"/>
        <v/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ht="17" x14ac:dyDescent="0.25">
      <c r="A37" s="4"/>
      <c r="B37" t="s">
        <v>197</v>
      </c>
      <c r="C37" t="s">
        <v>181</v>
      </c>
      <c r="D37">
        <v>439</v>
      </c>
      <c r="E37">
        <v>0</v>
      </c>
      <c r="F37">
        <v>4</v>
      </c>
      <c r="G37">
        <v>25.354800000000001</v>
      </c>
      <c r="H37">
        <v>51.183900000000001</v>
      </c>
      <c r="J37" t="str">
        <f t="shared" si="6"/>
        <v/>
      </c>
      <c r="K37" t="str">
        <f t="shared" si="7"/>
        <v/>
      </c>
      <c r="L37" t="str">
        <f t="shared" si="8"/>
        <v/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ht="17" x14ac:dyDescent="0.25">
      <c r="A38" s="4" t="s">
        <v>26</v>
      </c>
      <c r="B38" t="s">
        <v>2</v>
      </c>
      <c r="C38" t="s">
        <v>165</v>
      </c>
      <c r="D38">
        <v>355</v>
      </c>
      <c r="E38">
        <v>3</v>
      </c>
      <c r="F38">
        <v>325</v>
      </c>
      <c r="G38">
        <v>31.202000000000002</v>
      </c>
      <c r="H38">
        <v>121.4491</v>
      </c>
      <c r="J38" t="str">
        <f t="shared" si="6"/>
        <v/>
      </c>
      <c r="K38" t="str">
        <f t="shared" si="7"/>
        <v/>
      </c>
      <c r="L38" t="str">
        <f t="shared" si="8"/>
        <v/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ht="17" x14ac:dyDescent="0.25">
      <c r="A39" s="4"/>
      <c r="B39" t="s">
        <v>198</v>
      </c>
      <c r="C39" t="s">
        <v>199</v>
      </c>
      <c r="D39">
        <v>331</v>
      </c>
      <c r="E39">
        <v>4</v>
      </c>
      <c r="F39">
        <v>8</v>
      </c>
      <c r="G39">
        <v>39.074199999999998</v>
      </c>
      <c r="H39">
        <v>21.824300000000001</v>
      </c>
      <c r="J39" t="str">
        <f t="shared" si="6"/>
        <v/>
      </c>
      <c r="K39" t="str">
        <f t="shared" si="7"/>
        <v/>
      </c>
      <c r="L39" t="str">
        <f t="shared" si="8"/>
        <v/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ht="17" x14ac:dyDescent="0.25">
      <c r="A40" s="4"/>
      <c r="B40" t="s">
        <v>200</v>
      </c>
      <c r="C40" t="s">
        <v>165</v>
      </c>
      <c r="D40">
        <v>331</v>
      </c>
      <c r="E40">
        <v>0</v>
      </c>
      <c r="F40">
        <v>3</v>
      </c>
      <c r="G40">
        <v>39.399900000000002</v>
      </c>
      <c r="H40">
        <v>-8.2245000000000008</v>
      </c>
      <c r="J40" t="str">
        <f t="shared" si="6"/>
        <v/>
      </c>
      <c r="K40" t="str">
        <f t="shared" si="7"/>
        <v/>
      </c>
      <c r="L40" t="str">
        <f t="shared" si="8"/>
        <v/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ht="17" x14ac:dyDescent="0.25">
      <c r="A41" s="4" t="s">
        <v>27</v>
      </c>
      <c r="B41" t="s">
        <v>2</v>
      </c>
      <c r="C41" t="s">
        <v>201</v>
      </c>
      <c r="D41">
        <v>318</v>
      </c>
      <c r="E41">
        <v>6</v>
      </c>
      <c r="F41">
        <v>310</v>
      </c>
      <c r="G41">
        <v>38.0428</v>
      </c>
      <c r="H41">
        <v>114.5149</v>
      </c>
      <c r="J41" t="str">
        <f t="shared" si="6"/>
        <v/>
      </c>
      <c r="K41" t="str">
        <f t="shared" si="7"/>
        <v/>
      </c>
      <c r="L41" t="str">
        <f t="shared" si="8"/>
        <v/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ht="17" x14ac:dyDescent="0.25">
      <c r="A42" s="4"/>
      <c r="B42" t="s">
        <v>202</v>
      </c>
      <c r="C42" t="s">
        <v>203</v>
      </c>
      <c r="D42">
        <v>298</v>
      </c>
      <c r="E42">
        <v>0</v>
      </c>
      <c r="F42">
        <v>3</v>
      </c>
      <c r="G42">
        <v>49.817500000000003</v>
      </c>
      <c r="H42">
        <v>15.473000000000001</v>
      </c>
      <c r="J42" t="str">
        <f t="shared" si="6"/>
        <v/>
      </c>
      <c r="K42" t="str">
        <f t="shared" si="7"/>
        <v/>
      </c>
      <c r="L42" t="str">
        <f t="shared" si="8"/>
        <v/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ht="17" x14ac:dyDescent="0.25">
      <c r="A43" s="4" t="s">
        <v>28</v>
      </c>
      <c r="B43" t="s">
        <v>2</v>
      </c>
      <c r="C43" t="s">
        <v>183</v>
      </c>
      <c r="D43">
        <v>296</v>
      </c>
      <c r="E43">
        <v>1</v>
      </c>
      <c r="F43">
        <v>295</v>
      </c>
      <c r="G43">
        <v>26.078900000000001</v>
      </c>
      <c r="H43">
        <v>117.98739999999999</v>
      </c>
      <c r="J43" t="str">
        <f t="shared" si="6"/>
        <v/>
      </c>
      <c r="K43" t="str">
        <f t="shared" si="7"/>
        <v/>
      </c>
      <c r="L43" t="str">
        <f t="shared" si="8"/>
        <v/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ht="17" x14ac:dyDescent="0.25">
      <c r="A44" s="4"/>
      <c r="B44" t="s">
        <v>78</v>
      </c>
      <c r="C44" t="s">
        <v>165</v>
      </c>
      <c r="D44">
        <v>277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6"/>
        <v/>
      </c>
      <c r="K44" t="str">
        <f t="shared" si="7"/>
        <v/>
      </c>
      <c r="L44" t="str">
        <f t="shared" si="8"/>
        <v/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ht="17" x14ac:dyDescent="0.25">
      <c r="A45" s="4"/>
      <c r="B45" t="s">
        <v>204</v>
      </c>
      <c r="C45" t="s">
        <v>165</v>
      </c>
      <c r="D45">
        <v>255</v>
      </c>
      <c r="E45">
        <v>0</v>
      </c>
      <c r="F45">
        <v>4</v>
      </c>
      <c r="G45">
        <v>31.046099999999999</v>
      </c>
      <c r="H45">
        <v>34.851599999999998</v>
      </c>
      <c r="J45" t="str">
        <f t="shared" si="6"/>
        <v/>
      </c>
      <c r="K45" t="str">
        <f t="shared" si="7"/>
        <v/>
      </c>
      <c r="L45" t="str">
        <f t="shared" si="8"/>
        <v/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ht="17" x14ac:dyDescent="0.25">
      <c r="A46" s="4"/>
      <c r="B46" t="s">
        <v>205</v>
      </c>
      <c r="C46" t="s">
        <v>165</v>
      </c>
      <c r="D46">
        <v>253</v>
      </c>
      <c r="E46">
        <v>1</v>
      </c>
      <c r="F46">
        <v>0</v>
      </c>
      <c r="G46">
        <v>46.151200000000003</v>
      </c>
      <c r="H46">
        <v>14.9955</v>
      </c>
      <c r="J46" t="str">
        <f t="shared" si="6"/>
        <v/>
      </c>
      <c r="K46" t="str">
        <f t="shared" si="7"/>
        <v/>
      </c>
      <c r="L46" t="str">
        <f t="shared" si="8"/>
        <v/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ht="17" x14ac:dyDescent="0.25">
      <c r="A47" s="4" t="s">
        <v>30</v>
      </c>
      <c r="B47" t="s">
        <v>2</v>
      </c>
      <c r="C47" t="s">
        <v>165</v>
      </c>
      <c r="D47">
        <v>252</v>
      </c>
      <c r="E47">
        <v>2</v>
      </c>
      <c r="F47">
        <v>248</v>
      </c>
      <c r="G47">
        <v>23.829799999999999</v>
      </c>
      <c r="H47">
        <v>108.7881</v>
      </c>
      <c r="J47" t="str">
        <f t="shared" si="6"/>
        <v/>
      </c>
      <c r="K47" t="str">
        <f t="shared" si="7"/>
        <v/>
      </c>
      <c r="L47" t="str">
        <f t="shared" si="8"/>
        <v/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ht="17" x14ac:dyDescent="0.25">
      <c r="A48" s="4" t="s">
        <v>29</v>
      </c>
      <c r="B48" t="s">
        <v>2</v>
      </c>
      <c r="C48" t="s">
        <v>165</v>
      </c>
      <c r="D48">
        <v>245</v>
      </c>
      <c r="E48">
        <v>2</v>
      </c>
      <c r="F48">
        <v>233</v>
      </c>
      <c r="G48">
        <v>35.191699999999997</v>
      </c>
      <c r="H48">
        <v>108.87009999999999</v>
      </c>
      <c r="J48" t="str">
        <f t="shared" si="6"/>
        <v/>
      </c>
      <c r="K48" t="str">
        <f t="shared" si="7"/>
        <v/>
      </c>
      <c r="L48" t="str">
        <f t="shared" si="8"/>
        <v/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ht="17" x14ac:dyDescent="0.25">
      <c r="A49" s="4"/>
      <c r="B49" t="s">
        <v>42</v>
      </c>
      <c r="C49" t="s">
        <v>165</v>
      </c>
      <c r="D49">
        <v>243</v>
      </c>
      <c r="E49">
        <v>0</v>
      </c>
      <c r="F49">
        <v>109</v>
      </c>
      <c r="G49">
        <v>1.3521000000000001</v>
      </c>
      <c r="H49">
        <v>103.8198</v>
      </c>
      <c r="J49" t="str">
        <f t="shared" si="6"/>
        <v/>
      </c>
      <c r="K49" t="str">
        <f t="shared" si="7"/>
        <v/>
      </c>
      <c r="L49" t="str">
        <f t="shared" si="8"/>
        <v/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ht="17" x14ac:dyDescent="0.25">
      <c r="A50" s="4"/>
      <c r="B50" t="s">
        <v>206</v>
      </c>
      <c r="C50" t="s">
        <v>207</v>
      </c>
      <c r="D50">
        <v>214</v>
      </c>
      <c r="E50">
        <v>1</v>
      </c>
      <c r="F50">
        <v>77</v>
      </c>
      <c r="G50">
        <v>26.066700000000001</v>
      </c>
      <c r="H50">
        <v>50.557699999999997</v>
      </c>
      <c r="J50" t="str">
        <f t="shared" si="6"/>
        <v/>
      </c>
      <c r="K50" t="str">
        <f t="shared" si="7"/>
        <v/>
      </c>
      <c r="L50" t="str">
        <f t="shared" si="8"/>
        <v/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ht="17" x14ac:dyDescent="0.25">
      <c r="A51" s="4"/>
      <c r="B51" t="s">
        <v>208</v>
      </c>
      <c r="C51" t="s">
        <v>165</v>
      </c>
      <c r="D51">
        <v>205</v>
      </c>
      <c r="E51">
        <v>0</v>
      </c>
      <c r="F51">
        <v>1</v>
      </c>
      <c r="G51">
        <v>58.595300000000002</v>
      </c>
      <c r="H51">
        <v>25.0136</v>
      </c>
      <c r="J51" t="str">
        <f t="shared" si="6"/>
        <v/>
      </c>
      <c r="K51" t="str">
        <f t="shared" si="7"/>
        <v/>
      </c>
      <c r="L51" t="str">
        <f t="shared" si="8"/>
        <v/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ht="17" x14ac:dyDescent="0.25">
      <c r="A52" s="4"/>
      <c r="B52" t="s">
        <v>209</v>
      </c>
      <c r="C52" t="s">
        <v>210</v>
      </c>
      <c r="D52">
        <v>200</v>
      </c>
      <c r="E52">
        <v>0</v>
      </c>
      <c r="F52">
        <v>1</v>
      </c>
      <c r="G52">
        <v>-14.234999999999999</v>
      </c>
      <c r="H52">
        <v>-51.9253</v>
      </c>
      <c r="J52" t="str">
        <f t="shared" si="6"/>
        <v/>
      </c>
      <c r="K52" t="str">
        <f t="shared" si="7"/>
        <v/>
      </c>
      <c r="L52" t="str">
        <f t="shared" si="8"/>
        <v/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ht="17" x14ac:dyDescent="0.25">
      <c r="A53" s="4" t="s">
        <v>211</v>
      </c>
      <c r="B53" t="s">
        <v>1</v>
      </c>
      <c r="C53" t="s">
        <v>185</v>
      </c>
      <c r="D53">
        <v>197</v>
      </c>
      <c r="E53">
        <v>0</v>
      </c>
      <c r="F53">
        <v>1</v>
      </c>
      <c r="G53">
        <v>42.230200000000004</v>
      </c>
      <c r="H53">
        <v>-71.530100000000004</v>
      </c>
      <c r="J53">
        <f t="shared" si="6"/>
        <v>197</v>
      </c>
      <c r="K53">
        <f t="shared" si="7"/>
        <v>0</v>
      </c>
      <c r="L53">
        <f t="shared" si="8"/>
        <v>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ht="17" x14ac:dyDescent="0.25">
      <c r="A54" s="4"/>
      <c r="B54" t="s">
        <v>212</v>
      </c>
      <c r="C54" t="s">
        <v>213</v>
      </c>
      <c r="D54">
        <v>180</v>
      </c>
      <c r="E54">
        <v>0</v>
      </c>
      <c r="F54">
        <v>0</v>
      </c>
      <c r="G54">
        <v>64.963099999999997</v>
      </c>
      <c r="H54">
        <v>-19.020800000000001</v>
      </c>
      <c r="J54" t="str">
        <f t="shared" si="6"/>
        <v/>
      </c>
      <c r="K54" t="str">
        <f t="shared" si="7"/>
        <v/>
      </c>
      <c r="L54" t="str">
        <f t="shared" si="8"/>
        <v/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ht="17" x14ac:dyDescent="0.25">
      <c r="A55" s="4" t="s">
        <v>214</v>
      </c>
      <c r="B55" t="s">
        <v>1</v>
      </c>
      <c r="C55" t="s">
        <v>215</v>
      </c>
      <c r="D55">
        <v>178</v>
      </c>
      <c r="E55">
        <v>2</v>
      </c>
      <c r="F55">
        <v>1</v>
      </c>
      <c r="G55">
        <v>40.298900000000003</v>
      </c>
      <c r="H55">
        <v>-74.521000000000001</v>
      </c>
      <c r="J55">
        <f t="shared" si="6"/>
        <v>178</v>
      </c>
      <c r="K55">
        <f t="shared" si="7"/>
        <v>2</v>
      </c>
      <c r="L55">
        <f t="shared" si="8"/>
        <v>1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ht="17" x14ac:dyDescent="0.25">
      <c r="A56" s="4" t="s">
        <v>216</v>
      </c>
      <c r="B56" t="s">
        <v>63</v>
      </c>
      <c r="C56" t="s">
        <v>217</v>
      </c>
      <c r="D56">
        <v>177</v>
      </c>
      <c r="E56">
        <v>0</v>
      </c>
      <c r="F56">
        <v>5</v>
      </c>
      <c r="G56">
        <v>51.253799999999998</v>
      </c>
      <c r="H56">
        <v>-85.3232</v>
      </c>
      <c r="J56" t="str">
        <f t="shared" si="6"/>
        <v/>
      </c>
      <c r="K56" t="str">
        <f t="shared" si="7"/>
        <v/>
      </c>
      <c r="L56" t="str">
        <f t="shared" si="8"/>
        <v/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ht="17" x14ac:dyDescent="0.25">
      <c r="A57" s="4"/>
      <c r="B57" t="s">
        <v>218</v>
      </c>
      <c r="C57" t="s">
        <v>219</v>
      </c>
      <c r="D57">
        <v>177</v>
      </c>
      <c r="E57">
        <v>4</v>
      </c>
      <c r="F57">
        <v>13</v>
      </c>
      <c r="G57">
        <v>51.919400000000003</v>
      </c>
      <c r="H57">
        <v>19.145099999999999</v>
      </c>
      <c r="J57" t="str">
        <f t="shared" si="6"/>
        <v/>
      </c>
      <c r="K57" t="str">
        <f t="shared" si="7"/>
        <v/>
      </c>
      <c r="L57" t="str">
        <f t="shared" si="8"/>
        <v/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ht="17" x14ac:dyDescent="0.25">
      <c r="A58" s="4" t="s">
        <v>33</v>
      </c>
      <c r="B58" t="s">
        <v>2</v>
      </c>
      <c r="C58" t="s">
        <v>203</v>
      </c>
      <c r="D58">
        <v>176</v>
      </c>
      <c r="E58">
        <v>2</v>
      </c>
      <c r="F58">
        <v>172</v>
      </c>
      <c r="G58">
        <v>24.974</v>
      </c>
      <c r="H58">
        <v>101.48699999999999</v>
      </c>
      <c r="J58" t="str">
        <f t="shared" si="6"/>
        <v/>
      </c>
      <c r="K58" t="str">
        <f t="shared" si="7"/>
        <v/>
      </c>
      <c r="L58" t="str">
        <f t="shared" si="8"/>
        <v/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ht="17" x14ac:dyDescent="0.25">
      <c r="A59" s="4" t="s">
        <v>60</v>
      </c>
      <c r="B59" t="s">
        <v>59</v>
      </c>
      <c r="C59" t="s">
        <v>175</v>
      </c>
      <c r="D59">
        <v>171</v>
      </c>
      <c r="E59">
        <v>2</v>
      </c>
      <c r="F59">
        <v>4</v>
      </c>
      <c r="G59">
        <v>-33.8688</v>
      </c>
      <c r="H59">
        <v>151.20930000000001</v>
      </c>
      <c r="J59" t="str">
        <f t="shared" si="6"/>
        <v/>
      </c>
      <c r="K59" t="str">
        <f t="shared" si="7"/>
        <v/>
      </c>
      <c r="L59" t="str">
        <f t="shared" si="8"/>
        <v/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ht="17" x14ac:dyDescent="0.25">
      <c r="A60" s="4"/>
      <c r="B60" t="s">
        <v>220</v>
      </c>
      <c r="C60" t="s">
        <v>165</v>
      </c>
      <c r="D60">
        <v>169</v>
      </c>
      <c r="E60">
        <v>2</v>
      </c>
      <c r="F60">
        <v>0</v>
      </c>
      <c r="G60">
        <v>53.142400000000002</v>
      </c>
      <c r="H60">
        <v>-7.6920999999999999</v>
      </c>
      <c r="J60" t="str">
        <f t="shared" si="6"/>
        <v/>
      </c>
      <c r="K60" t="str">
        <f t="shared" si="7"/>
        <v/>
      </c>
      <c r="L60" t="str">
        <f t="shared" si="8"/>
        <v/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ht="17" x14ac:dyDescent="0.25">
      <c r="A61" s="4" t="s">
        <v>34</v>
      </c>
      <c r="B61" t="s">
        <v>2</v>
      </c>
      <c r="C61" t="s">
        <v>165</v>
      </c>
      <c r="D61">
        <v>168</v>
      </c>
      <c r="E61">
        <v>6</v>
      </c>
      <c r="F61">
        <v>161</v>
      </c>
      <c r="G61">
        <v>19.195900000000002</v>
      </c>
      <c r="H61">
        <v>109.7453</v>
      </c>
      <c r="J61" t="str">
        <f t="shared" si="6"/>
        <v/>
      </c>
      <c r="K61" t="str">
        <f t="shared" si="7"/>
        <v/>
      </c>
      <c r="L61" t="str">
        <f t="shared" si="8"/>
        <v/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ht="17" x14ac:dyDescent="0.25">
      <c r="A62" s="4" t="s">
        <v>221</v>
      </c>
      <c r="B62" t="s">
        <v>1</v>
      </c>
      <c r="C62" t="s">
        <v>190</v>
      </c>
      <c r="D62">
        <v>160</v>
      </c>
      <c r="E62">
        <v>1</v>
      </c>
      <c r="F62">
        <v>0</v>
      </c>
      <c r="G62">
        <v>39.059800000000003</v>
      </c>
      <c r="H62">
        <v>-105.3111</v>
      </c>
      <c r="J62">
        <f t="shared" si="6"/>
        <v>160</v>
      </c>
      <c r="K62">
        <f t="shared" si="7"/>
        <v>1</v>
      </c>
      <c r="L62">
        <f t="shared" si="8"/>
        <v>0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ht="17" x14ac:dyDescent="0.25">
      <c r="A63" s="4"/>
      <c r="B63" t="s">
        <v>222</v>
      </c>
      <c r="C63" t="s">
        <v>165</v>
      </c>
      <c r="D63">
        <v>158</v>
      </c>
      <c r="E63">
        <v>0</v>
      </c>
      <c r="F63">
        <v>9</v>
      </c>
      <c r="G63">
        <v>45.943199999999997</v>
      </c>
      <c r="H63">
        <v>24.966799999999999</v>
      </c>
      <c r="J63" t="str">
        <f t="shared" si="6"/>
        <v/>
      </c>
      <c r="K63" t="str">
        <f t="shared" si="7"/>
        <v/>
      </c>
      <c r="L63" t="str">
        <f t="shared" si="8"/>
        <v/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ht="17" x14ac:dyDescent="0.25">
      <c r="A64" s="4"/>
      <c r="B64" t="s">
        <v>223</v>
      </c>
      <c r="C64" t="s">
        <v>165</v>
      </c>
      <c r="D64">
        <v>155</v>
      </c>
      <c r="E64">
        <v>0</v>
      </c>
      <c r="F64">
        <v>0</v>
      </c>
      <c r="G64">
        <v>-35.6751</v>
      </c>
      <c r="H64">
        <v>-71.543000000000006</v>
      </c>
      <c r="J64" t="str">
        <f t="shared" si="6"/>
        <v/>
      </c>
      <c r="K64" t="str">
        <f t="shared" si="7"/>
        <v/>
      </c>
      <c r="L64" t="str">
        <f t="shared" si="8"/>
        <v/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ht="17" x14ac:dyDescent="0.25">
      <c r="A65" s="4" t="s">
        <v>45</v>
      </c>
      <c r="B65" t="s">
        <v>2</v>
      </c>
      <c r="C65" t="s">
        <v>165</v>
      </c>
      <c r="D65">
        <v>155</v>
      </c>
      <c r="E65">
        <v>4</v>
      </c>
      <c r="F65">
        <v>84</v>
      </c>
      <c r="G65">
        <v>22.3</v>
      </c>
      <c r="H65">
        <v>114.2</v>
      </c>
      <c r="J65" t="str">
        <f t="shared" si="6"/>
        <v/>
      </c>
      <c r="K65" t="str">
        <f t="shared" si="7"/>
        <v/>
      </c>
      <c r="L65" t="str">
        <f t="shared" si="8"/>
        <v/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ht="17" x14ac:dyDescent="0.25">
      <c r="A66" s="4" t="s">
        <v>224</v>
      </c>
      <c r="B66" t="s">
        <v>1</v>
      </c>
      <c r="C66" t="s">
        <v>215</v>
      </c>
      <c r="D66">
        <v>155</v>
      </c>
      <c r="E66">
        <v>5</v>
      </c>
      <c r="F66">
        <v>0</v>
      </c>
      <c r="G66">
        <v>27.766300000000001</v>
      </c>
      <c r="H66">
        <v>-81.686800000000005</v>
      </c>
      <c r="J66">
        <f t="shared" si="6"/>
        <v>155</v>
      </c>
      <c r="K66">
        <f t="shared" si="7"/>
        <v>5</v>
      </c>
      <c r="L66">
        <f t="shared" si="8"/>
        <v>0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ht="17" x14ac:dyDescent="0.25">
      <c r="A67" s="4"/>
      <c r="B67" t="s">
        <v>133</v>
      </c>
      <c r="C67" t="s">
        <v>225</v>
      </c>
      <c r="D67">
        <v>150</v>
      </c>
      <c r="E67">
        <v>2</v>
      </c>
      <c r="F67">
        <v>27</v>
      </c>
      <c r="G67">
        <v>26.820599999999999</v>
      </c>
      <c r="H67">
        <v>30.802499999999998</v>
      </c>
      <c r="J67" t="str">
        <f t="shared" si="6"/>
        <v/>
      </c>
      <c r="K67" t="str">
        <f t="shared" si="7"/>
        <v/>
      </c>
      <c r="L67" t="str">
        <f t="shared" si="8"/>
        <v/>
      </c>
      <c r="N67" t="str">
        <f t="shared" si="3"/>
        <v/>
      </c>
      <c r="O67" t="str">
        <f t="shared" si="4"/>
        <v/>
      </c>
      <c r="P67" t="str">
        <f t="shared" si="5"/>
        <v/>
      </c>
    </row>
    <row r="68" spans="1:16" ht="17" x14ac:dyDescent="0.25">
      <c r="A68" s="4"/>
      <c r="B68" t="s">
        <v>46</v>
      </c>
      <c r="C68" t="s">
        <v>165</v>
      </c>
      <c r="D68">
        <v>147</v>
      </c>
      <c r="E68">
        <v>1</v>
      </c>
      <c r="F68">
        <v>35</v>
      </c>
      <c r="G68">
        <v>15.87</v>
      </c>
      <c r="H68">
        <v>100.99250000000001</v>
      </c>
      <c r="J68" t="str">
        <f t="shared" si="6"/>
        <v/>
      </c>
      <c r="K68" t="str">
        <f t="shared" si="7"/>
        <v/>
      </c>
      <c r="L68" t="str">
        <f t="shared" si="8"/>
        <v/>
      </c>
      <c r="N68" t="str">
        <f t="shared" si="3"/>
        <v/>
      </c>
      <c r="O68" t="str">
        <f t="shared" si="4"/>
        <v/>
      </c>
      <c r="P68" t="str">
        <f t="shared" si="5"/>
        <v/>
      </c>
    </row>
    <row r="69" spans="1:16" ht="17" x14ac:dyDescent="0.25">
      <c r="A69" s="4" t="s">
        <v>35</v>
      </c>
      <c r="B69" t="s">
        <v>2</v>
      </c>
      <c r="C69" t="s">
        <v>165</v>
      </c>
      <c r="D69">
        <v>146</v>
      </c>
      <c r="E69">
        <v>2</v>
      </c>
      <c r="F69">
        <v>144</v>
      </c>
      <c r="G69">
        <v>26.8154</v>
      </c>
      <c r="H69">
        <v>106.87479999999999</v>
      </c>
      <c r="J69" t="str">
        <f t="shared" si="6"/>
        <v/>
      </c>
      <c r="K69" t="str">
        <f t="shared" si="7"/>
        <v/>
      </c>
      <c r="L69" t="str">
        <f t="shared" si="8"/>
        <v/>
      </c>
      <c r="N69" t="str">
        <f t="shared" ref="N69:N132" si="9">IF($A69="New York",D69,"")</f>
        <v/>
      </c>
      <c r="O69" t="str">
        <f t="shared" ref="O69:O132" si="10">IF($A69="New York",E69,"")</f>
        <v/>
      </c>
      <c r="P69" t="str">
        <f t="shared" ref="P69:P132" si="11">IF($A69="New York",F69,"")</f>
        <v/>
      </c>
    </row>
    <row r="70" spans="1:16" ht="17" x14ac:dyDescent="0.25">
      <c r="A70" s="4"/>
      <c r="B70" t="s">
        <v>66</v>
      </c>
      <c r="C70" t="s">
        <v>165</v>
      </c>
      <c r="D70">
        <v>142</v>
      </c>
      <c r="E70">
        <v>12</v>
      </c>
      <c r="F70">
        <v>2</v>
      </c>
      <c r="G70">
        <v>12.8797</v>
      </c>
      <c r="H70">
        <v>121.774</v>
      </c>
      <c r="J70" t="str">
        <f t="shared" si="6"/>
        <v/>
      </c>
      <c r="K70" t="str">
        <f t="shared" si="7"/>
        <v/>
      </c>
      <c r="L70" t="str">
        <f t="shared" si="8"/>
        <v/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ht="17" x14ac:dyDescent="0.25">
      <c r="A71" s="4" t="s">
        <v>37</v>
      </c>
      <c r="B71" t="s">
        <v>2</v>
      </c>
      <c r="C71" t="s">
        <v>171</v>
      </c>
      <c r="D71">
        <v>136</v>
      </c>
      <c r="E71">
        <v>3</v>
      </c>
      <c r="F71">
        <v>133</v>
      </c>
      <c r="G71">
        <v>39.305399999999999</v>
      </c>
      <c r="H71">
        <v>117.32299999999999</v>
      </c>
      <c r="J71" t="str">
        <f t="shared" si="6"/>
        <v/>
      </c>
      <c r="K71" t="str">
        <f t="shared" si="7"/>
        <v/>
      </c>
      <c r="L71" t="str">
        <f t="shared" si="8"/>
        <v/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ht="17" x14ac:dyDescent="0.25">
      <c r="A72" s="4"/>
      <c r="B72" t="s">
        <v>226</v>
      </c>
      <c r="C72" t="s">
        <v>165</v>
      </c>
      <c r="D72">
        <v>136</v>
      </c>
      <c r="E72">
        <v>0</v>
      </c>
      <c r="F72">
        <v>2</v>
      </c>
      <c r="G72">
        <v>30.375299999999999</v>
      </c>
      <c r="H72">
        <v>69.345100000000002</v>
      </c>
      <c r="J72" t="str">
        <f t="shared" si="6"/>
        <v/>
      </c>
      <c r="K72" t="str">
        <f t="shared" si="7"/>
        <v/>
      </c>
      <c r="L72" t="str">
        <f t="shared" si="8"/>
        <v/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ht="17" x14ac:dyDescent="0.25">
      <c r="A73" s="4" t="s">
        <v>227</v>
      </c>
      <c r="B73" t="s">
        <v>1</v>
      </c>
      <c r="C73" t="s">
        <v>215</v>
      </c>
      <c r="D73">
        <v>136</v>
      </c>
      <c r="E73">
        <v>3</v>
      </c>
      <c r="F73">
        <v>0</v>
      </c>
      <c r="G73">
        <v>31.169499999999999</v>
      </c>
      <c r="H73">
        <v>-91.867800000000003</v>
      </c>
      <c r="J73">
        <f t="shared" si="6"/>
        <v>136</v>
      </c>
      <c r="K73">
        <f t="shared" si="7"/>
        <v>3</v>
      </c>
      <c r="L73">
        <f t="shared" si="8"/>
        <v>0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ht="17" x14ac:dyDescent="0.25">
      <c r="A74" s="4"/>
      <c r="B74" t="s">
        <v>228</v>
      </c>
      <c r="C74" t="s">
        <v>165</v>
      </c>
      <c r="D74">
        <v>134</v>
      </c>
      <c r="E74">
        <v>5</v>
      </c>
      <c r="F74">
        <v>8</v>
      </c>
      <c r="G74">
        <v>-0.7893</v>
      </c>
      <c r="H74">
        <v>113.9213</v>
      </c>
      <c r="J74" t="str">
        <f t="shared" si="6"/>
        <v/>
      </c>
      <c r="K74" t="str">
        <f t="shared" si="7"/>
        <v/>
      </c>
      <c r="L74" t="str">
        <f t="shared" si="8"/>
        <v/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ht="17" x14ac:dyDescent="0.25">
      <c r="A75" s="4" t="s">
        <v>39</v>
      </c>
      <c r="B75" t="s">
        <v>2</v>
      </c>
      <c r="C75" t="s">
        <v>171</v>
      </c>
      <c r="D75">
        <v>133</v>
      </c>
      <c r="E75">
        <v>2</v>
      </c>
      <c r="F75">
        <v>91</v>
      </c>
      <c r="G75">
        <v>36.061100000000003</v>
      </c>
      <c r="H75">
        <v>103.8343</v>
      </c>
      <c r="J75" t="str">
        <f t="shared" si="6"/>
        <v/>
      </c>
      <c r="K75" t="str">
        <f t="shared" si="7"/>
        <v/>
      </c>
      <c r="L75" t="str">
        <f t="shared" si="8"/>
        <v/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ht="17" x14ac:dyDescent="0.25">
      <c r="A76" s="4" t="s">
        <v>36</v>
      </c>
      <c r="B76" t="s">
        <v>2</v>
      </c>
      <c r="C76" t="s">
        <v>201</v>
      </c>
      <c r="D76">
        <v>133</v>
      </c>
      <c r="E76">
        <v>0</v>
      </c>
      <c r="F76">
        <v>133</v>
      </c>
      <c r="G76">
        <v>37.5777</v>
      </c>
      <c r="H76">
        <v>112.29219999999999</v>
      </c>
      <c r="J76" t="str">
        <f t="shared" si="6"/>
        <v/>
      </c>
      <c r="K76" t="str">
        <f t="shared" si="7"/>
        <v/>
      </c>
      <c r="L76" t="str">
        <f t="shared" si="8"/>
        <v/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ht="17" x14ac:dyDescent="0.25">
      <c r="A77" s="4" t="s">
        <v>38</v>
      </c>
      <c r="B77" t="s">
        <v>2</v>
      </c>
      <c r="C77" t="s">
        <v>165</v>
      </c>
      <c r="D77">
        <v>125</v>
      </c>
      <c r="E77">
        <v>1</v>
      </c>
      <c r="F77">
        <v>115</v>
      </c>
      <c r="G77">
        <v>41.2956</v>
      </c>
      <c r="H77">
        <v>122.60850000000001</v>
      </c>
      <c r="J77" t="str">
        <f t="shared" si="6"/>
        <v/>
      </c>
      <c r="K77" t="str">
        <f t="shared" si="7"/>
        <v/>
      </c>
      <c r="L77" t="str">
        <f t="shared" si="8"/>
        <v/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ht="17" x14ac:dyDescent="0.25">
      <c r="A78" s="4"/>
      <c r="B78" t="s">
        <v>229</v>
      </c>
      <c r="C78" t="s">
        <v>213</v>
      </c>
      <c r="D78">
        <v>124</v>
      </c>
      <c r="E78">
        <v>10</v>
      </c>
      <c r="F78">
        <v>26</v>
      </c>
      <c r="G78">
        <v>33.223199999999999</v>
      </c>
      <c r="H78">
        <v>43.679299999999998</v>
      </c>
      <c r="J78" t="str">
        <f t="shared" si="6"/>
        <v/>
      </c>
      <c r="K78" t="str">
        <f t="shared" si="7"/>
        <v/>
      </c>
      <c r="L78" t="str">
        <f t="shared" si="8"/>
        <v/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ht="17" x14ac:dyDescent="0.25">
      <c r="A79" s="4"/>
      <c r="B79" t="s">
        <v>230</v>
      </c>
      <c r="C79" t="s">
        <v>165</v>
      </c>
      <c r="D79">
        <v>123</v>
      </c>
      <c r="E79">
        <v>0</v>
      </c>
      <c r="F79">
        <v>9</v>
      </c>
      <c r="G79">
        <v>29.311699999999998</v>
      </c>
      <c r="H79">
        <v>47.4818</v>
      </c>
      <c r="J79" t="str">
        <f t="shared" si="6"/>
        <v/>
      </c>
      <c r="K79" t="str">
        <f t="shared" si="7"/>
        <v/>
      </c>
      <c r="L79" t="str">
        <f t="shared" si="8"/>
        <v/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ht="17" x14ac:dyDescent="0.25">
      <c r="A80" s="4" t="s">
        <v>231</v>
      </c>
      <c r="B80" t="s">
        <v>1</v>
      </c>
      <c r="C80" t="s">
        <v>232</v>
      </c>
      <c r="D80">
        <v>121</v>
      </c>
      <c r="E80">
        <v>1</v>
      </c>
      <c r="F80">
        <v>0</v>
      </c>
      <c r="G80">
        <v>33.040599999999998</v>
      </c>
      <c r="H80">
        <v>-83.643100000000004</v>
      </c>
      <c r="J80">
        <f t="shared" si="6"/>
        <v>121</v>
      </c>
      <c r="K80">
        <f t="shared" si="7"/>
        <v>1</v>
      </c>
      <c r="L80">
        <f t="shared" si="8"/>
        <v>0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ht="17" x14ac:dyDescent="0.25">
      <c r="A81" s="4"/>
      <c r="B81" t="s">
        <v>64</v>
      </c>
      <c r="C81" t="s">
        <v>165</v>
      </c>
      <c r="D81">
        <v>119</v>
      </c>
      <c r="E81">
        <v>2</v>
      </c>
      <c r="F81">
        <v>13</v>
      </c>
      <c r="G81">
        <v>20.593699999999998</v>
      </c>
      <c r="H81">
        <v>78.962900000000005</v>
      </c>
      <c r="J81" t="str">
        <f t="shared" si="6"/>
        <v/>
      </c>
      <c r="K81" t="str">
        <f t="shared" si="7"/>
        <v/>
      </c>
      <c r="L81" t="str">
        <f t="shared" si="8"/>
        <v/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ht="17" x14ac:dyDescent="0.25">
      <c r="A82" s="4"/>
      <c r="B82" t="s">
        <v>233</v>
      </c>
      <c r="C82" t="s">
        <v>234</v>
      </c>
      <c r="D82">
        <v>118</v>
      </c>
      <c r="E82">
        <v>0</v>
      </c>
      <c r="F82">
        <v>2</v>
      </c>
      <c r="G82">
        <v>23.885899999999999</v>
      </c>
      <c r="H82">
        <v>45.0792</v>
      </c>
      <c r="J82" t="str">
        <f t="shared" si="6"/>
        <v/>
      </c>
      <c r="K82" t="str">
        <f t="shared" si="7"/>
        <v/>
      </c>
      <c r="L82" t="str">
        <f t="shared" si="8"/>
        <v/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ht="17" x14ac:dyDescent="0.25">
      <c r="A83" s="4"/>
      <c r="B83" t="s">
        <v>235</v>
      </c>
      <c r="C83" t="s">
        <v>236</v>
      </c>
      <c r="D83">
        <v>109</v>
      </c>
      <c r="E83">
        <v>7</v>
      </c>
      <c r="F83">
        <v>4</v>
      </c>
      <c r="G83">
        <v>43.942399999999999</v>
      </c>
      <c r="H83">
        <v>12.457800000000001</v>
      </c>
      <c r="J83" t="str">
        <f t="shared" si="6"/>
        <v/>
      </c>
      <c r="K83" t="str">
        <f t="shared" si="7"/>
        <v/>
      </c>
      <c r="L83" t="str">
        <f t="shared" si="8"/>
        <v/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ht="17" x14ac:dyDescent="0.25">
      <c r="A84" s="4" t="s">
        <v>237</v>
      </c>
      <c r="B84" t="s">
        <v>1</v>
      </c>
      <c r="C84" t="s">
        <v>215</v>
      </c>
      <c r="D84">
        <v>105</v>
      </c>
      <c r="E84">
        <v>0</v>
      </c>
      <c r="F84">
        <v>2</v>
      </c>
      <c r="G84">
        <v>40.349499999999999</v>
      </c>
      <c r="H84">
        <v>-88.986099999999993</v>
      </c>
      <c r="J84">
        <f t="shared" si="6"/>
        <v>105</v>
      </c>
      <c r="K84">
        <f t="shared" si="7"/>
        <v>0</v>
      </c>
      <c r="L84">
        <f t="shared" si="8"/>
        <v>2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ht="17" x14ac:dyDescent="0.25">
      <c r="A85" s="4" t="s">
        <v>62</v>
      </c>
      <c r="B85" t="s">
        <v>63</v>
      </c>
      <c r="C85" t="s">
        <v>173</v>
      </c>
      <c r="D85">
        <v>103</v>
      </c>
      <c r="E85">
        <v>4</v>
      </c>
      <c r="F85">
        <v>4</v>
      </c>
      <c r="G85">
        <v>53.726700000000001</v>
      </c>
      <c r="H85">
        <v>-127.6476</v>
      </c>
      <c r="J85" t="str">
        <f t="shared" si="6"/>
        <v/>
      </c>
      <c r="K85" t="str">
        <f t="shared" si="7"/>
        <v/>
      </c>
      <c r="L85" t="str">
        <f t="shared" si="8"/>
        <v/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ht="17" x14ac:dyDescent="0.25">
      <c r="A86" s="4"/>
      <c r="B86" t="s">
        <v>238</v>
      </c>
      <c r="C86" t="s">
        <v>239</v>
      </c>
      <c r="D86">
        <v>99</v>
      </c>
      <c r="E86">
        <v>3</v>
      </c>
      <c r="F86">
        <v>1</v>
      </c>
      <c r="G86">
        <v>33.854700000000001</v>
      </c>
      <c r="H86">
        <v>35.862299999999998</v>
      </c>
      <c r="J86" t="str">
        <f t="shared" si="6"/>
        <v/>
      </c>
      <c r="K86" t="str">
        <f t="shared" si="7"/>
        <v/>
      </c>
      <c r="L86" t="str">
        <f t="shared" si="8"/>
        <v/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ht="17" x14ac:dyDescent="0.25">
      <c r="A87" s="4"/>
      <c r="B87" t="s">
        <v>57</v>
      </c>
      <c r="C87" t="s">
        <v>239</v>
      </c>
      <c r="D87">
        <v>98</v>
      </c>
      <c r="E87">
        <v>0</v>
      </c>
      <c r="F87">
        <v>23</v>
      </c>
      <c r="G87">
        <v>23.424099999999999</v>
      </c>
      <c r="H87">
        <v>53.847799999999999</v>
      </c>
      <c r="J87" t="str">
        <f t="shared" si="6"/>
        <v/>
      </c>
      <c r="K87" t="str">
        <f t="shared" si="7"/>
        <v/>
      </c>
      <c r="L87" t="str">
        <f t="shared" si="8"/>
        <v/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ht="17" x14ac:dyDescent="0.25">
      <c r="A88" s="4" t="s">
        <v>40</v>
      </c>
      <c r="B88" t="s">
        <v>2</v>
      </c>
      <c r="C88" t="s">
        <v>199</v>
      </c>
      <c r="D88">
        <v>93</v>
      </c>
      <c r="E88">
        <v>1</v>
      </c>
      <c r="F88">
        <v>92</v>
      </c>
      <c r="G88">
        <v>43.6661</v>
      </c>
      <c r="H88">
        <v>126.1923</v>
      </c>
      <c r="J88" t="str">
        <f t="shared" ref="J88:J151" si="12">IF($B88="US",D88,"")</f>
        <v/>
      </c>
      <c r="K88" t="str">
        <f t="shared" ref="K88:K151" si="13">IF($B88="US",E88,"")</f>
        <v/>
      </c>
      <c r="L88" t="str">
        <f t="shared" ref="L88:L151" si="14">IF($B88="US",F88,"")</f>
        <v/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ht="17" x14ac:dyDescent="0.25">
      <c r="A89" s="4"/>
      <c r="B89" t="s">
        <v>69</v>
      </c>
      <c r="C89" t="s">
        <v>165</v>
      </c>
      <c r="D89">
        <v>90</v>
      </c>
      <c r="E89">
        <v>0</v>
      </c>
      <c r="F89">
        <v>8</v>
      </c>
      <c r="G89">
        <v>61.524000000000001</v>
      </c>
      <c r="H89">
        <v>105.3188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ht="17" x14ac:dyDescent="0.25">
      <c r="A90" s="4"/>
      <c r="B90" t="s">
        <v>240</v>
      </c>
      <c r="C90" t="s">
        <v>165</v>
      </c>
      <c r="D90">
        <v>86</v>
      </c>
      <c r="E90">
        <v>0</v>
      </c>
      <c r="F90">
        <v>0</v>
      </c>
      <c r="G90">
        <v>-9.19</v>
      </c>
      <c r="H90">
        <v>-75.015199999999993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ht="17" x14ac:dyDescent="0.25">
      <c r="A91" s="4" t="s">
        <v>241</v>
      </c>
      <c r="B91" t="s">
        <v>1</v>
      </c>
      <c r="C91" t="s">
        <v>190</v>
      </c>
      <c r="D91">
        <v>85</v>
      </c>
      <c r="E91">
        <v>0</v>
      </c>
      <c r="F91">
        <v>0</v>
      </c>
      <c r="G91">
        <v>31.054500000000001</v>
      </c>
      <c r="H91">
        <v>-97.563500000000005</v>
      </c>
      <c r="J91">
        <f t="shared" si="12"/>
        <v>85</v>
      </c>
      <c r="K91">
        <f t="shared" si="13"/>
        <v>0</v>
      </c>
      <c r="L91">
        <f t="shared" si="14"/>
        <v>0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ht="17" x14ac:dyDescent="0.25">
      <c r="A92" s="4"/>
      <c r="B92" t="s">
        <v>242</v>
      </c>
      <c r="C92" t="s">
        <v>176</v>
      </c>
      <c r="D92">
        <v>77</v>
      </c>
      <c r="E92">
        <v>1</v>
      </c>
      <c r="F92">
        <v>0</v>
      </c>
      <c r="G92">
        <v>49.815300000000001</v>
      </c>
      <c r="H92">
        <v>6.1295999999999999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ht="17" x14ac:dyDescent="0.25">
      <c r="A93" s="4" t="s">
        <v>243</v>
      </c>
      <c r="B93" t="s">
        <v>1</v>
      </c>
      <c r="C93" t="s">
        <v>244</v>
      </c>
      <c r="D93">
        <v>77</v>
      </c>
      <c r="E93">
        <v>0</v>
      </c>
      <c r="F93">
        <v>0</v>
      </c>
      <c r="G93">
        <v>40.590800000000002</v>
      </c>
      <c r="H93">
        <v>-77.209800000000001</v>
      </c>
      <c r="J93">
        <f t="shared" si="12"/>
        <v>77</v>
      </c>
      <c r="K93">
        <f t="shared" si="13"/>
        <v>0</v>
      </c>
      <c r="L93">
        <f t="shared" si="14"/>
        <v>0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ht="17" x14ac:dyDescent="0.25">
      <c r="A94" s="4" t="s">
        <v>44</v>
      </c>
      <c r="B94" t="s">
        <v>2</v>
      </c>
      <c r="C94" t="s">
        <v>183</v>
      </c>
      <c r="D94">
        <v>76</v>
      </c>
      <c r="E94">
        <v>3</v>
      </c>
      <c r="F94">
        <v>73</v>
      </c>
      <c r="G94">
        <v>41.112900000000003</v>
      </c>
      <c r="H94">
        <v>85.240099999999998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ht="17" x14ac:dyDescent="0.25">
      <c r="A95" s="4" t="s">
        <v>43</v>
      </c>
      <c r="B95" t="s">
        <v>2</v>
      </c>
      <c r="C95" t="s">
        <v>165</v>
      </c>
      <c r="D95">
        <v>75</v>
      </c>
      <c r="E95">
        <v>1</v>
      </c>
      <c r="F95">
        <v>73</v>
      </c>
      <c r="G95">
        <v>44.093499999999999</v>
      </c>
      <c r="H95">
        <v>113.9448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ht="17" x14ac:dyDescent="0.25">
      <c r="A96" s="4" t="s">
        <v>41</v>
      </c>
      <c r="B96" t="s">
        <v>2</v>
      </c>
      <c r="C96" t="s">
        <v>165</v>
      </c>
      <c r="D96">
        <v>75</v>
      </c>
      <c r="E96">
        <v>0</v>
      </c>
      <c r="F96">
        <v>75</v>
      </c>
      <c r="G96">
        <v>37.269199999999998</v>
      </c>
      <c r="H96">
        <v>106.16549999999999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ht="17" x14ac:dyDescent="0.25">
      <c r="A97" s="4" t="s">
        <v>61</v>
      </c>
      <c r="B97" t="s">
        <v>59</v>
      </c>
      <c r="C97" t="s">
        <v>165</v>
      </c>
      <c r="D97">
        <v>71</v>
      </c>
      <c r="E97">
        <v>0</v>
      </c>
      <c r="F97">
        <v>8</v>
      </c>
      <c r="G97">
        <v>-37.813600000000001</v>
      </c>
      <c r="H97">
        <v>144.9631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ht="17" x14ac:dyDescent="0.25">
      <c r="A98" s="4" t="s">
        <v>58</v>
      </c>
      <c r="B98" t="s">
        <v>59</v>
      </c>
      <c r="C98" t="s">
        <v>175</v>
      </c>
      <c r="D98">
        <v>68</v>
      </c>
      <c r="E98">
        <v>0</v>
      </c>
      <c r="F98">
        <v>8</v>
      </c>
      <c r="G98">
        <v>-28.0167</v>
      </c>
      <c r="H98">
        <v>153.4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ht="17" x14ac:dyDescent="0.25">
      <c r="A99" s="4"/>
      <c r="B99" t="s">
        <v>245</v>
      </c>
      <c r="C99" t="s">
        <v>165</v>
      </c>
      <c r="D99">
        <v>67</v>
      </c>
      <c r="E99">
        <v>1</v>
      </c>
      <c r="F99">
        <v>20</v>
      </c>
      <c r="G99">
        <v>23.7</v>
      </c>
      <c r="H99">
        <v>121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ht="17" x14ac:dyDescent="0.25">
      <c r="A100" s="4"/>
      <c r="B100" t="s">
        <v>246</v>
      </c>
      <c r="C100" t="s">
        <v>165</v>
      </c>
      <c r="D100">
        <v>63</v>
      </c>
      <c r="E100">
        <v>0</v>
      </c>
      <c r="F100">
        <v>0</v>
      </c>
      <c r="G100">
        <v>48.668999999999997</v>
      </c>
      <c r="H100">
        <v>19.699000000000002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ht="17" x14ac:dyDescent="0.25">
      <c r="A101" s="4"/>
      <c r="B101" t="s">
        <v>247</v>
      </c>
      <c r="C101" t="s">
        <v>165</v>
      </c>
      <c r="D101">
        <v>62</v>
      </c>
      <c r="E101">
        <v>0</v>
      </c>
      <c r="F101">
        <v>0</v>
      </c>
      <c r="G101">
        <v>-30.5595</v>
      </c>
      <c r="H101">
        <v>22.9375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ht="17" x14ac:dyDescent="0.25">
      <c r="A102" s="4"/>
      <c r="B102" t="s">
        <v>53</v>
      </c>
      <c r="C102" t="s">
        <v>248</v>
      </c>
      <c r="D102">
        <v>61</v>
      </c>
      <c r="E102">
        <v>0</v>
      </c>
      <c r="F102">
        <v>16</v>
      </c>
      <c r="G102">
        <v>14.058299999999999</v>
      </c>
      <c r="H102">
        <v>108.27719999999999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ht="17" x14ac:dyDescent="0.25">
      <c r="A103" s="4"/>
      <c r="B103" t="s">
        <v>249</v>
      </c>
      <c r="C103" t="s">
        <v>165</v>
      </c>
      <c r="D103">
        <v>57</v>
      </c>
      <c r="E103">
        <v>0</v>
      </c>
      <c r="F103">
        <v>2</v>
      </c>
      <c r="G103">
        <v>45.1</v>
      </c>
      <c r="H103">
        <v>15.2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ht="17" x14ac:dyDescent="0.25">
      <c r="A104" s="4"/>
      <c r="B104" t="s">
        <v>250</v>
      </c>
      <c r="C104" t="s">
        <v>165</v>
      </c>
      <c r="D104">
        <v>56</v>
      </c>
      <c r="E104">
        <v>2</v>
      </c>
      <c r="F104">
        <v>1</v>
      </c>
      <c r="G104">
        <v>-38.4161</v>
      </c>
      <c r="H104">
        <v>-63.616700000000002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ht="17" x14ac:dyDescent="0.25">
      <c r="A105" s="4" t="s">
        <v>251</v>
      </c>
      <c r="B105" t="s">
        <v>63</v>
      </c>
      <c r="C105" t="s">
        <v>252</v>
      </c>
      <c r="D105">
        <v>56</v>
      </c>
      <c r="E105">
        <v>0</v>
      </c>
      <c r="F105">
        <v>0</v>
      </c>
      <c r="G105">
        <v>53.933300000000003</v>
      </c>
      <c r="H105">
        <v>-116.5765</v>
      </c>
      <c r="J105" t="str">
        <f t="shared" si="12"/>
        <v/>
      </c>
      <c r="K105" t="str">
        <f t="shared" si="13"/>
        <v/>
      </c>
      <c r="L105" t="str">
        <f t="shared" si="14"/>
        <v/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ht="17" x14ac:dyDescent="0.25">
      <c r="A106" s="4"/>
      <c r="B106" t="s">
        <v>253</v>
      </c>
      <c r="C106" t="s">
        <v>165</v>
      </c>
      <c r="D106">
        <v>55</v>
      </c>
      <c r="E106">
        <v>1</v>
      </c>
      <c r="F106">
        <v>0</v>
      </c>
      <c r="G106">
        <v>8.5380000000000003</v>
      </c>
      <c r="H106">
        <v>-80.7821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ht="17" x14ac:dyDescent="0.25">
      <c r="A107" s="4"/>
      <c r="B107" t="s">
        <v>254</v>
      </c>
      <c r="C107" t="s">
        <v>165</v>
      </c>
      <c r="D107">
        <v>55</v>
      </c>
      <c r="E107">
        <v>0</v>
      </c>
      <c r="F107">
        <v>1</v>
      </c>
      <c r="G107">
        <v>44.016500000000001</v>
      </c>
      <c r="H107">
        <v>21.0059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ht="17" x14ac:dyDescent="0.25">
      <c r="A108" s="4"/>
      <c r="B108" t="s">
        <v>255</v>
      </c>
      <c r="C108" t="s">
        <v>165</v>
      </c>
      <c r="D108">
        <v>54</v>
      </c>
      <c r="E108">
        <v>4</v>
      </c>
      <c r="F108">
        <v>12</v>
      </c>
      <c r="G108">
        <v>28.033899999999999</v>
      </c>
      <c r="H108">
        <v>1.6596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ht="17" x14ac:dyDescent="0.25">
      <c r="A109" s="4"/>
      <c r="B109" t="s">
        <v>256</v>
      </c>
      <c r="C109" t="s">
        <v>165</v>
      </c>
      <c r="D109">
        <v>54</v>
      </c>
      <c r="E109">
        <v>0</v>
      </c>
      <c r="F109">
        <v>0</v>
      </c>
      <c r="G109">
        <v>4.5353000000000003</v>
      </c>
      <c r="H109">
        <v>114.7277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ht="17" x14ac:dyDescent="0.25">
      <c r="A110" s="4"/>
      <c r="B110" t="s">
        <v>257</v>
      </c>
      <c r="C110" t="s">
        <v>165</v>
      </c>
      <c r="D110">
        <v>54</v>
      </c>
      <c r="E110">
        <v>0</v>
      </c>
      <c r="F110">
        <v>0</v>
      </c>
      <c r="G110">
        <v>4.5709</v>
      </c>
      <c r="H110">
        <v>-74.297300000000007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ht="17" x14ac:dyDescent="0.25">
      <c r="A111" s="4" t="s">
        <v>258</v>
      </c>
      <c r="B111" t="s">
        <v>1</v>
      </c>
      <c r="C111" t="s">
        <v>232</v>
      </c>
      <c r="D111">
        <v>54</v>
      </c>
      <c r="E111">
        <v>0</v>
      </c>
      <c r="F111">
        <v>0</v>
      </c>
      <c r="G111">
        <v>45.694499999999998</v>
      </c>
      <c r="H111">
        <v>-93.900199999999998</v>
      </c>
      <c r="J111">
        <f t="shared" si="12"/>
        <v>54</v>
      </c>
      <c r="K111">
        <f t="shared" si="13"/>
        <v>0</v>
      </c>
      <c r="L111">
        <f t="shared" si="14"/>
        <v>0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ht="17" x14ac:dyDescent="0.25">
      <c r="A112" s="4"/>
      <c r="B112" t="s">
        <v>259</v>
      </c>
      <c r="C112" t="s">
        <v>165</v>
      </c>
      <c r="D112">
        <v>53</v>
      </c>
      <c r="E112">
        <v>0</v>
      </c>
      <c r="F112">
        <v>4</v>
      </c>
      <c r="G112">
        <v>23.634499999999999</v>
      </c>
      <c r="H112">
        <v>-102.5528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ht="17" x14ac:dyDescent="0.25">
      <c r="A113" s="4" t="s">
        <v>260</v>
      </c>
      <c r="B113" t="s">
        <v>1</v>
      </c>
      <c r="C113" t="s">
        <v>175</v>
      </c>
      <c r="D113">
        <v>53</v>
      </c>
      <c r="E113">
        <v>0</v>
      </c>
      <c r="F113">
        <v>0</v>
      </c>
      <c r="G113">
        <v>43.326599999999999</v>
      </c>
      <c r="H113">
        <v>-84.536100000000005</v>
      </c>
      <c r="J113">
        <f t="shared" si="12"/>
        <v>53</v>
      </c>
      <c r="K113">
        <f t="shared" si="13"/>
        <v>0</v>
      </c>
      <c r="L113">
        <f t="shared" si="14"/>
        <v>0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ht="17" x14ac:dyDescent="0.25">
      <c r="A114" s="4"/>
      <c r="B114" t="s">
        <v>261</v>
      </c>
      <c r="C114" t="s">
        <v>219</v>
      </c>
      <c r="D114">
        <v>52</v>
      </c>
      <c r="E114">
        <v>0</v>
      </c>
      <c r="F114">
        <v>0</v>
      </c>
      <c r="G114">
        <v>40.069099999999999</v>
      </c>
      <c r="H114">
        <v>45.038200000000003</v>
      </c>
      <c r="J114" t="str">
        <f t="shared" si="12"/>
        <v/>
      </c>
      <c r="K114" t="str">
        <f t="shared" si="13"/>
        <v/>
      </c>
      <c r="L114" t="str">
        <f t="shared" si="14"/>
        <v/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ht="17" x14ac:dyDescent="0.25">
      <c r="A115" s="4"/>
      <c r="B115" t="s">
        <v>262</v>
      </c>
      <c r="C115" t="s">
        <v>165</v>
      </c>
      <c r="D115">
        <v>52</v>
      </c>
      <c r="E115">
        <v>2</v>
      </c>
      <c r="F115">
        <v>0</v>
      </c>
      <c r="G115">
        <v>42.733899999999998</v>
      </c>
      <c r="H115">
        <v>25.485800000000001</v>
      </c>
      <c r="J115" t="str">
        <f t="shared" si="12"/>
        <v/>
      </c>
      <c r="K115" t="str">
        <f t="shared" si="13"/>
        <v/>
      </c>
      <c r="L115" t="str">
        <f t="shared" si="14"/>
        <v/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ht="17" x14ac:dyDescent="0.25">
      <c r="A116" s="4" t="s">
        <v>263</v>
      </c>
      <c r="B116" t="s">
        <v>1</v>
      </c>
      <c r="C116" t="s">
        <v>215</v>
      </c>
      <c r="D116">
        <v>52</v>
      </c>
      <c r="E116">
        <v>0</v>
      </c>
      <c r="F116">
        <v>0</v>
      </c>
      <c r="G116">
        <v>35.747799999999998</v>
      </c>
      <c r="H116">
        <v>-86.692300000000003</v>
      </c>
      <c r="J116">
        <f t="shared" si="12"/>
        <v>52</v>
      </c>
      <c r="K116">
        <f t="shared" si="13"/>
        <v>0</v>
      </c>
      <c r="L116">
        <f t="shared" si="14"/>
        <v>0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ht="17" x14ac:dyDescent="0.25">
      <c r="A117" s="4"/>
      <c r="B117" t="s">
        <v>264</v>
      </c>
      <c r="C117" t="s">
        <v>165</v>
      </c>
      <c r="D117">
        <v>51</v>
      </c>
      <c r="E117">
        <v>1</v>
      </c>
      <c r="F117">
        <v>0</v>
      </c>
      <c r="G117">
        <v>41.153300000000002</v>
      </c>
      <c r="H117">
        <v>20.168299999999999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265</v>
      </c>
      <c r="B118" t="s">
        <v>63</v>
      </c>
      <c r="C118" t="s">
        <v>244</v>
      </c>
      <c r="D118">
        <v>50</v>
      </c>
      <c r="E118">
        <v>0</v>
      </c>
      <c r="F118">
        <v>0</v>
      </c>
      <c r="G118">
        <v>52.939900000000002</v>
      </c>
      <c r="H118">
        <v>-73.549099999999996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266</v>
      </c>
      <c r="B119" t="s">
        <v>1</v>
      </c>
      <c r="C119" t="s">
        <v>267</v>
      </c>
      <c r="D119">
        <v>50</v>
      </c>
      <c r="E119">
        <v>0</v>
      </c>
      <c r="F119">
        <v>0</v>
      </c>
      <c r="G119">
        <v>40.388800000000003</v>
      </c>
      <c r="H119">
        <v>-82.764899999999997</v>
      </c>
      <c r="J119">
        <f t="shared" si="12"/>
        <v>50</v>
      </c>
      <c r="K119">
        <f t="shared" si="13"/>
        <v>0</v>
      </c>
      <c r="L119">
        <f t="shared" si="14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 t="s">
        <v>268</v>
      </c>
      <c r="B120" t="s">
        <v>1</v>
      </c>
      <c r="C120" t="s">
        <v>215</v>
      </c>
      <c r="D120">
        <v>49</v>
      </c>
      <c r="E120">
        <v>1</v>
      </c>
      <c r="F120">
        <v>0</v>
      </c>
      <c r="G120">
        <v>37.769300000000001</v>
      </c>
      <c r="H120">
        <v>-78.17</v>
      </c>
      <c r="J120">
        <f t="shared" si="12"/>
        <v>49</v>
      </c>
      <c r="K120">
        <f t="shared" si="13"/>
        <v>1</v>
      </c>
      <c r="L120">
        <f t="shared" si="14"/>
        <v>0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 t="s">
        <v>191</v>
      </c>
      <c r="B121" t="s">
        <v>1</v>
      </c>
      <c r="C121" t="s">
        <v>232</v>
      </c>
      <c r="D121">
        <v>47</v>
      </c>
      <c r="E121">
        <v>0</v>
      </c>
      <c r="F121">
        <v>0</v>
      </c>
      <c r="G121">
        <v>35.4437</v>
      </c>
      <c r="H121">
        <v>139.63800000000001</v>
      </c>
      <c r="J121">
        <f t="shared" si="12"/>
        <v>47</v>
      </c>
      <c r="K121">
        <f t="shared" si="13"/>
        <v>0</v>
      </c>
      <c r="L121">
        <f t="shared" si="14"/>
        <v>0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 t="s">
        <v>269</v>
      </c>
      <c r="B122" t="s">
        <v>1</v>
      </c>
      <c r="C122" t="s">
        <v>244</v>
      </c>
      <c r="D122">
        <v>47</v>
      </c>
      <c r="E122">
        <v>0</v>
      </c>
      <c r="F122">
        <v>1</v>
      </c>
      <c r="G122">
        <v>44.268500000000003</v>
      </c>
      <c r="H122">
        <v>-89.616500000000002</v>
      </c>
      <c r="J122">
        <f t="shared" si="12"/>
        <v>47</v>
      </c>
      <c r="K122">
        <f t="shared" si="13"/>
        <v>0</v>
      </c>
      <c r="L122">
        <f t="shared" si="14"/>
        <v>1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 t="s">
        <v>270</v>
      </c>
      <c r="B123" t="s">
        <v>1</v>
      </c>
      <c r="C123" t="s">
        <v>244</v>
      </c>
      <c r="D123">
        <v>45</v>
      </c>
      <c r="E123">
        <v>1</v>
      </c>
      <c r="F123">
        <v>0</v>
      </c>
      <c r="G123">
        <v>38.313499999999998</v>
      </c>
      <c r="H123">
        <v>-117.05540000000001</v>
      </c>
      <c r="J123">
        <f t="shared" si="12"/>
        <v>45</v>
      </c>
      <c r="K123">
        <f t="shared" si="13"/>
        <v>1</v>
      </c>
      <c r="L123">
        <f t="shared" si="14"/>
        <v>0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271</v>
      </c>
      <c r="B124" t="s">
        <v>1</v>
      </c>
      <c r="C124" t="s">
        <v>244</v>
      </c>
      <c r="D124">
        <v>41</v>
      </c>
      <c r="E124">
        <v>0</v>
      </c>
      <c r="F124">
        <v>3</v>
      </c>
      <c r="G124">
        <v>39.063899999999997</v>
      </c>
      <c r="H124">
        <v>-76.802099999999996</v>
      </c>
      <c r="J124">
        <f t="shared" si="12"/>
        <v>41</v>
      </c>
      <c r="K124">
        <f t="shared" si="13"/>
        <v>0</v>
      </c>
      <c r="L124">
        <f t="shared" si="14"/>
        <v>3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/>
      <c r="B125" t="s">
        <v>272</v>
      </c>
      <c r="C125" t="s">
        <v>165</v>
      </c>
      <c r="D125">
        <v>39</v>
      </c>
      <c r="E125">
        <v>1</v>
      </c>
      <c r="F125">
        <v>1</v>
      </c>
      <c r="G125">
        <v>47.162500000000001</v>
      </c>
      <c r="H125">
        <v>19.503299999999999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ht="17" x14ac:dyDescent="0.25">
      <c r="A126" s="4" t="s">
        <v>273</v>
      </c>
      <c r="B126" t="s">
        <v>1</v>
      </c>
      <c r="C126" t="s">
        <v>252</v>
      </c>
      <c r="D126">
        <v>39</v>
      </c>
      <c r="E126">
        <v>1</v>
      </c>
      <c r="F126">
        <v>0</v>
      </c>
      <c r="G126">
        <v>44.572000000000003</v>
      </c>
      <c r="H126">
        <v>-122.07089999999999</v>
      </c>
      <c r="J126">
        <f t="shared" si="12"/>
        <v>39</v>
      </c>
      <c r="K126">
        <f t="shared" si="13"/>
        <v>1</v>
      </c>
      <c r="L126">
        <f t="shared" si="14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274</v>
      </c>
      <c r="B127" t="s">
        <v>1</v>
      </c>
      <c r="C127" t="s">
        <v>275</v>
      </c>
      <c r="D127">
        <v>39</v>
      </c>
      <c r="E127">
        <v>0</v>
      </c>
      <c r="F127">
        <v>0</v>
      </c>
      <c r="G127">
        <v>40.15</v>
      </c>
      <c r="H127">
        <v>-111.86239999999999</v>
      </c>
      <c r="J127">
        <f t="shared" si="12"/>
        <v>39</v>
      </c>
      <c r="K127">
        <f t="shared" si="13"/>
        <v>0</v>
      </c>
      <c r="L127">
        <f t="shared" si="14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 t="s">
        <v>276</v>
      </c>
      <c r="B128" t="s">
        <v>1</v>
      </c>
      <c r="C128" t="s">
        <v>190</v>
      </c>
      <c r="D128">
        <v>38</v>
      </c>
      <c r="E128">
        <v>0</v>
      </c>
      <c r="F128">
        <v>0</v>
      </c>
      <c r="G128">
        <v>35.630099999999999</v>
      </c>
      <c r="H128">
        <v>-79.806399999999996</v>
      </c>
      <c r="J128">
        <f t="shared" si="12"/>
        <v>38</v>
      </c>
      <c r="K128">
        <f t="shared" si="13"/>
        <v>0</v>
      </c>
      <c r="L128">
        <f t="shared" si="14"/>
        <v>0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277</v>
      </c>
      <c r="C129" t="s">
        <v>210</v>
      </c>
      <c r="D129">
        <v>37</v>
      </c>
      <c r="E129">
        <v>2</v>
      </c>
      <c r="F129">
        <v>0</v>
      </c>
      <c r="G129">
        <v>-1.8311999999999999</v>
      </c>
      <c r="H129">
        <v>-78.183400000000006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/>
      <c r="B130" t="s">
        <v>278</v>
      </c>
      <c r="C130" t="s">
        <v>165</v>
      </c>
      <c r="D130">
        <v>36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279</v>
      </c>
      <c r="C131" t="s">
        <v>210</v>
      </c>
      <c r="D131">
        <v>35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280</v>
      </c>
      <c r="C132" t="s">
        <v>165</v>
      </c>
      <c r="D132">
        <v>34</v>
      </c>
      <c r="E132">
        <v>0</v>
      </c>
      <c r="F132">
        <v>1</v>
      </c>
      <c r="G132">
        <v>56.879600000000003</v>
      </c>
      <c r="H132">
        <v>24.603200000000001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/>
      <c r="B133" t="s">
        <v>281</v>
      </c>
      <c r="C133" t="s">
        <v>210</v>
      </c>
      <c r="D133">
        <v>33</v>
      </c>
      <c r="E133">
        <v>0</v>
      </c>
      <c r="F133">
        <v>0</v>
      </c>
      <c r="G133">
        <v>35.126399999999997</v>
      </c>
      <c r="H133">
        <v>33.429900000000004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ref="N133:N196" si="15">IF($A133="New York",D133,"")</f>
        <v/>
      </c>
      <c r="O133" t="str">
        <f t="shared" ref="O133:O196" si="16">IF($A133="New York",E133,"")</f>
        <v/>
      </c>
      <c r="P133" t="str">
        <f t="shared" ref="P133:P196" si="17">IF($A133="New York",F133,"")</f>
        <v/>
      </c>
    </row>
    <row r="134" spans="1:16" ht="17" x14ac:dyDescent="0.25">
      <c r="A134" s="4"/>
      <c r="B134" t="s">
        <v>231</v>
      </c>
      <c r="C134" t="s">
        <v>282</v>
      </c>
      <c r="D134">
        <v>33</v>
      </c>
      <c r="E134">
        <v>0</v>
      </c>
      <c r="F134">
        <v>1</v>
      </c>
      <c r="G134">
        <v>42.315399999999997</v>
      </c>
      <c r="H134">
        <v>43.356900000000003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ht="17" x14ac:dyDescent="0.25">
      <c r="A135" s="4" t="s">
        <v>283</v>
      </c>
      <c r="B135" t="s">
        <v>1</v>
      </c>
      <c r="C135" t="s">
        <v>275</v>
      </c>
      <c r="D135">
        <v>33</v>
      </c>
      <c r="E135">
        <v>1</v>
      </c>
      <c r="F135">
        <v>0</v>
      </c>
      <c r="G135">
        <v>33.856900000000003</v>
      </c>
      <c r="H135">
        <v>-80.944999999999993</v>
      </c>
      <c r="J135">
        <f t="shared" si="12"/>
        <v>33</v>
      </c>
      <c r="K135">
        <f t="shared" si="13"/>
        <v>1</v>
      </c>
      <c r="L135">
        <f t="shared" si="14"/>
        <v>0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ht="17" x14ac:dyDescent="0.25">
      <c r="A136" s="4"/>
      <c r="B136" t="s">
        <v>284</v>
      </c>
      <c r="C136" t="s">
        <v>285</v>
      </c>
      <c r="D136">
        <v>30</v>
      </c>
      <c r="E136">
        <v>0</v>
      </c>
      <c r="F136">
        <v>2</v>
      </c>
      <c r="G136">
        <v>35.9375</v>
      </c>
      <c r="H136">
        <v>14.375400000000001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ht="17" x14ac:dyDescent="0.25">
      <c r="A137" s="4" t="s">
        <v>286</v>
      </c>
      <c r="B137" t="s">
        <v>1</v>
      </c>
      <c r="C137" t="s">
        <v>244</v>
      </c>
      <c r="D137">
        <v>30</v>
      </c>
      <c r="E137">
        <v>0</v>
      </c>
      <c r="F137">
        <v>0</v>
      </c>
      <c r="G137">
        <v>41.597799999999999</v>
      </c>
      <c r="H137">
        <v>-72.755399999999995</v>
      </c>
      <c r="J137">
        <f t="shared" si="12"/>
        <v>30</v>
      </c>
      <c r="K137">
        <f t="shared" si="13"/>
        <v>0</v>
      </c>
      <c r="L137">
        <f t="shared" si="14"/>
        <v>0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ht="17" x14ac:dyDescent="0.25">
      <c r="A138" s="4" t="s">
        <v>67</v>
      </c>
      <c r="B138" t="s">
        <v>59</v>
      </c>
      <c r="C138" t="s">
        <v>175</v>
      </c>
      <c r="D138">
        <v>29</v>
      </c>
      <c r="E138">
        <v>0</v>
      </c>
      <c r="F138">
        <v>3</v>
      </c>
      <c r="G138">
        <v>-34.9285</v>
      </c>
      <c r="H138">
        <v>138.60069999999999</v>
      </c>
      <c r="J138" t="str">
        <f t="shared" si="12"/>
        <v/>
      </c>
      <c r="K138" t="str">
        <f t="shared" si="13"/>
        <v/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ht="17" x14ac:dyDescent="0.25">
      <c r="A139" s="4"/>
      <c r="B139" t="s">
        <v>287</v>
      </c>
      <c r="C139" t="s">
        <v>165</v>
      </c>
      <c r="D139">
        <v>29</v>
      </c>
      <c r="E139">
        <v>1</v>
      </c>
      <c r="F139">
        <v>1</v>
      </c>
      <c r="G139">
        <v>31.791699999999999</v>
      </c>
      <c r="H139">
        <v>-7.0926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ht="17" x14ac:dyDescent="0.25">
      <c r="A140" s="4" t="s">
        <v>288</v>
      </c>
      <c r="B140" t="s">
        <v>1</v>
      </c>
      <c r="C140" t="s">
        <v>275</v>
      </c>
      <c r="D140">
        <v>29</v>
      </c>
      <c r="E140">
        <v>0</v>
      </c>
      <c r="F140">
        <v>0</v>
      </c>
      <c r="G140">
        <v>32.318199999999997</v>
      </c>
      <c r="H140">
        <v>-86.902299999999997</v>
      </c>
      <c r="J140">
        <f t="shared" si="12"/>
        <v>29</v>
      </c>
      <c r="K140">
        <f t="shared" si="13"/>
        <v>0</v>
      </c>
      <c r="L140">
        <f t="shared" si="14"/>
        <v>0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ht="17" x14ac:dyDescent="0.25">
      <c r="A141" s="4" t="s">
        <v>289</v>
      </c>
      <c r="B141" t="s">
        <v>59</v>
      </c>
      <c r="C141" t="s">
        <v>175</v>
      </c>
      <c r="D141">
        <v>28</v>
      </c>
      <c r="E141">
        <v>1</v>
      </c>
      <c r="F141">
        <v>0</v>
      </c>
      <c r="G141">
        <v>-31.950500000000002</v>
      </c>
      <c r="H141">
        <v>115.8605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ht="17" x14ac:dyDescent="0.25">
      <c r="A142" s="4"/>
      <c r="B142" t="s">
        <v>81</v>
      </c>
      <c r="C142" t="s">
        <v>225</v>
      </c>
      <c r="D142">
        <v>28</v>
      </c>
      <c r="E142">
        <v>0</v>
      </c>
      <c r="F142">
        <v>1</v>
      </c>
      <c r="G142">
        <v>7.8731</v>
      </c>
      <c r="H142">
        <v>80.771799999999999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ht="17" x14ac:dyDescent="0.25">
      <c r="A143" s="4"/>
      <c r="B143" t="s">
        <v>290</v>
      </c>
      <c r="C143" t="s">
        <v>219</v>
      </c>
      <c r="D143">
        <v>25</v>
      </c>
      <c r="E143">
        <v>0</v>
      </c>
      <c r="F143">
        <v>0</v>
      </c>
      <c r="G143">
        <v>43.915900000000001</v>
      </c>
      <c r="H143">
        <v>17.679099999999998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ht="17" x14ac:dyDescent="0.25">
      <c r="A144" s="4" t="s">
        <v>291</v>
      </c>
      <c r="B144" t="s">
        <v>1</v>
      </c>
      <c r="C144" t="s">
        <v>275</v>
      </c>
      <c r="D144">
        <v>25</v>
      </c>
      <c r="E144">
        <v>1</v>
      </c>
      <c r="F144">
        <v>0</v>
      </c>
      <c r="G144">
        <v>39.849400000000003</v>
      </c>
      <c r="H144">
        <v>-86.258300000000006</v>
      </c>
      <c r="J144">
        <f t="shared" si="12"/>
        <v>25</v>
      </c>
      <c r="K144">
        <f t="shared" si="13"/>
        <v>1</v>
      </c>
      <c r="L144">
        <f t="shared" si="14"/>
        <v>0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ht="17" x14ac:dyDescent="0.25">
      <c r="A145" s="4"/>
      <c r="B145" t="s">
        <v>292</v>
      </c>
      <c r="C145" t="s">
        <v>293</v>
      </c>
      <c r="D145">
        <v>24</v>
      </c>
      <c r="E145">
        <v>0</v>
      </c>
      <c r="F145">
        <v>2</v>
      </c>
      <c r="G145">
        <v>14.497400000000001</v>
      </c>
      <c r="H145">
        <v>-14.452400000000001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ht="17" x14ac:dyDescent="0.25">
      <c r="A146" s="4"/>
      <c r="B146" t="s">
        <v>294</v>
      </c>
      <c r="C146" t="s">
        <v>239</v>
      </c>
      <c r="D146">
        <v>23</v>
      </c>
      <c r="E146">
        <v>0</v>
      </c>
      <c r="F146">
        <v>0</v>
      </c>
      <c r="G146">
        <v>47.4116</v>
      </c>
      <c r="H146">
        <v>28.369900000000001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ht="17" x14ac:dyDescent="0.25">
      <c r="A147" s="4" t="s">
        <v>295</v>
      </c>
      <c r="B147" t="s">
        <v>1</v>
      </c>
      <c r="C147" t="s">
        <v>190</v>
      </c>
      <c r="D147">
        <v>23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12"/>
        <v>23</v>
      </c>
      <c r="K147">
        <f t="shared" si="13"/>
        <v>0</v>
      </c>
      <c r="L147">
        <f t="shared" si="14"/>
        <v>0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ht="17" x14ac:dyDescent="0.25">
      <c r="A148" s="4"/>
      <c r="B148" t="s">
        <v>296</v>
      </c>
      <c r="C148" t="s">
        <v>239</v>
      </c>
      <c r="D148">
        <v>22</v>
      </c>
      <c r="E148">
        <v>0</v>
      </c>
      <c r="F148">
        <v>9</v>
      </c>
      <c r="G148">
        <v>21.473500000000001</v>
      </c>
      <c r="H148">
        <v>55.9754</v>
      </c>
      <c r="J148" t="str">
        <f t="shared" si="12"/>
        <v/>
      </c>
      <c r="K148" t="str">
        <f t="shared" si="13"/>
        <v/>
      </c>
      <c r="L148" t="str">
        <f t="shared" si="14"/>
        <v/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ht="17" x14ac:dyDescent="0.25">
      <c r="A149" s="4" t="s">
        <v>297</v>
      </c>
      <c r="B149" t="s">
        <v>1</v>
      </c>
      <c r="C149" t="s">
        <v>298</v>
      </c>
      <c r="D149">
        <v>22</v>
      </c>
      <c r="E149">
        <v>0</v>
      </c>
      <c r="F149">
        <v>0</v>
      </c>
      <c r="G149">
        <v>34.969700000000003</v>
      </c>
      <c r="H149">
        <v>-92.373099999999994</v>
      </c>
      <c r="J149">
        <f t="shared" si="12"/>
        <v>22</v>
      </c>
      <c r="K149">
        <f t="shared" si="13"/>
        <v>0</v>
      </c>
      <c r="L149">
        <f t="shared" si="14"/>
        <v>0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ht="17" x14ac:dyDescent="0.25">
      <c r="A150" s="4" t="s">
        <v>299</v>
      </c>
      <c r="B150" t="s">
        <v>1</v>
      </c>
      <c r="C150" t="s">
        <v>190</v>
      </c>
      <c r="D150">
        <v>22</v>
      </c>
      <c r="E150">
        <v>0</v>
      </c>
      <c r="F150">
        <v>0</v>
      </c>
      <c r="G150">
        <v>38.897399999999998</v>
      </c>
      <c r="H150">
        <v>-77.026799999999994</v>
      </c>
      <c r="J150">
        <f t="shared" si="12"/>
        <v>22</v>
      </c>
      <c r="K150">
        <f t="shared" si="13"/>
        <v>0</v>
      </c>
      <c r="L150">
        <f t="shared" si="14"/>
        <v>0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ht="17" x14ac:dyDescent="0.25">
      <c r="A151" s="4"/>
      <c r="B151" t="s">
        <v>300</v>
      </c>
      <c r="C151" t="s">
        <v>165</v>
      </c>
      <c r="D151">
        <v>21</v>
      </c>
      <c r="E151">
        <v>0</v>
      </c>
      <c r="F151">
        <v>1</v>
      </c>
      <c r="G151">
        <v>33.939100000000003</v>
      </c>
      <c r="H151">
        <v>67.709999999999994</v>
      </c>
      <c r="J151" t="str">
        <f t="shared" si="12"/>
        <v/>
      </c>
      <c r="K151" t="str">
        <f t="shared" si="13"/>
        <v/>
      </c>
      <c r="L151" t="str">
        <f t="shared" si="14"/>
        <v/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ht="17" x14ac:dyDescent="0.25">
      <c r="A152" s="4" t="s">
        <v>301</v>
      </c>
      <c r="B152" t="s">
        <v>1</v>
      </c>
      <c r="C152" t="s">
        <v>188</v>
      </c>
      <c r="D152">
        <v>21</v>
      </c>
      <c r="E152">
        <v>1</v>
      </c>
      <c r="F152">
        <v>1</v>
      </c>
      <c r="G152">
        <v>37.668100000000003</v>
      </c>
      <c r="H152">
        <v>-84.670100000000005</v>
      </c>
      <c r="J152">
        <f t="shared" ref="J152:J215" si="18">IF($B152="US",D152,"")</f>
        <v>21</v>
      </c>
      <c r="K152">
        <f t="shared" ref="K152:K215" si="19">IF($B152="US",E152,"")</f>
        <v>1</v>
      </c>
      <c r="L152">
        <f t="shared" ref="L152:L215" si="20">IF($B152="US",F152,"")</f>
        <v>1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ht="17" x14ac:dyDescent="0.25">
      <c r="A153" s="4" t="s">
        <v>302</v>
      </c>
      <c r="B153" t="s">
        <v>1</v>
      </c>
      <c r="C153" t="s">
        <v>303</v>
      </c>
      <c r="D153">
        <v>21</v>
      </c>
      <c r="E153">
        <v>0</v>
      </c>
      <c r="F153">
        <v>0</v>
      </c>
      <c r="G153">
        <v>41.680900000000001</v>
      </c>
      <c r="H153">
        <v>-71.511799999999994</v>
      </c>
      <c r="J153">
        <f t="shared" si="18"/>
        <v>21</v>
      </c>
      <c r="K153">
        <f t="shared" si="19"/>
        <v>0</v>
      </c>
      <c r="L153">
        <f t="shared" si="20"/>
        <v>0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ht="17" x14ac:dyDescent="0.25">
      <c r="A154" s="4"/>
      <c r="B154" t="s">
        <v>304</v>
      </c>
      <c r="C154" t="s">
        <v>293</v>
      </c>
      <c r="D154">
        <v>20</v>
      </c>
      <c r="E154">
        <v>0</v>
      </c>
      <c r="F154">
        <v>0</v>
      </c>
      <c r="G154">
        <v>33.886899999999997</v>
      </c>
      <c r="H154">
        <v>9.5374999999999996</v>
      </c>
      <c r="J154" t="str">
        <f t="shared" si="18"/>
        <v/>
      </c>
      <c r="K154" t="str">
        <f t="shared" si="19"/>
        <v/>
      </c>
      <c r="L154" t="str">
        <f t="shared" si="20"/>
        <v/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ht="17" x14ac:dyDescent="0.25">
      <c r="A155" s="4" t="s">
        <v>305</v>
      </c>
      <c r="B155" t="s">
        <v>1</v>
      </c>
      <c r="C155" t="s">
        <v>298</v>
      </c>
      <c r="D155">
        <v>20</v>
      </c>
      <c r="E155">
        <v>0</v>
      </c>
      <c r="F155">
        <v>0</v>
      </c>
      <c r="G155">
        <v>37.648899999999998</v>
      </c>
      <c r="H155">
        <v>-122.66549999999999</v>
      </c>
      <c r="J155">
        <f t="shared" si="18"/>
        <v>20</v>
      </c>
      <c r="K155">
        <f t="shared" si="19"/>
        <v>0</v>
      </c>
      <c r="L155">
        <f t="shared" si="20"/>
        <v>0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ht="17" x14ac:dyDescent="0.25">
      <c r="A156" s="4" t="s">
        <v>50</v>
      </c>
      <c r="B156" t="s">
        <v>2</v>
      </c>
      <c r="C156" t="s">
        <v>183</v>
      </c>
      <c r="D156">
        <v>18</v>
      </c>
      <c r="E156">
        <v>0</v>
      </c>
      <c r="F156">
        <v>18</v>
      </c>
      <c r="G156">
        <v>35.745199999999997</v>
      </c>
      <c r="H156">
        <v>95.995599999999996</v>
      </c>
      <c r="J156" t="str">
        <f t="shared" si="18"/>
        <v/>
      </c>
      <c r="K156" t="str">
        <f t="shared" si="19"/>
        <v/>
      </c>
      <c r="L156" t="str">
        <f t="shared" si="20"/>
        <v/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ht="17" x14ac:dyDescent="0.25">
      <c r="A157" s="4" t="s">
        <v>306</v>
      </c>
      <c r="B157" t="s">
        <v>187</v>
      </c>
      <c r="C157" t="s">
        <v>165</v>
      </c>
      <c r="D157">
        <v>18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8"/>
        <v/>
      </c>
      <c r="K157" t="str">
        <f t="shared" si="19"/>
        <v/>
      </c>
      <c r="L157" t="str">
        <f t="shared" si="20"/>
        <v/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ht="17" x14ac:dyDescent="0.25">
      <c r="A158" s="4"/>
      <c r="B158" t="s">
        <v>307</v>
      </c>
      <c r="C158" t="s">
        <v>165</v>
      </c>
      <c r="D158">
        <v>18</v>
      </c>
      <c r="E158">
        <v>0</v>
      </c>
      <c r="F158">
        <v>1</v>
      </c>
      <c r="G158">
        <v>41.608600000000003</v>
      </c>
      <c r="H158">
        <v>21.7453</v>
      </c>
      <c r="J158" t="str">
        <f t="shared" si="18"/>
        <v/>
      </c>
      <c r="K158" t="str">
        <f t="shared" si="19"/>
        <v/>
      </c>
      <c r="L158" t="str">
        <f t="shared" si="20"/>
        <v/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ht="17" x14ac:dyDescent="0.25">
      <c r="A159" s="4"/>
      <c r="B159" t="s">
        <v>308</v>
      </c>
      <c r="C159" t="s">
        <v>293</v>
      </c>
      <c r="D159">
        <v>18</v>
      </c>
      <c r="E159">
        <v>0</v>
      </c>
      <c r="F159">
        <v>0</v>
      </c>
      <c r="G159">
        <v>38.963700000000003</v>
      </c>
      <c r="H159">
        <v>35.243299999999998</v>
      </c>
      <c r="J159" t="str">
        <f t="shared" si="18"/>
        <v/>
      </c>
      <c r="K159" t="str">
        <f t="shared" si="19"/>
        <v/>
      </c>
      <c r="L159" t="str">
        <f t="shared" si="20"/>
        <v/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ht="17" x14ac:dyDescent="0.25">
      <c r="A160" s="4" t="s">
        <v>309</v>
      </c>
      <c r="B160" t="s">
        <v>1</v>
      </c>
      <c r="C160" t="s">
        <v>298</v>
      </c>
      <c r="D160">
        <v>18</v>
      </c>
      <c r="E160">
        <v>0</v>
      </c>
      <c r="F160">
        <v>1</v>
      </c>
      <c r="G160">
        <v>33.729799999999997</v>
      </c>
      <c r="H160">
        <v>-111.4312</v>
      </c>
      <c r="J160">
        <f t="shared" si="18"/>
        <v>18</v>
      </c>
      <c r="K160">
        <f t="shared" si="19"/>
        <v>0</v>
      </c>
      <c r="L160">
        <f t="shared" si="20"/>
        <v>1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ht="17" x14ac:dyDescent="0.25">
      <c r="A161" s="4" t="s">
        <v>310</v>
      </c>
      <c r="B161" t="s">
        <v>1</v>
      </c>
      <c r="C161" t="s">
        <v>298</v>
      </c>
      <c r="D161">
        <v>18</v>
      </c>
      <c r="E161">
        <v>0</v>
      </c>
      <c r="F161">
        <v>0</v>
      </c>
      <c r="G161">
        <v>41.125399999999999</v>
      </c>
      <c r="H161">
        <v>-98.268100000000004</v>
      </c>
      <c r="J161">
        <f t="shared" si="18"/>
        <v>18</v>
      </c>
      <c r="K161">
        <f t="shared" si="19"/>
        <v>0</v>
      </c>
      <c r="L161">
        <f t="shared" si="20"/>
        <v>0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ht="17" x14ac:dyDescent="0.25">
      <c r="A162" s="4"/>
      <c r="B162" t="s">
        <v>311</v>
      </c>
      <c r="C162" t="s">
        <v>312</v>
      </c>
      <c r="D162">
        <v>17</v>
      </c>
      <c r="E162">
        <v>0</v>
      </c>
      <c r="F162">
        <v>1</v>
      </c>
      <c r="G162">
        <v>30.5852</v>
      </c>
      <c r="H162">
        <v>36.238399999999999</v>
      </c>
      <c r="J162" t="str">
        <f t="shared" si="18"/>
        <v/>
      </c>
      <c r="K162" t="str">
        <f t="shared" si="19"/>
        <v/>
      </c>
      <c r="L162" t="str">
        <f t="shared" si="20"/>
        <v/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ht="17" x14ac:dyDescent="0.25">
      <c r="A163" s="4"/>
      <c r="B163" t="s">
        <v>313</v>
      </c>
      <c r="C163" t="s">
        <v>165</v>
      </c>
      <c r="D163">
        <v>17</v>
      </c>
      <c r="E163">
        <v>0</v>
      </c>
      <c r="F163">
        <v>1</v>
      </c>
      <c r="G163">
        <v>55.169400000000003</v>
      </c>
      <c r="H163">
        <v>23.8813</v>
      </c>
      <c r="J163" t="str">
        <f t="shared" si="18"/>
        <v/>
      </c>
      <c r="K163" t="str">
        <f t="shared" si="19"/>
        <v/>
      </c>
      <c r="L163" t="str">
        <f t="shared" si="20"/>
        <v/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ht="17" x14ac:dyDescent="0.25">
      <c r="A164" s="4" t="s">
        <v>314</v>
      </c>
      <c r="B164" t="s">
        <v>1</v>
      </c>
      <c r="C164" t="s">
        <v>303</v>
      </c>
      <c r="D164">
        <v>17</v>
      </c>
      <c r="E164">
        <v>0</v>
      </c>
      <c r="F164">
        <v>0</v>
      </c>
      <c r="G164">
        <v>44.693899999999999</v>
      </c>
      <c r="H164">
        <v>-69.381900000000002</v>
      </c>
      <c r="J164">
        <f t="shared" si="18"/>
        <v>17</v>
      </c>
      <c r="K164">
        <f t="shared" si="19"/>
        <v>0</v>
      </c>
      <c r="L164">
        <f t="shared" si="20"/>
        <v>0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ht="17" x14ac:dyDescent="0.25">
      <c r="A165" s="4" t="s">
        <v>315</v>
      </c>
      <c r="B165" t="s">
        <v>1</v>
      </c>
      <c r="C165" t="s">
        <v>275</v>
      </c>
      <c r="D165">
        <v>17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18"/>
        <v>17</v>
      </c>
      <c r="K165">
        <f t="shared" si="19"/>
        <v>0</v>
      </c>
      <c r="L165">
        <f t="shared" si="20"/>
        <v>0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ht="17" x14ac:dyDescent="0.25">
      <c r="A166" s="4" t="s">
        <v>316</v>
      </c>
      <c r="B166" t="s">
        <v>1</v>
      </c>
      <c r="C166" t="s">
        <v>317</v>
      </c>
      <c r="D166">
        <v>17</v>
      </c>
      <c r="E166">
        <v>0</v>
      </c>
      <c r="F166">
        <v>0</v>
      </c>
      <c r="G166">
        <v>34.840499999999999</v>
      </c>
      <c r="H166">
        <v>-106.24850000000001</v>
      </c>
      <c r="J166">
        <f t="shared" si="18"/>
        <v>17</v>
      </c>
      <c r="K166">
        <f t="shared" si="19"/>
        <v>0</v>
      </c>
      <c r="L166">
        <f t="shared" si="20"/>
        <v>0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ht="17" x14ac:dyDescent="0.25">
      <c r="A167" s="4"/>
      <c r="B167" t="s">
        <v>318</v>
      </c>
      <c r="C167" t="s">
        <v>319</v>
      </c>
      <c r="D167">
        <v>17</v>
      </c>
      <c r="E167">
        <v>0</v>
      </c>
      <c r="F167">
        <v>0</v>
      </c>
      <c r="G167">
        <v>6.4238</v>
      </c>
      <c r="H167">
        <v>-66.589699999999993</v>
      </c>
      <c r="J167" t="str">
        <f t="shared" si="18"/>
        <v/>
      </c>
      <c r="K167" t="str">
        <f t="shared" si="19"/>
        <v/>
      </c>
      <c r="L167" t="str">
        <f t="shared" si="20"/>
        <v/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ht="17" x14ac:dyDescent="0.25">
      <c r="A168" s="4"/>
      <c r="B168" t="s">
        <v>320</v>
      </c>
      <c r="C168" t="s">
        <v>165</v>
      </c>
      <c r="D168">
        <v>15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18"/>
        <v/>
      </c>
      <c r="K168" t="str">
        <f t="shared" si="19"/>
        <v/>
      </c>
      <c r="L168" t="str">
        <f t="shared" si="20"/>
        <v/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ht="17" x14ac:dyDescent="0.25">
      <c r="A169" s="4"/>
      <c r="B169" t="s">
        <v>321</v>
      </c>
      <c r="C169" t="s">
        <v>165</v>
      </c>
      <c r="D169">
        <v>15</v>
      </c>
      <c r="E169">
        <v>0</v>
      </c>
      <c r="F169">
        <v>0</v>
      </c>
      <c r="G169">
        <v>12.238300000000001</v>
      </c>
      <c r="H169">
        <v>-1.5616000000000001</v>
      </c>
      <c r="J169" t="str">
        <f t="shared" si="18"/>
        <v/>
      </c>
      <c r="K169" t="str">
        <f t="shared" si="19"/>
        <v/>
      </c>
      <c r="L169" t="str">
        <f t="shared" si="20"/>
        <v/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ht="17" x14ac:dyDescent="0.25">
      <c r="A170" s="4"/>
      <c r="B170" t="s">
        <v>322</v>
      </c>
      <c r="C170" t="s">
        <v>165</v>
      </c>
      <c r="D170">
        <v>15</v>
      </c>
      <c r="E170">
        <v>1</v>
      </c>
      <c r="F170">
        <v>0</v>
      </c>
      <c r="G170">
        <v>14.641500000000001</v>
      </c>
      <c r="H170">
        <v>-61.0242</v>
      </c>
      <c r="J170" t="str">
        <f t="shared" si="18"/>
        <v/>
      </c>
      <c r="K170" t="str">
        <f t="shared" si="19"/>
        <v/>
      </c>
      <c r="L170" t="str">
        <f t="shared" si="20"/>
        <v/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ht="17" x14ac:dyDescent="0.25">
      <c r="A171" s="4"/>
      <c r="B171" t="s">
        <v>323</v>
      </c>
      <c r="C171" t="s">
        <v>171</v>
      </c>
      <c r="D171">
        <v>13</v>
      </c>
      <c r="E171">
        <v>0</v>
      </c>
      <c r="F171">
        <v>0</v>
      </c>
      <c r="G171">
        <v>3.2027999999999999</v>
      </c>
      <c r="H171">
        <v>73.220699999999994</v>
      </c>
      <c r="J171" t="str">
        <f t="shared" si="18"/>
        <v/>
      </c>
      <c r="K171" t="str">
        <f t="shared" si="19"/>
        <v/>
      </c>
      <c r="L171" t="str">
        <f t="shared" si="20"/>
        <v/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ht="17" x14ac:dyDescent="0.25">
      <c r="A172" s="4" t="s">
        <v>324</v>
      </c>
      <c r="B172" t="s">
        <v>1</v>
      </c>
      <c r="C172" t="s">
        <v>275</v>
      </c>
      <c r="D172">
        <v>13</v>
      </c>
      <c r="E172">
        <v>0</v>
      </c>
      <c r="F172">
        <v>0</v>
      </c>
      <c r="G172">
        <v>32.741599999999998</v>
      </c>
      <c r="H172">
        <v>-89.678700000000006</v>
      </c>
      <c r="J172">
        <f t="shared" si="18"/>
        <v>13</v>
      </c>
      <c r="K172">
        <f t="shared" si="19"/>
        <v>0</v>
      </c>
      <c r="L172">
        <f t="shared" si="20"/>
        <v>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ht="17" x14ac:dyDescent="0.25">
      <c r="A173" s="4" t="s">
        <v>325</v>
      </c>
      <c r="B173" t="s">
        <v>1</v>
      </c>
      <c r="C173" t="s">
        <v>298</v>
      </c>
      <c r="D173">
        <v>12</v>
      </c>
      <c r="E173">
        <v>0</v>
      </c>
      <c r="F173">
        <v>0</v>
      </c>
      <c r="G173">
        <v>44.045900000000003</v>
      </c>
      <c r="H173">
        <v>-72.710700000000003</v>
      </c>
      <c r="J173">
        <f t="shared" si="18"/>
        <v>12</v>
      </c>
      <c r="K173">
        <f t="shared" si="19"/>
        <v>0</v>
      </c>
      <c r="L173">
        <f t="shared" si="20"/>
        <v>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ht="17" x14ac:dyDescent="0.25">
      <c r="A174" s="4"/>
      <c r="B174" t="s">
        <v>326</v>
      </c>
      <c r="C174" t="s">
        <v>165</v>
      </c>
      <c r="D174">
        <v>11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18"/>
        <v/>
      </c>
      <c r="K174" t="str">
        <f t="shared" si="19"/>
        <v/>
      </c>
      <c r="L174" t="str">
        <f t="shared" si="20"/>
        <v/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ht="17" x14ac:dyDescent="0.25">
      <c r="A175" s="4" t="s">
        <v>55</v>
      </c>
      <c r="B175" t="s">
        <v>2</v>
      </c>
      <c r="C175" t="s">
        <v>199</v>
      </c>
      <c r="D175">
        <v>11</v>
      </c>
      <c r="E175">
        <v>0</v>
      </c>
      <c r="F175">
        <v>10</v>
      </c>
      <c r="G175">
        <v>22.166699999999999</v>
      </c>
      <c r="H175">
        <v>113.55</v>
      </c>
      <c r="J175" t="str">
        <f t="shared" si="18"/>
        <v/>
      </c>
      <c r="K175" t="str">
        <f t="shared" si="19"/>
        <v/>
      </c>
      <c r="L175" t="str">
        <f t="shared" si="20"/>
        <v/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ht="17" x14ac:dyDescent="0.25">
      <c r="A176" s="4"/>
      <c r="B176" t="s">
        <v>327</v>
      </c>
      <c r="C176" t="s">
        <v>328</v>
      </c>
      <c r="D176">
        <v>11</v>
      </c>
      <c r="E176">
        <v>0</v>
      </c>
      <c r="F176">
        <v>0</v>
      </c>
      <c r="G176">
        <v>18.735700000000001</v>
      </c>
      <c r="H176">
        <v>-70.162700000000001</v>
      </c>
      <c r="J176" t="str">
        <f t="shared" si="18"/>
        <v/>
      </c>
      <c r="K176" t="str">
        <f t="shared" si="19"/>
        <v/>
      </c>
      <c r="L176" t="str">
        <f t="shared" si="20"/>
        <v/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ht="17" x14ac:dyDescent="0.25">
      <c r="A177" s="4"/>
      <c r="B177" t="s">
        <v>329</v>
      </c>
      <c r="C177" t="s">
        <v>175</v>
      </c>
      <c r="D177">
        <v>11</v>
      </c>
      <c r="E177">
        <v>0</v>
      </c>
      <c r="F177">
        <v>0</v>
      </c>
      <c r="G177">
        <v>3.9339</v>
      </c>
      <c r="H177">
        <v>-53.125799999999998</v>
      </c>
      <c r="J177" t="str">
        <f t="shared" si="18"/>
        <v/>
      </c>
      <c r="K177" t="str">
        <f t="shared" si="19"/>
        <v/>
      </c>
      <c r="L177" t="str">
        <f t="shared" si="20"/>
        <v/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ht="17" x14ac:dyDescent="0.25">
      <c r="A178" s="4" t="s">
        <v>330</v>
      </c>
      <c r="B178" t="s">
        <v>1</v>
      </c>
      <c r="C178" t="s">
        <v>298</v>
      </c>
      <c r="D178">
        <v>11</v>
      </c>
      <c r="E178">
        <v>1</v>
      </c>
      <c r="F178">
        <v>0</v>
      </c>
      <c r="G178">
        <v>38.526600000000002</v>
      </c>
      <c r="H178">
        <v>-96.726500000000001</v>
      </c>
      <c r="J178">
        <f t="shared" si="18"/>
        <v>11</v>
      </c>
      <c r="K178">
        <f t="shared" si="19"/>
        <v>1</v>
      </c>
      <c r="L178">
        <f t="shared" si="20"/>
        <v>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ht="17" x14ac:dyDescent="0.25">
      <c r="A179" s="4"/>
      <c r="B179" t="s">
        <v>331</v>
      </c>
      <c r="C179" t="s">
        <v>176</v>
      </c>
      <c r="D179">
        <v>10</v>
      </c>
      <c r="E179">
        <v>0</v>
      </c>
      <c r="F179">
        <v>2</v>
      </c>
      <c r="G179">
        <v>18.1096</v>
      </c>
      <c r="H179">
        <v>-77.297499999999999</v>
      </c>
      <c r="J179" t="str">
        <f t="shared" si="18"/>
        <v/>
      </c>
      <c r="K179" t="str">
        <f t="shared" si="19"/>
        <v/>
      </c>
      <c r="L179" t="str">
        <f t="shared" si="20"/>
        <v/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ht="17" x14ac:dyDescent="0.25">
      <c r="A180" s="4"/>
      <c r="B180" t="s">
        <v>332</v>
      </c>
      <c r="C180" t="s">
        <v>165</v>
      </c>
      <c r="D180">
        <v>10</v>
      </c>
      <c r="E180">
        <v>0</v>
      </c>
      <c r="F180">
        <v>0</v>
      </c>
      <c r="G180">
        <v>48.019599999999997</v>
      </c>
      <c r="H180">
        <v>66.923699999999997</v>
      </c>
      <c r="J180" t="str">
        <f t="shared" si="18"/>
        <v/>
      </c>
      <c r="K180" t="str">
        <f t="shared" si="19"/>
        <v/>
      </c>
      <c r="L180" t="str">
        <f t="shared" si="20"/>
        <v/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ht="17" x14ac:dyDescent="0.25">
      <c r="A181" s="4" t="s">
        <v>333</v>
      </c>
      <c r="B181" t="s">
        <v>1</v>
      </c>
      <c r="C181" t="s">
        <v>303</v>
      </c>
      <c r="D181">
        <v>10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18"/>
        <v>10</v>
      </c>
      <c r="K181">
        <f t="shared" si="19"/>
        <v>0</v>
      </c>
      <c r="L181">
        <f t="shared" si="20"/>
        <v>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ht="17" x14ac:dyDescent="0.25">
      <c r="A182" s="4" t="s">
        <v>334</v>
      </c>
      <c r="B182" t="s">
        <v>1</v>
      </c>
      <c r="C182" t="s">
        <v>244</v>
      </c>
      <c r="D182">
        <v>10</v>
      </c>
      <c r="E182">
        <v>1</v>
      </c>
      <c r="F182">
        <v>0</v>
      </c>
      <c r="G182">
        <v>44.299799999999998</v>
      </c>
      <c r="H182">
        <v>-99.438800000000001</v>
      </c>
      <c r="J182">
        <f t="shared" si="18"/>
        <v>10</v>
      </c>
      <c r="K182">
        <f t="shared" si="19"/>
        <v>1</v>
      </c>
      <c r="L182">
        <f t="shared" si="20"/>
        <v>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ht="17" x14ac:dyDescent="0.25">
      <c r="A183" s="4"/>
      <c r="B183" t="s">
        <v>335</v>
      </c>
      <c r="C183" t="s">
        <v>165</v>
      </c>
      <c r="D183">
        <v>9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18"/>
        <v/>
      </c>
      <c r="K183" t="str">
        <f t="shared" si="19"/>
        <v/>
      </c>
      <c r="L183" t="str">
        <f t="shared" si="20"/>
        <v/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ht="17" x14ac:dyDescent="0.25">
      <c r="A184" s="4"/>
      <c r="B184" t="s">
        <v>336</v>
      </c>
      <c r="C184" t="s">
        <v>165</v>
      </c>
      <c r="D184">
        <v>8</v>
      </c>
      <c r="E184">
        <v>0</v>
      </c>
      <c r="F184">
        <v>2</v>
      </c>
      <c r="G184">
        <v>23.684999999999999</v>
      </c>
      <c r="H184">
        <v>90.356300000000005</v>
      </c>
      <c r="J184" t="str">
        <f t="shared" si="18"/>
        <v/>
      </c>
      <c r="K184" t="str">
        <f t="shared" si="19"/>
        <v/>
      </c>
      <c r="L184" t="str">
        <f t="shared" si="20"/>
        <v/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ht="17" x14ac:dyDescent="0.25">
      <c r="A185" s="4"/>
      <c r="B185" t="s">
        <v>337</v>
      </c>
      <c r="C185" t="s">
        <v>171</v>
      </c>
      <c r="D185">
        <v>8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18"/>
        <v/>
      </c>
      <c r="K185" t="str">
        <f t="shared" si="19"/>
        <v/>
      </c>
      <c r="L185" t="str">
        <f t="shared" si="20"/>
        <v/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ht="17" x14ac:dyDescent="0.25">
      <c r="A186" s="4"/>
      <c r="B186" t="s">
        <v>338</v>
      </c>
      <c r="C186" t="s">
        <v>165</v>
      </c>
      <c r="D186">
        <v>8</v>
      </c>
      <c r="E186">
        <v>0</v>
      </c>
      <c r="F186">
        <v>0</v>
      </c>
      <c r="G186">
        <v>-23.442499999999999</v>
      </c>
      <c r="H186">
        <v>-58.443800000000003</v>
      </c>
      <c r="J186" t="str">
        <f t="shared" si="18"/>
        <v/>
      </c>
      <c r="K186" t="str">
        <f t="shared" si="19"/>
        <v/>
      </c>
      <c r="L186" t="str">
        <f t="shared" si="20"/>
        <v/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ht="17" x14ac:dyDescent="0.25">
      <c r="A187" s="4" t="s">
        <v>339</v>
      </c>
      <c r="B187" t="s">
        <v>1</v>
      </c>
      <c r="C187" t="s">
        <v>244</v>
      </c>
      <c r="D187">
        <v>8</v>
      </c>
      <c r="E187">
        <v>0</v>
      </c>
      <c r="F187">
        <v>0</v>
      </c>
      <c r="G187">
        <v>39.3185</v>
      </c>
      <c r="H187">
        <v>-75.507099999999994</v>
      </c>
      <c r="J187">
        <f t="shared" si="18"/>
        <v>8</v>
      </c>
      <c r="K187">
        <f t="shared" si="19"/>
        <v>0</v>
      </c>
      <c r="L187">
        <f t="shared" si="20"/>
        <v>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ht="17" x14ac:dyDescent="0.25">
      <c r="A188" s="4"/>
      <c r="B188" t="s">
        <v>340</v>
      </c>
      <c r="C188" t="s">
        <v>165</v>
      </c>
      <c r="D188">
        <v>8</v>
      </c>
      <c r="E188">
        <v>0</v>
      </c>
      <c r="F188">
        <v>0</v>
      </c>
      <c r="G188">
        <v>-32.522799999999997</v>
      </c>
      <c r="H188">
        <v>-55.765799999999999</v>
      </c>
      <c r="J188" t="str">
        <f t="shared" si="18"/>
        <v/>
      </c>
      <c r="K188" t="str">
        <f t="shared" si="19"/>
        <v/>
      </c>
      <c r="L188" t="str">
        <f t="shared" si="20"/>
        <v/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ht="17" x14ac:dyDescent="0.25">
      <c r="A189" s="4" t="s">
        <v>341</v>
      </c>
      <c r="B189" t="s">
        <v>59</v>
      </c>
      <c r="C189" t="s">
        <v>175</v>
      </c>
      <c r="D189">
        <v>7</v>
      </c>
      <c r="E189">
        <v>0</v>
      </c>
      <c r="F189">
        <v>0</v>
      </c>
      <c r="G189">
        <v>-41.454500000000003</v>
      </c>
      <c r="H189">
        <v>145.97069999999999</v>
      </c>
      <c r="J189" t="str">
        <f t="shared" si="18"/>
        <v/>
      </c>
      <c r="K189" t="str">
        <f t="shared" si="19"/>
        <v/>
      </c>
      <c r="L189" t="str">
        <f t="shared" si="20"/>
        <v/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ht="17" x14ac:dyDescent="0.25">
      <c r="A190" s="4"/>
      <c r="B190" t="s">
        <v>76</v>
      </c>
      <c r="C190" t="s">
        <v>342</v>
      </c>
      <c r="D190">
        <v>7</v>
      </c>
      <c r="E190">
        <v>0</v>
      </c>
      <c r="F190">
        <v>1</v>
      </c>
      <c r="G190">
        <v>12.5657</v>
      </c>
      <c r="H190">
        <v>104.991</v>
      </c>
      <c r="J190" t="str">
        <f t="shared" si="18"/>
        <v/>
      </c>
      <c r="K190" t="str">
        <f t="shared" si="19"/>
        <v/>
      </c>
      <c r="L190" t="str">
        <f t="shared" si="20"/>
        <v/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ht="17" x14ac:dyDescent="0.25">
      <c r="A191" s="4" t="s">
        <v>343</v>
      </c>
      <c r="B191" t="s">
        <v>63</v>
      </c>
      <c r="C191" t="s">
        <v>317</v>
      </c>
      <c r="D191">
        <v>7</v>
      </c>
      <c r="E191">
        <v>0</v>
      </c>
      <c r="F191">
        <v>0</v>
      </c>
      <c r="G191">
        <v>53.760899999999999</v>
      </c>
      <c r="H191">
        <v>-98.813900000000004</v>
      </c>
      <c r="J191" t="str">
        <f t="shared" si="18"/>
        <v/>
      </c>
      <c r="K191" t="str">
        <f t="shared" si="19"/>
        <v/>
      </c>
      <c r="L191" t="str">
        <f t="shared" si="20"/>
        <v/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ht="17" x14ac:dyDescent="0.25">
      <c r="A192" s="4" t="s">
        <v>344</v>
      </c>
      <c r="B192" t="s">
        <v>63</v>
      </c>
      <c r="C192" t="s">
        <v>244</v>
      </c>
      <c r="D192">
        <v>7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18"/>
        <v/>
      </c>
      <c r="K192" t="str">
        <f t="shared" si="19"/>
        <v/>
      </c>
      <c r="L192" t="str">
        <f t="shared" si="20"/>
        <v/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ht="17" x14ac:dyDescent="0.25">
      <c r="A193" s="4"/>
      <c r="B193" t="s">
        <v>345</v>
      </c>
      <c r="C193" t="s">
        <v>165</v>
      </c>
      <c r="D193">
        <v>7</v>
      </c>
      <c r="E193">
        <v>0</v>
      </c>
      <c r="F193">
        <v>0</v>
      </c>
      <c r="G193">
        <v>43.738399999999999</v>
      </c>
      <c r="H193">
        <v>7.4245999999999999</v>
      </c>
      <c r="J193" t="str">
        <f t="shared" si="18"/>
        <v/>
      </c>
      <c r="K193" t="str">
        <f t="shared" si="19"/>
        <v/>
      </c>
      <c r="L193" t="str">
        <f t="shared" si="20"/>
        <v/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ht="17" x14ac:dyDescent="0.25">
      <c r="A194" s="4" t="s">
        <v>346</v>
      </c>
      <c r="B194" t="s">
        <v>1</v>
      </c>
      <c r="C194" t="s">
        <v>317</v>
      </c>
      <c r="D194">
        <v>7</v>
      </c>
      <c r="E194">
        <v>0</v>
      </c>
      <c r="F194">
        <v>0</v>
      </c>
      <c r="G194">
        <v>21.0943</v>
      </c>
      <c r="H194">
        <v>-157.4983</v>
      </c>
      <c r="J194">
        <f t="shared" si="18"/>
        <v>7</v>
      </c>
      <c r="K194">
        <f t="shared" si="19"/>
        <v>0</v>
      </c>
      <c r="L194">
        <f t="shared" si="20"/>
        <v>0</v>
      </c>
      <c r="N194" t="str">
        <f t="shared" si="15"/>
        <v/>
      </c>
      <c r="O194" t="str">
        <f t="shared" si="16"/>
        <v/>
      </c>
      <c r="P194" t="str">
        <f t="shared" si="17"/>
        <v/>
      </c>
    </row>
    <row r="195" spans="1:16" ht="17" x14ac:dyDescent="0.25">
      <c r="A195" s="4" t="s">
        <v>347</v>
      </c>
      <c r="B195" t="s">
        <v>1</v>
      </c>
      <c r="C195" t="s">
        <v>348</v>
      </c>
      <c r="D195">
        <v>7</v>
      </c>
      <c r="E195">
        <v>0</v>
      </c>
      <c r="F195">
        <v>0</v>
      </c>
      <c r="G195">
        <v>46.921900000000001</v>
      </c>
      <c r="H195">
        <v>-110.45440000000001</v>
      </c>
      <c r="J195">
        <f t="shared" si="18"/>
        <v>7</v>
      </c>
      <c r="K195">
        <f t="shared" si="19"/>
        <v>0</v>
      </c>
      <c r="L195">
        <f t="shared" si="20"/>
        <v>0</v>
      </c>
      <c r="N195" t="str">
        <f t="shared" si="15"/>
        <v/>
      </c>
      <c r="O195" t="str">
        <f t="shared" si="16"/>
        <v/>
      </c>
      <c r="P195" t="str">
        <f t="shared" si="17"/>
        <v/>
      </c>
    </row>
    <row r="196" spans="1:16" ht="17" x14ac:dyDescent="0.25">
      <c r="A196" s="4"/>
      <c r="B196" t="s">
        <v>349</v>
      </c>
      <c r="C196" t="s">
        <v>219</v>
      </c>
      <c r="D196">
        <v>7</v>
      </c>
      <c r="E196">
        <v>1</v>
      </c>
      <c r="F196">
        <v>0</v>
      </c>
      <c r="G196">
        <v>48.379399999999997</v>
      </c>
      <c r="H196">
        <v>31.165600000000001</v>
      </c>
      <c r="J196" t="str">
        <f t="shared" si="18"/>
        <v/>
      </c>
      <c r="K196" t="str">
        <f t="shared" si="19"/>
        <v/>
      </c>
      <c r="L196" t="str">
        <f t="shared" si="20"/>
        <v/>
      </c>
      <c r="N196" t="str">
        <f t="shared" si="15"/>
        <v/>
      </c>
      <c r="O196" t="str">
        <f t="shared" si="16"/>
        <v/>
      </c>
      <c r="P196" t="str">
        <f t="shared" si="17"/>
        <v/>
      </c>
    </row>
    <row r="197" spans="1:16" ht="17" x14ac:dyDescent="0.25">
      <c r="A197" s="4" t="s">
        <v>350</v>
      </c>
      <c r="B197" t="s">
        <v>63</v>
      </c>
      <c r="C197" t="s">
        <v>317</v>
      </c>
      <c r="D197">
        <v>6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18"/>
        <v/>
      </c>
      <c r="K197" t="str">
        <f t="shared" si="19"/>
        <v/>
      </c>
      <c r="L197" t="str">
        <f t="shared" si="20"/>
        <v/>
      </c>
      <c r="N197" t="str">
        <f t="shared" ref="N197:N260" si="21">IF($A197="New York",D197,"")</f>
        <v/>
      </c>
      <c r="O197" t="str">
        <f t="shared" ref="O197:O260" si="22">IF($A197="New York",E197,"")</f>
        <v/>
      </c>
      <c r="P197" t="str">
        <f t="shared" ref="P197:P260" si="23">IF($A197="New York",F197,"")</f>
        <v/>
      </c>
    </row>
    <row r="198" spans="1:16" ht="17" x14ac:dyDescent="0.25">
      <c r="A198" s="4"/>
      <c r="B198" t="s">
        <v>351</v>
      </c>
      <c r="C198" t="s">
        <v>171</v>
      </c>
      <c r="D198">
        <v>6</v>
      </c>
      <c r="E198">
        <v>0</v>
      </c>
      <c r="F198">
        <v>0</v>
      </c>
      <c r="G198">
        <v>7.9465000000000003</v>
      </c>
      <c r="H198">
        <v>-1.0232000000000001</v>
      </c>
      <c r="J198" t="str">
        <f t="shared" si="18"/>
        <v/>
      </c>
      <c r="K198" t="str">
        <f t="shared" si="19"/>
        <v/>
      </c>
      <c r="L198" t="str">
        <f t="shared" si="20"/>
        <v/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ht="17" x14ac:dyDescent="0.25">
      <c r="A199" s="4"/>
      <c r="B199" t="s">
        <v>352</v>
      </c>
      <c r="C199" t="s">
        <v>165</v>
      </c>
      <c r="D199">
        <v>6</v>
      </c>
      <c r="E199">
        <v>0</v>
      </c>
      <c r="F199">
        <v>0</v>
      </c>
      <c r="G199">
        <v>16.265000000000001</v>
      </c>
      <c r="H199">
        <v>-61.551000000000002</v>
      </c>
      <c r="J199" t="str">
        <f t="shared" si="18"/>
        <v/>
      </c>
      <c r="K199" t="str">
        <f t="shared" si="19"/>
        <v/>
      </c>
      <c r="L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ht="17" x14ac:dyDescent="0.25">
      <c r="A200" s="4"/>
      <c r="B200" t="s">
        <v>353</v>
      </c>
      <c r="C200" t="s">
        <v>165</v>
      </c>
      <c r="D200">
        <v>6</v>
      </c>
      <c r="E200">
        <v>0</v>
      </c>
      <c r="F200">
        <v>0</v>
      </c>
      <c r="G200">
        <v>15.2</v>
      </c>
      <c r="H200">
        <v>-86.241900000000001</v>
      </c>
      <c r="J200" t="str">
        <f t="shared" si="18"/>
        <v/>
      </c>
      <c r="K200" t="str">
        <f t="shared" si="19"/>
        <v/>
      </c>
      <c r="L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ht="17" x14ac:dyDescent="0.25">
      <c r="A201" s="4" t="s">
        <v>354</v>
      </c>
      <c r="B201" t="s">
        <v>1</v>
      </c>
      <c r="C201" t="s">
        <v>298</v>
      </c>
      <c r="D201">
        <v>6</v>
      </c>
      <c r="E201">
        <v>0</v>
      </c>
      <c r="F201">
        <v>0</v>
      </c>
      <c r="G201">
        <v>38.456099999999999</v>
      </c>
      <c r="H201">
        <v>-92.288399999999996</v>
      </c>
      <c r="J201">
        <f t="shared" si="18"/>
        <v>6</v>
      </c>
      <c r="K201">
        <f t="shared" si="19"/>
        <v>0</v>
      </c>
      <c r="L201">
        <f t="shared" si="20"/>
        <v>0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ht="17" x14ac:dyDescent="0.25">
      <c r="A202" s="4" t="s">
        <v>355</v>
      </c>
      <c r="B202" t="s">
        <v>172</v>
      </c>
      <c r="C202" t="s">
        <v>165</v>
      </c>
      <c r="D202">
        <v>6</v>
      </c>
      <c r="E202">
        <v>0</v>
      </c>
      <c r="F202">
        <v>0</v>
      </c>
      <c r="G202">
        <v>49.372300000000003</v>
      </c>
      <c r="H202">
        <v>-2.3643999999999998</v>
      </c>
      <c r="J202" t="str">
        <f t="shared" si="18"/>
        <v/>
      </c>
      <c r="K202" t="str">
        <f t="shared" si="19"/>
        <v/>
      </c>
      <c r="L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7" x14ac:dyDescent="0.25">
      <c r="A203" s="4"/>
      <c r="B203" t="s">
        <v>356</v>
      </c>
      <c r="C203" t="s">
        <v>165</v>
      </c>
      <c r="D203">
        <v>6</v>
      </c>
      <c r="E203">
        <v>0</v>
      </c>
      <c r="F203">
        <v>0</v>
      </c>
      <c r="G203">
        <v>41.377499999999998</v>
      </c>
      <c r="H203">
        <v>64.585300000000004</v>
      </c>
      <c r="J203" t="str">
        <f t="shared" si="18"/>
        <v/>
      </c>
      <c r="K203" t="str">
        <f t="shared" si="19"/>
        <v/>
      </c>
      <c r="L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7" x14ac:dyDescent="0.25">
      <c r="A204" s="4" t="s">
        <v>357</v>
      </c>
      <c r="B204" t="s">
        <v>63</v>
      </c>
      <c r="C204" t="s">
        <v>358</v>
      </c>
      <c r="D204">
        <v>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18"/>
        <v/>
      </c>
      <c r="K204" t="str">
        <f t="shared" si="19"/>
        <v/>
      </c>
      <c r="L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7" x14ac:dyDescent="0.25">
      <c r="A205" s="4"/>
      <c r="B205" t="s">
        <v>359</v>
      </c>
      <c r="C205" t="s">
        <v>165</v>
      </c>
      <c r="D205">
        <v>5</v>
      </c>
      <c r="E205">
        <v>0</v>
      </c>
      <c r="F205">
        <v>0</v>
      </c>
      <c r="G205">
        <v>9.1449999999999996</v>
      </c>
      <c r="H205">
        <v>40.489699999999999</v>
      </c>
      <c r="J205" t="str">
        <f t="shared" si="18"/>
        <v/>
      </c>
      <c r="K205" t="str">
        <f t="shared" si="19"/>
        <v/>
      </c>
      <c r="L205" t="str">
        <f t="shared" si="20"/>
        <v/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7" x14ac:dyDescent="0.25">
      <c r="A206" s="4" t="s">
        <v>329</v>
      </c>
      <c r="B206" t="s">
        <v>54</v>
      </c>
      <c r="C206" t="s">
        <v>165</v>
      </c>
      <c r="D206">
        <v>5</v>
      </c>
      <c r="E206">
        <v>0</v>
      </c>
      <c r="F206">
        <v>0</v>
      </c>
      <c r="G206">
        <v>4</v>
      </c>
      <c r="H206">
        <v>-53</v>
      </c>
      <c r="J206" t="str">
        <f t="shared" si="18"/>
        <v/>
      </c>
      <c r="K206" t="str">
        <f t="shared" si="19"/>
        <v/>
      </c>
      <c r="L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7" x14ac:dyDescent="0.25">
      <c r="A207" s="4"/>
      <c r="B207" t="s">
        <v>360</v>
      </c>
      <c r="C207" t="s">
        <v>236</v>
      </c>
      <c r="D207">
        <v>5</v>
      </c>
      <c r="E207">
        <v>0</v>
      </c>
      <c r="F207">
        <v>0</v>
      </c>
      <c r="G207">
        <v>-1.9402999999999999</v>
      </c>
      <c r="H207">
        <v>29.873899999999999</v>
      </c>
      <c r="J207" t="str">
        <f t="shared" si="18"/>
        <v/>
      </c>
      <c r="K207" t="str">
        <f t="shared" si="19"/>
        <v/>
      </c>
      <c r="L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7" x14ac:dyDescent="0.25">
      <c r="A208" s="4" t="s">
        <v>361</v>
      </c>
      <c r="B208" t="s">
        <v>1</v>
      </c>
      <c r="C208" t="s">
        <v>348</v>
      </c>
      <c r="D208">
        <v>5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8"/>
        <v>5</v>
      </c>
      <c r="K208">
        <f t="shared" si="19"/>
        <v>0</v>
      </c>
      <c r="L208">
        <f t="shared" si="20"/>
        <v>0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ht="17" x14ac:dyDescent="0.25">
      <c r="A209" s="4" t="s">
        <v>362</v>
      </c>
      <c r="B209" t="s">
        <v>1</v>
      </c>
      <c r="C209" t="s">
        <v>239</v>
      </c>
      <c r="D209">
        <v>5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18"/>
        <v>5</v>
      </c>
      <c r="K209">
        <f t="shared" si="19"/>
        <v>0</v>
      </c>
      <c r="L209">
        <f t="shared" si="20"/>
        <v>0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ht="17" x14ac:dyDescent="0.25">
      <c r="A210" s="4"/>
      <c r="B210" t="s">
        <v>363</v>
      </c>
      <c r="C210" t="s">
        <v>210</v>
      </c>
      <c r="D210">
        <v>4</v>
      </c>
      <c r="E210">
        <v>0</v>
      </c>
      <c r="F210">
        <v>0</v>
      </c>
      <c r="G210">
        <v>3.8479999999999999</v>
      </c>
      <c r="H210">
        <v>11.5021</v>
      </c>
      <c r="J210" t="str">
        <f t="shared" si="18"/>
        <v/>
      </c>
      <c r="K210" t="str">
        <f t="shared" si="19"/>
        <v/>
      </c>
      <c r="L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ht="17" x14ac:dyDescent="0.25">
      <c r="A211" s="4"/>
      <c r="B211" t="s">
        <v>364</v>
      </c>
      <c r="C211" t="s">
        <v>365</v>
      </c>
      <c r="D211">
        <v>4</v>
      </c>
      <c r="E211">
        <v>0</v>
      </c>
      <c r="F211">
        <v>0</v>
      </c>
      <c r="G211">
        <v>21.521799999999999</v>
      </c>
      <c r="H211">
        <v>-77.781199999999998</v>
      </c>
      <c r="J211" t="str">
        <f t="shared" si="18"/>
        <v/>
      </c>
      <c r="K211" t="str">
        <f t="shared" si="19"/>
        <v/>
      </c>
      <c r="L211" t="str">
        <f t="shared" si="20"/>
        <v/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7" x14ac:dyDescent="0.25">
      <c r="A212" s="4"/>
      <c r="B212" t="s">
        <v>366</v>
      </c>
      <c r="C212" t="s">
        <v>348</v>
      </c>
      <c r="D212">
        <v>4</v>
      </c>
      <c r="E212">
        <v>1</v>
      </c>
      <c r="F212">
        <v>0</v>
      </c>
      <c r="G212">
        <v>4.8604000000000003</v>
      </c>
      <c r="H212">
        <v>-58.930199999999999</v>
      </c>
      <c r="J212" t="str">
        <f t="shared" si="18"/>
        <v/>
      </c>
      <c r="K212" t="str">
        <f t="shared" si="19"/>
        <v/>
      </c>
      <c r="L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7" x14ac:dyDescent="0.25">
      <c r="A213" s="4"/>
      <c r="B213" t="s">
        <v>367</v>
      </c>
      <c r="C213" t="s">
        <v>328</v>
      </c>
      <c r="D213">
        <v>4</v>
      </c>
      <c r="E213">
        <v>0</v>
      </c>
      <c r="F213">
        <v>0</v>
      </c>
      <c r="G213">
        <v>47.165999999999997</v>
      </c>
      <c r="H213">
        <v>9.5554000000000006</v>
      </c>
      <c r="J213" t="str">
        <f t="shared" si="18"/>
        <v/>
      </c>
      <c r="K213" t="str">
        <f t="shared" si="19"/>
        <v/>
      </c>
      <c r="L213" t="str">
        <f t="shared" si="20"/>
        <v/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ht="17" x14ac:dyDescent="0.25">
      <c r="A214" s="4"/>
      <c r="B214" t="s">
        <v>368</v>
      </c>
      <c r="C214" t="s">
        <v>165</v>
      </c>
      <c r="D214">
        <v>4</v>
      </c>
      <c r="E214">
        <v>0</v>
      </c>
      <c r="F214">
        <v>0</v>
      </c>
      <c r="G214">
        <v>10.691800000000001</v>
      </c>
      <c r="H214">
        <v>-61.222499999999997</v>
      </c>
      <c r="J214" t="str">
        <f t="shared" si="18"/>
        <v/>
      </c>
      <c r="K214" t="str">
        <f t="shared" si="19"/>
        <v/>
      </c>
      <c r="L214" t="str">
        <f t="shared" si="20"/>
        <v/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7" x14ac:dyDescent="0.25">
      <c r="A215" s="4" t="s">
        <v>369</v>
      </c>
      <c r="B215" t="s">
        <v>54</v>
      </c>
      <c r="C215" t="s">
        <v>348</v>
      </c>
      <c r="D215">
        <v>3</v>
      </c>
      <c r="E215">
        <v>0</v>
      </c>
      <c r="F215">
        <v>0</v>
      </c>
      <c r="G215">
        <v>-17.6797</v>
      </c>
      <c r="H215">
        <v>-149.4068</v>
      </c>
      <c r="J215" t="str">
        <f t="shared" si="18"/>
        <v/>
      </c>
      <c r="K215" t="str">
        <f t="shared" si="19"/>
        <v/>
      </c>
      <c r="L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7" x14ac:dyDescent="0.25">
      <c r="A216" s="4" t="s">
        <v>352</v>
      </c>
      <c r="B216" t="s">
        <v>54</v>
      </c>
      <c r="C216" t="s">
        <v>165</v>
      </c>
      <c r="D216">
        <v>3</v>
      </c>
      <c r="E216">
        <v>0</v>
      </c>
      <c r="F216">
        <v>0</v>
      </c>
      <c r="G216">
        <v>16.25</v>
      </c>
      <c r="H216">
        <v>-61.583300000000001</v>
      </c>
      <c r="J216" t="str">
        <f t="shared" ref="J216:J275" si="24">IF($B216="US",D216,"")</f>
        <v/>
      </c>
      <c r="K216" t="str">
        <f t="shared" ref="K216:K275" si="25">IF($B216="US",E216,"")</f>
        <v/>
      </c>
      <c r="L216" t="str">
        <f t="shared" ref="L216:L275" si="26">IF($B216="US",F216,"")</f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7" x14ac:dyDescent="0.25">
      <c r="A217" s="4" t="s">
        <v>370</v>
      </c>
      <c r="B217" t="s">
        <v>54</v>
      </c>
      <c r="C217" t="s">
        <v>165</v>
      </c>
      <c r="D217">
        <v>3</v>
      </c>
      <c r="E217">
        <v>0</v>
      </c>
      <c r="F217">
        <v>0</v>
      </c>
      <c r="G217">
        <v>17.899999999999999</v>
      </c>
      <c r="H217">
        <v>-62.833300000000001</v>
      </c>
      <c r="J217" t="str">
        <f t="shared" si="24"/>
        <v/>
      </c>
      <c r="K217" t="str">
        <f t="shared" si="25"/>
        <v/>
      </c>
      <c r="L217" t="str">
        <f t="shared" si="26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ht="17" x14ac:dyDescent="0.25">
      <c r="A218" s="4"/>
      <c r="B218" t="s">
        <v>371</v>
      </c>
      <c r="C218" t="s">
        <v>282</v>
      </c>
      <c r="D218">
        <v>3</v>
      </c>
      <c r="E218">
        <v>0</v>
      </c>
      <c r="F218">
        <v>0</v>
      </c>
      <c r="G218">
        <v>13.4443</v>
      </c>
      <c r="H218">
        <v>144.7937</v>
      </c>
      <c r="J218" t="str">
        <f t="shared" si="24"/>
        <v/>
      </c>
      <c r="K218" t="str">
        <f t="shared" si="25"/>
        <v/>
      </c>
      <c r="L218" t="str">
        <f t="shared" si="26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ht="17" x14ac:dyDescent="0.25">
      <c r="A219" s="4"/>
      <c r="B219" t="s">
        <v>372</v>
      </c>
      <c r="C219" t="s">
        <v>239</v>
      </c>
      <c r="D219">
        <v>3</v>
      </c>
      <c r="E219">
        <v>0</v>
      </c>
      <c r="F219">
        <v>0</v>
      </c>
      <c r="G219">
        <v>-2.3599999999999999E-2</v>
      </c>
      <c r="H219">
        <v>37.906199999999998</v>
      </c>
      <c r="J219" t="str">
        <f t="shared" si="24"/>
        <v/>
      </c>
      <c r="K219" t="str">
        <f t="shared" si="25"/>
        <v/>
      </c>
      <c r="L219" t="str">
        <f t="shared" si="26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ht="17" x14ac:dyDescent="0.25">
      <c r="A220" s="4"/>
      <c r="B220" t="s">
        <v>362</v>
      </c>
      <c r="C220" t="s">
        <v>165</v>
      </c>
      <c r="D220">
        <v>3</v>
      </c>
      <c r="E220">
        <v>0</v>
      </c>
      <c r="F220">
        <v>0</v>
      </c>
      <c r="G220">
        <v>18.2</v>
      </c>
      <c r="H220">
        <v>-66.5</v>
      </c>
      <c r="J220" t="str">
        <f t="shared" si="24"/>
        <v/>
      </c>
      <c r="K220" t="str">
        <f t="shared" si="25"/>
        <v/>
      </c>
      <c r="L220" t="str">
        <f t="shared" si="26"/>
        <v/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7" x14ac:dyDescent="0.25">
      <c r="A221" s="4"/>
      <c r="B221" t="s">
        <v>373</v>
      </c>
      <c r="C221" t="s">
        <v>293</v>
      </c>
      <c r="D221">
        <v>3</v>
      </c>
      <c r="E221">
        <v>0</v>
      </c>
      <c r="F221">
        <v>0</v>
      </c>
      <c r="G221">
        <v>-4.6795999999999998</v>
      </c>
      <c r="H221">
        <v>55.491999999999997</v>
      </c>
      <c r="J221" t="str">
        <f t="shared" si="24"/>
        <v/>
      </c>
      <c r="K221" t="str">
        <f t="shared" si="25"/>
        <v/>
      </c>
      <c r="L221" t="str">
        <f t="shared" si="26"/>
        <v/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7" x14ac:dyDescent="0.25">
      <c r="A222" s="4" t="s">
        <v>371</v>
      </c>
      <c r="B222" t="s">
        <v>1</v>
      </c>
      <c r="C222" t="s">
        <v>348</v>
      </c>
      <c r="D222">
        <v>3</v>
      </c>
      <c r="E222">
        <v>0</v>
      </c>
      <c r="F222">
        <v>0</v>
      </c>
      <c r="G222">
        <v>13.4443</v>
      </c>
      <c r="H222">
        <v>144.7937</v>
      </c>
      <c r="J222">
        <f t="shared" si="24"/>
        <v>3</v>
      </c>
      <c r="K222">
        <f t="shared" si="25"/>
        <v>0</v>
      </c>
      <c r="L222">
        <f t="shared" si="26"/>
        <v>0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7" x14ac:dyDescent="0.25">
      <c r="A223" s="4" t="s">
        <v>374</v>
      </c>
      <c r="B223" t="s">
        <v>1</v>
      </c>
      <c r="C223" t="s">
        <v>375</v>
      </c>
      <c r="D223">
        <v>3</v>
      </c>
      <c r="E223">
        <v>0</v>
      </c>
      <c r="F223">
        <v>0</v>
      </c>
      <c r="G223">
        <v>42.756</v>
      </c>
      <c r="H223">
        <v>-107.30249999999999</v>
      </c>
      <c r="J223">
        <f t="shared" si="24"/>
        <v>3</v>
      </c>
      <c r="K223">
        <f t="shared" si="25"/>
        <v>0</v>
      </c>
      <c r="L223">
        <f t="shared" si="26"/>
        <v>0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7" x14ac:dyDescent="0.25">
      <c r="A224" s="4"/>
      <c r="B224" t="s">
        <v>376</v>
      </c>
      <c r="C224" t="s">
        <v>210</v>
      </c>
      <c r="D224">
        <v>2</v>
      </c>
      <c r="E224">
        <v>0</v>
      </c>
      <c r="F224">
        <v>1</v>
      </c>
      <c r="G224">
        <v>42.506300000000003</v>
      </c>
      <c r="H224">
        <v>1.5218</v>
      </c>
      <c r="J224" t="str">
        <f t="shared" si="24"/>
        <v/>
      </c>
      <c r="K224" t="str">
        <f t="shared" si="25"/>
        <v/>
      </c>
      <c r="L224" t="str">
        <f t="shared" si="26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7" x14ac:dyDescent="0.25">
      <c r="A225" s="4"/>
      <c r="B225" t="s">
        <v>377</v>
      </c>
      <c r="C225" t="s">
        <v>378</v>
      </c>
      <c r="D225">
        <v>2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24"/>
        <v/>
      </c>
      <c r="K225" t="str">
        <f t="shared" si="25"/>
        <v/>
      </c>
      <c r="L225" t="str">
        <f t="shared" si="26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7" x14ac:dyDescent="0.25">
      <c r="A226" s="4" t="s">
        <v>379</v>
      </c>
      <c r="B226" t="s">
        <v>59</v>
      </c>
      <c r="C226" t="s">
        <v>175</v>
      </c>
      <c r="D226">
        <v>2</v>
      </c>
      <c r="E226">
        <v>0</v>
      </c>
      <c r="F226">
        <v>0</v>
      </c>
      <c r="G226">
        <v>-35.473500000000001</v>
      </c>
      <c r="H226">
        <v>149.01240000000001</v>
      </c>
      <c r="J226" t="str">
        <f t="shared" si="24"/>
        <v/>
      </c>
      <c r="K226" t="str">
        <f t="shared" si="25"/>
        <v/>
      </c>
      <c r="L226" t="str">
        <f t="shared" si="26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ht="17" x14ac:dyDescent="0.25">
      <c r="A227" s="4" t="s">
        <v>305</v>
      </c>
      <c r="B227" t="s">
        <v>63</v>
      </c>
      <c r="C227" t="s">
        <v>239</v>
      </c>
      <c r="D227">
        <v>2</v>
      </c>
      <c r="E227">
        <v>0</v>
      </c>
      <c r="F227">
        <v>0</v>
      </c>
      <c r="G227">
        <v>37.648899999999998</v>
      </c>
      <c r="H227">
        <v>-122.66549999999999</v>
      </c>
      <c r="J227" t="str">
        <f t="shared" si="24"/>
        <v/>
      </c>
      <c r="K227" t="str">
        <f t="shared" si="25"/>
        <v/>
      </c>
      <c r="L227" t="str">
        <f t="shared" si="26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ht="17" x14ac:dyDescent="0.25">
      <c r="A228" s="4"/>
      <c r="B228" t="s">
        <v>380</v>
      </c>
      <c r="C228" t="s">
        <v>381</v>
      </c>
      <c r="D228">
        <v>2</v>
      </c>
      <c r="E228">
        <v>0</v>
      </c>
      <c r="F228">
        <v>0</v>
      </c>
      <c r="G228">
        <v>-4.0382999999999996</v>
      </c>
      <c r="H228">
        <v>21.758700000000001</v>
      </c>
      <c r="J228" t="str">
        <f t="shared" si="24"/>
        <v/>
      </c>
      <c r="K228" t="str">
        <f t="shared" si="25"/>
        <v/>
      </c>
      <c r="L228" t="str">
        <f t="shared" si="26"/>
        <v/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ht="17" x14ac:dyDescent="0.25">
      <c r="A229" s="4" t="s">
        <v>382</v>
      </c>
      <c r="B229" t="s">
        <v>54</v>
      </c>
      <c r="C229" t="s">
        <v>383</v>
      </c>
      <c r="D229">
        <v>2</v>
      </c>
      <c r="E229">
        <v>0</v>
      </c>
      <c r="F229">
        <v>0</v>
      </c>
      <c r="G229">
        <v>18.070799999999998</v>
      </c>
      <c r="H229">
        <v>-63.0501</v>
      </c>
      <c r="J229" t="str">
        <f t="shared" si="24"/>
        <v/>
      </c>
      <c r="K229" t="str">
        <f t="shared" si="25"/>
        <v/>
      </c>
      <c r="L229" t="str">
        <f t="shared" si="26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7" x14ac:dyDescent="0.25">
      <c r="A230" s="4"/>
      <c r="B230" t="s">
        <v>384</v>
      </c>
      <c r="C230" t="s">
        <v>165</v>
      </c>
      <c r="D230">
        <v>2</v>
      </c>
      <c r="E230">
        <v>1</v>
      </c>
      <c r="F230">
        <v>0</v>
      </c>
      <c r="G230">
        <v>15.7835</v>
      </c>
      <c r="H230">
        <v>-90.230800000000002</v>
      </c>
      <c r="J230" t="str">
        <f t="shared" si="24"/>
        <v/>
      </c>
      <c r="K230" t="str">
        <f t="shared" si="25"/>
        <v/>
      </c>
      <c r="L230" t="str">
        <f t="shared" si="26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7" x14ac:dyDescent="0.25">
      <c r="A231" s="4"/>
      <c r="B231" t="s">
        <v>385</v>
      </c>
      <c r="C231" t="s">
        <v>383</v>
      </c>
      <c r="D231">
        <v>2</v>
      </c>
      <c r="E231">
        <v>0</v>
      </c>
      <c r="F231">
        <v>0</v>
      </c>
      <c r="G231">
        <v>49.19</v>
      </c>
      <c r="H231">
        <v>-2.11</v>
      </c>
      <c r="J231" t="str">
        <f t="shared" si="24"/>
        <v/>
      </c>
      <c r="K231" t="str">
        <f t="shared" si="25"/>
        <v/>
      </c>
      <c r="L231" t="str">
        <f t="shared" si="26"/>
        <v/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7" x14ac:dyDescent="0.25">
      <c r="A232" s="4"/>
      <c r="B232" t="s">
        <v>386</v>
      </c>
      <c r="C232" t="s">
        <v>348</v>
      </c>
      <c r="D232">
        <v>2</v>
      </c>
      <c r="E232">
        <v>0</v>
      </c>
      <c r="F232">
        <v>0</v>
      </c>
      <c r="G232">
        <v>42.602600000000002</v>
      </c>
      <c r="H232">
        <v>20.902999999999999</v>
      </c>
      <c r="J232" t="str">
        <f t="shared" si="24"/>
        <v/>
      </c>
      <c r="K232" t="str">
        <f t="shared" si="25"/>
        <v/>
      </c>
      <c r="L232" t="str">
        <f t="shared" si="26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7" x14ac:dyDescent="0.25">
      <c r="A233" s="4"/>
      <c r="B233" t="s">
        <v>387</v>
      </c>
      <c r="C233" t="s">
        <v>383</v>
      </c>
      <c r="D233">
        <v>2</v>
      </c>
      <c r="E233">
        <v>0</v>
      </c>
      <c r="F233">
        <v>0</v>
      </c>
      <c r="G233">
        <v>-22.957599999999999</v>
      </c>
      <c r="H233">
        <v>18.490400000000001</v>
      </c>
      <c r="J233" t="str">
        <f t="shared" si="24"/>
        <v/>
      </c>
      <c r="K233" t="str">
        <f t="shared" si="25"/>
        <v/>
      </c>
      <c r="L233" t="str">
        <f t="shared" si="26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7" x14ac:dyDescent="0.25">
      <c r="A234" s="4"/>
      <c r="B234" t="s">
        <v>388</v>
      </c>
      <c r="C234" t="s">
        <v>381</v>
      </c>
      <c r="D234">
        <v>2</v>
      </c>
      <c r="E234">
        <v>0</v>
      </c>
      <c r="F234">
        <v>0</v>
      </c>
      <c r="G234">
        <v>9.0820000000000007</v>
      </c>
      <c r="H234">
        <v>8.6753</v>
      </c>
      <c r="J234" t="str">
        <f t="shared" si="24"/>
        <v/>
      </c>
      <c r="K234" t="str">
        <f t="shared" si="25"/>
        <v/>
      </c>
      <c r="L234" t="str">
        <f t="shared" si="26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7" x14ac:dyDescent="0.25">
      <c r="A235" s="4"/>
      <c r="B235" t="s">
        <v>389</v>
      </c>
      <c r="C235" t="s">
        <v>239</v>
      </c>
      <c r="D235">
        <v>2</v>
      </c>
      <c r="E235">
        <v>0</v>
      </c>
      <c r="F235">
        <v>0</v>
      </c>
      <c r="G235">
        <v>13.9094</v>
      </c>
      <c r="H235">
        <v>-60.978900000000003</v>
      </c>
      <c r="J235" t="str">
        <f t="shared" si="24"/>
        <v/>
      </c>
      <c r="K235" t="str">
        <f t="shared" si="25"/>
        <v/>
      </c>
      <c r="L235" t="str">
        <f t="shared" si="26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ht="17" x14ac:dyDescent="0.25">
      <c r="A236" s="4"/>
      <c r="B236" t="s">
        <v>390</v>
      </c>
      <c r="C236" t="s">
        <v>348</v>
      </c>
      <c r="D236">
        <v>1</v>
      </c>
      <c r="E236">
        <v>0</v>
      </c>
      <c r="F236">
        <v>0</v>
      </c>
      <c r="G236">
        <v>17.0608</v>
      </c>
      <c r="H236">
        <v>-61.796399999999998</v>
      </c>
      <c r="J236" t="str">
        <f t="shared" si="24"/>
        <v/>
      </c>
      <c r="K236" t="str">
        <f t="shared" si="25"/>
        <v/>
      </c>
      <c r="L236" t="str">
        <f t="shared" si="26"/>
        <v/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ht="17" x14ac:dyDescent="0.25">
      <c r="A237" s="4" t="s">
        <v>391</v>
      </c>
      <c r="B237" t="s">
        <v>59</v>
      </c>
      <c r="C237" t="s">
        <v>392</v>
      </c>
      <c r="D237">
        <v>1</v>
      </c>
      <c r="E237">
        <v>0</v>
      </c>
      <c r="F237">
        <v>0</v>
      </c>
      <c r="G237">
        <v>-12.4634</v>
      </c>
      <c r="H237">
        <v>130.84559999999999</v>
      </c>
      <c r="J237" t="str">
        <f t="shared" si="24"/>
        <v/>
      </c>
      <c r="K237" t="str">
        <f t="shared" si="25"/>
        <v/>
      </c>
      <c r="L237" t="str">
        <f t="shared" si="26"/>
        <v/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7" x14ac:dyDescent="0.25">
      <c r="A238" s="4"/>
      <c r="B238" t="s">
        <v>393</v>
      </c>
      <c r="C238" t="s">
        <v>175</v>
      </c>
      <c r="D238">
        <v>1</v>
      </c>
      <c r="E238">
        <v>0</v>
      </c>
      <c r="F238">
        <v>0</v>
      </c>
      <c r="G238">
        <v>9.3077000000000005</v>
      </c>
      <c r="H238">
        <v>2.3157999999999999</v>
      </c>
      <c r="J238" t="str">
        <f t="shared" si="24"/>
        <v/>
      </c>
      <c r="K238" t="str">
        <f t="shared" si="25"/>
        <v/>
      </c>
      <c r="L238" t="str">
        <f t="shared" si="26"/>
        <v/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7" x14ac:dyDescent="0.25">
      <c r="A239" s="4"/>
      <c r="B239" t="s">
        <v>394</v>
      </c>
      <c r="C239" t="s">
        <v>381</v>
      </c>
      <c r="D239">
        <v>1</v>
      </c>
      <c r="E239">
        <v>0</v>
      </c>
      <c r="F239">
        <v>0</v>
      </c>
      <c r="G239">
        <v>27.514199999999999</v>
      </c>
      <c r="H239">
        <v>90.433599999999998</v>
      </c>
      <c r="J239" t="str">
        <f t="shared" si="24"/>
        <v/>
      </c>
      <c r="K239" t="str">
        <f t="shared" si="25"/>
        <v/>
      </c>
      <c r="L239" t="str">
        <f t="shared" si="26"/>
        <v/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ht="17" x14ac:dyDescent="0.25">
      <c r="A240" s="4" t="s">
        <v>395</v>
      </c>
      <c r="B240" t="s">
        <v>63</v>
      </c>
      <c r="C240" t="s">
        <v>396</v>
      </c>
      <c r="D240">
        <v>1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24"/>
        <v/>
      </c>
      <c r="K240" t="str">
        <f t="shared" si="25"/>
        <v/>
      </c>
      <c r="L240" t="str">
        <f t="shared" si="26"/>
        <v/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7" x14ac:dyDescent="0.25">
      <c r="A241" s="4" t="s">
        <v>397</v>
      </c>
      <c r="B241" t="s">
        <v>63</v>
      </c>
      <c r="C241" t="s">
        <v>396</v>
      </c>
      <c r="D241">
        <v>1</v>
      </c>
      <c r="E241">
        <v>0</v>
      </c>
      <c r="F241">
        <v>0</v>
      </c>
      <c r="G241">
        <v>46.5107</v>
      </c>
      <c r="H241">
        <v>-63.416800000000002</v>
      </c>
      <c r="J241" t="str">
        <f t="shared" si="24"/>
        <v/>
      </c>
      <c r="K241" t="str">
        <f t="shared" si="25"/>
        <v/>
      </c>
      <c r="L241" t="str">
        <f t="shared" si="26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ht="17" x14ac:dyDescent="0.25">
      <c r="A242" s="4"/>
      <c r="B242" t="s">
        <v>398</v>
      </c>
      <c r="C242" t="s">
        <v>399</v>
      </c>
      <c r="D242">
        <v>1</v>
      </c>
      <c r="E242">
        <v>0</v>
      </c>
      <c r="F242">
        <v>0</v>
      </c>
      <c r="G242">
        <v>6.6111000000000004</v>
      </c>
      <c r="H242">
        <v>20.939399999999999</v>
      </c>
      <c r="J242" t="str">
        <f t="shared" si="24"/>
        <v/>
      </c>
      <c r="K242" t="str">
        <f t="shared" si="25"/>
        <v/>
      </c>
      <c r="L242" t="str">
        <f t="shared" si="26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ht="17" x14ac:dyDescent="0.25">
      <c r="A243" s="4" t="s">
        <v>79</v>
      </c>
      <c r="B243" t="s">
        <v>2</v>
      </c>
      <c r="C243" t="s">
        <v>183</v>
      </c>
      <c r="D243">
        <v>1</v>
      </c>
      <c r="E243">
        <v>0</v>
      </c>
      <c r="F243">
        <v>1</v>
      </c>
      <c r="G243">
        <v>31.692699999999999</v>
      </c>
      <c r="H243">
        <v>88.092399999999998</v>
      </c>
      <c r="J243" t="str">
        <f t="shared" si="24"/>
        <v/>
      </c>
      <c r="K243" t="str">
        <f t="shared" si="25"/>
        <v/>
      </c>
      <c r="L243" t="str">
        <f t="shared" si="26"/>
        <v/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ht="17" x14ac:dyDescent="0.25">
      <c r="A244" s="4"/>
      <c r="B244" t="s">
        <v>400</v>
      </c>
      <c r="C244" t="s">
        <v>165</v>
      </c>
      <c r="D244">
        <v>1</v>
      </c>
      <c r="E244">
        <v>0</v>
      </c>
      <c r="F244">
        <v>0</v>
      </c>
      <c r="G244">
        <v>-0.22800000000000001</v>
      </c>
      <c r="H244">
        <v>15.8277</v>
      </c>
      <c r="J244" t="str">
        <f t="shared" si="24"/>
        <v/>
      </c>
      <c r="K244" t="str">
        <f t="shared" si="25"/>
        <v/>
      </c>
      <c r="L244" t="str">
        <f t="shared" si="26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7" x14ac:dyDescent="0.25">
      <c r="A245" s="4"/>
      <c r="B245" t="s">
        <v>401</v>
      </c>
      <c r="C245" t="s">
        <v>381</v>
      </c>
      <c r="D245">
        <v>1</v>
      </c>
      <c r="E245">
        <v>0</v>
      </c>
      <c r="F245">
        <v>0</v>
      </c>
      <c r="G245">
        <v>7.54</v>
      </c>
      <c r="H245">
        <v>-5.5471000000000004</v>
      </c>
      <c r="J245" t="str">
        <f t="shared" si="24"/>
        <v/>
      </c>
      <c r="K245" t="str">
        <f t="shared" si="25"/>
        <v/>
      </c>
      <c r="L245" t="str">
        <f t="shared" si="26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7" x14ac:dyDescent="0.25">
      <c r="A246" s="4"/>
      <c r="B246" t="s">
        <v>402</v>
      </c>
      <c r="C246" t="s">
        <v>403</v>
      </c>
      <c r="D246">
        <v>1</v>
      </c>
      <c r="E246">
        <v>0</v>
      </c>
      <c r="F246">
        <v>0</v>
      </c>
      <c r="G246">
        <v>1.5</v>
      </c>
      <c r="H246">
        <v>10</v>
      </c>
      <c r="J246" t="str">
        <f t="shared" si="24"/>
        <v/>
      </c>
      <c r="K246" t="str">
        <f t="shared" si="25"/>
        <v/>
      </c>
      <c r="L246" t="str">
        <f t="shared" si="26"/>
        <v/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ht="17" x14ac:dyDescent="0.25">
      <c r="A247" s="4"/>
      <c r="B247" t="s">
        <v>404</v>
      </c>
      <c r="C247" t="s">
        <v>403</v>
      </c>
      <c r="D247">
        <v>1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4"/>
        <v/>
      </c>
      <c r="K247" t="str">
        <f t="shared" si="25"/>
        <v/>
      </c>
      <c r="L247" t="str">
        <f t="shared" si="26"/>
        <v/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7" x14ac:dyDescent="0.25">
      <c r="A248" s="4" t="s">
        <v>405</v>
      </c>
      <c r="B248" t="s">
        <v>54</v>
      </c>
      <c r="C248" t="s">
        <v>165</v>
      </c>
      <c r="D248">
        <v>1</v>
      </c>
      <c r="E248">
        <v>0</v>
      </c>
      <c r="F248">
        <v>0</v>
      </c>
      <c r="G248">
        <v>-12.8431</v>
      </c>
      <c r="H248">
        <v>45.138300000000001</v>
      </c>
      <c r="J248" t="str">
        <f t="shared" si="24"/>
        <v/>
      </c>
      <c r="K248" t="str">
        <f t="shared" si="25"/>
        <v/>
      </c>
      <c r="L248" t="str">
        <f t="shared" si="26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7" x14ac:dyDescent="0.25">
      <c r="A249" s="4"/>
      <c r="B249" t="s">
        <v>406</v>
      </c>
      <c r="C249" t="s">
        <v>407</v>
      </c>
      <c r="D249">
        <v>1</v>
      </c>
      <c r="E249">
        <v>0</v>
      </c>
      <c r="F249">
        <v>0</v>
      </c>
      <c r="G249">
        <v>-0.80369999999999997</v>
      </c>
      <c r="H249">
        <v>11.609400000000001</v>
      </c>
      <c r="J249" t="str">
        <f t="shared" si="24"/>
        <v/>
      </c>
      <c r="K249" t="str">
        <f t="shared" si="25"/>
        <v/>
      </c>
      <c r="L249" t="str">
        <f t="shared" si="26"/>
        <v/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7" x14ac:dyDescent="0.25">
      <c r="A250" s="4"/>
      <c r="B250" t="s">
        <v>408</v>
      </c>
      <c r="C250" t="s">
        <v>232</v>
      </c>
      <c r="D250">
        <v>1</v>
      </c>
      <c r="E250">
        <v>0</v>
      </c>
      <c r="F250">
        <v>0</v>
      </c>
      <c r="G250">
        <v>71.706900000000005</v>
      </c>
      <c r="H250">
        <v>-42.604300000000002</v>
      </c>
      <c r="J250" t="str">
        <f t="shared" si="24"/>
        <v/>
      </c>
      <c r="K250" t="str">
        <f t="shared" si="25"/>
        <v/>
      </c>
      <c r="L250" t="str">
        <f t="shared" si="26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ht="17" x14ac:dyDescent="0.25">
      <c r="A251" s="4"/>
      <c r="B251" t="s">
        <v>409</v>
      </c>
      <c r="C251" t="s">
        <v>410</v>
      </c>
      <c r="D251">
        <v>1</v>
      </c>
      <c r="E251">
        <v>0</v>
      </c>
      <c r="F251">
        <v>0</v>
      </c>
      <c r="G251">
        <v>49.45</v>
      </c>
      <c r="H251">
        <v>-2.58</v>
      </c>
      <c r="J251" t="str">
        <f t="shared" si="24"/>
        <v/>
      </c>
      <c r="K251" t="str">
        <f t="shared" si="25"/>
        <v/>
      </c>
      <c r="L251" t="str">
        <f t="shared" si="26"/>
        <v/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ht="17" x14ac:dyDescent="0.25">
      <c r="A252" s="4"/>
      <c r="B252" t="s">
        <v>411</v>
      </c>
      <c r="C252" t="s">
        <v>403</v>
      </c>
      <c r="D252">
        <v>1</v>
      </c>
      <c r="E252">
        <v>0</v>
      </c>
      <c r="F252">
        <v>0</v>
      </c>
      <c r="G252">
        <v>9.9456000000000007</v>
      </c>
      <c r="H252">
        <v>-9.6966000000000001</v>
      </c>
      <c r="J252" t="str">
        <f t="shared" si="24"/>
        <v/>
      </c>
      <c r="K252" t="str">
        <f t="shared" si="25"/>
        <v/>
      </c>
      <c r="L252" t="str">
        <f t="shared" si="26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ht="17" x14ac:dyDescent="0.25">
      <c r="A253" s="4"/>
      <c r="B253" t="s">
        <v>412</v>
      </c>
      <c r="C253" t="s">
        <v>381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24"/>
        <v/>
      </c>
      <c r="K253" t="str">
        <f t="shared" si="25"/>
        <v/>
      </c>
      <c r="L253" t="str">
        <f t="shared" si="26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7" x14ac:dyDescent="0.25">
      <c r="A254" s="4"/>
      <c r="B254" t="s">
        <v>413</v>
      </c>
      <c r="C254" t="s">
        <v>175</v>
      </c>
      <c r="D254">
        <v>1</v>
      </c>
      <c r="E254">
        <v>0</v>
      </c>
      <c r="F254">
        <v>0</v>
      </c>
      <c r="G254">
        <v>6.4280999999999997</v>
      </c>
      <c r="H254">
        <v>-9.4295000000000009</v>
      </c>
      <c r="J254" t="str">
        <f t="shared" si="24"/>
        <v/>
      </c>
      <c r="K254" t="str">
        <f t="shared" si="25"/>
        <v/>
      </c>
      <c r="L254" t="str">
        <f t="shared" si="26"/>
        <v/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7" x14ac:dyDescent="0.25">
      <c r="A255" s="4"/>
      <c r="B255" t="s">
        <v>414</v>
      </c>
      <c r="C255" t="s">
        <v>348</v>
      </c>
      <c r="D255">
        <v>1</v>
      </c>
      <c r="E255">
        <v>0</v>
      </c>
      <c r="F255">
        <v>0</v>
      </c>
      <c r="G255">
        <v>21.007899999999999</v>
      </c>
      <c r="H255">
        <v>-10.940799999999999</v>
      </c>
      <c r="J255" t="str">
        <f t="shared" si="24"/>
        <v/>
      </c>
      <c r="K255" t="str">
        <f t="shared" si="25"/>
        <v/>
      </c>
      <c r="L255" t="str">
        <f t="shared" si="26"/>
        <v/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ht="17" x14ac:dyDescent="0.25">
      <c r="A256" s="4"/>
      <c r="B256" t="s">
        <v>405</v>
      </c>
      <c r="C256" t="s">
        <v>165</v>
      </c>
      <c r="D256">
        <v>1</v>
      </c>
      <c r="E256">
        <v>0</v>
      </c>
      <c r="F256">
        <v>0</v>
      </c>
      <c r="G256">
        <v>-12.827500000000001</v>
      </c>
      <c r="H256">
        <v>45.166200000000003</v>
      </c>
      <c r="J256" t="str">
        <f t="shared" si="24"/>
        <v/>
      </c>
      <c r="K256" t="str">
        <f t="shared" si="25"/>
        <v/>
      </c>
      <c r="L256" t="str">
        <f t="shared" si="26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7" x14ac:dyDescent="0.25">
      <c r="A257" s="4"/>
      <c r="B257" t="s">
        <v>415</v>
      </c>
      <c r="C257" t="s">
        <v>381</v>
      </c>
      <c r="D257">
        <v>1</v>
      </c>
      <c r="E257">
        <v>0</v>
      </c>
      <c r="F257">
        <v>0</v>
      </c>
      <c r="G257">
        <v>46.862499999999997</v>
      </c>
      <c r="H257">
        <v>103.8467</v>
      </c>
      <c r="J257" t="str">
        <f t="shared" si="24"/>
        <v/>
      </c>
      <c r="K257" t="str">
        <f t="shared" si="25"/>
        <v/>
      </c>
      <c r="L257" t="str">
        <f t="shared" si="26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7" x14ac:dyDescent="0.25">
      <c r="A258" s="4"/>
      <c r="B258" t="s">
        <v>80</v>
      </c>
      <c r="C258" t="s">
        <v>410</v>
      </c>
      <c r="D258">
        <v>1</v>
      </c>
      <c r="E258">
        <v>0</v>
      </c>
      <c r="F258">
        <v>1</v>
      </c>
      <c r="G258">
        <v>28.3949</v>
      </c>
      <c r="H258">
        <v>84.123999999999995</v>
      </c>
      <c r="J258" t="str">
        <f t="shared" si="24"/>
        <v/>
      </c>
      <c r="K258" t="str">
        <f t="shared" si="25"/>
        <v/>
      </c>
      <c r="L258" t="str">
        <f t="shared" si="26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7" x14ac:dyDescent="0.25">
      <c r="A259" s="4" t="s">
        <v>416</v>
      </c>
      <c r="B259" t="s">
        <v>174</v>
      </c>
      <c r="C259" t="s">
        <v>239</v>
      </c>
      <c r="D259">
        <v>1</v>
      </c>
      <c r="E259">
        <v>0</v>
      </c>
      <c r="F259">
        <v>0</v>
      </c>
      <c r="G259">
        <v>12.169600000000001</v>
      </c>
      <c r="H259">
        <v>-68.989999999999995</v>
      </c>
      <c r="J259" t="str">
        <f t="shared" si="24"/>
        <v/>
      </c>
      <c r="K259" t="str">
        <f t="shared" si="25"/>
        <v/>
      </c>
      <c r="L259" t="str">
        <f t="shared" si="26"/>
        <v/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 ht="17" x14ac:dyDescent="0.25">
      <c r="A260" s="4"/>
      <c r="B260" t="s">
        <v>417</v>
      </c>
      <c r="C260" t="s">
        <v>399</v>
      </c>
      <c r="D260">
        <v>1</v>
      </c>
      <c r="E260">
        <v>0</v>
      </c>
      <c r="F260">
        <v>0</v>
      </c>
      <c r="G260">
        <v>-1.44</v>
      </c>
      <c r="H260">
        <v>15.555999999999999</v>
      </c>
      <c r="J260" t="str">
        <f t="shared" si="24"/>
        <v/>
      </c>
      <c r="K260" t="str">
        <f t="shared" si="25"/>
        <v/>
      </c>
      <c r="L260" t="str">
        <f t="shared" si="26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 ht="17" x14ac:dyDescent="0.25">
      <c r="A261" s="4"/>
      <c r="B261" t="s">
        <v>418</v>
      </c>
      <c r="C261" t="s">
        <v>383</v>
      </c>
      <c r="D261">
        <v>1</v>
      </c>
      <c r="E261">
        <v>0</v>
      </c>
      <c r="F261">
        <v>0</v>
      </c>
      <c r="G261">
        <v>12.984299999999999</v>
      </c>
      <c r="H261">
        <v>-61.287199999999999</v>
      </c>
      <c r="J261" t="str">
        <f t="shared" si="24"/>
        <v/>
      </c>
      <c r="K261" t="str">
        <f t="shared" si="25"/>
        <v/>
      </c>
      <c r="L261" t="str">
        <f t="shared" si="26"/>
        <v/>
      </c>
      <c r="N261" t="str">
        <f t="shared" ref="N261:N275" si="27">IF($A261="New York",D261,"")</f>
        <v/>
      </c>
      <c r="O261" t="str">
        <f t="shared" ref="O261:O275" si="28">IF($A261="New York",E261,"")</f>
        <v/>
      </c>
      <c r="P261" t="str">
        <f t="shared" ref="P261:P275" si="29">IF($A261="New York",F261,"")</f>
        <v/>
      </c>
    </row>
    <row r="262" spans="1:16" ht="17" x14ac:dyDescent="0.25">
      <c r="A262" s="4"/>
      <c r="B262" t="s">
        <v>419</v>
      </c>
      <c r="C262" t="s">
        <v>175</v>
      </c>
      <c r="D262">
        <v>1</v>
      </c>
      <c r="E262">
        <v>0</v>
      </c>
      <c r="F262">
        <v>0</v>
      </c>
      <c r="G262">
        <v>5.1520999999999999</v>
      </c>
      <c r="H262">
        <v>46.199599999999997</v>
      </c>
      <c r="J262" t="str">
        <f t="shared" si="24"/>
        <v/>
      </c>
      <c r="K262" t="str">
        <f t="shared" si="25"/>
        <v/>
      </c>
      <c r="L262" t="str">
        <f t="shared" si="26"/>
        <v/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ht="17" x14ac:dyDescent="0.25">
      <c r="A263" s="4"/>
      <c r="B263" t="s">
        <v>420</v>
      </c>
      <c r="C263" t="s">
        <v>421</v>
      </c>
      <c r="D263">
        <v>1</v>
      </c>
      <c r="E263">
        <v>1</v>
      </c>
      <c r="F263">
        <v>0</v>
      </c>
      <c r="G263">
        <v>12.8628</v>
      </c>
      <c r="H263">
        <v>30.217600000000001</v>
      </c>
      <c r="J263" t="str">
        <f t="shared" si="24"/>
        <v/>
      </c>
      <c r="K263" t="str">
        <f t="shared" si="25"/>
        <v/>
      </c>
      <c r="L263" t="str">
        <f t="shared" si="26"/>
        <v/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ht="17" x14ac:dyDescent="0.25">
      <c r="A264" s="4"/>
      <c r="B264" t="s">
        <v>422</v>
      </c>
      <c r="C264" t="s">
        <v>383</v>
      </c>
      <c r="D264">
        <v>1</v>
      </c>
      <c r="E264">
        <v>0</v>
      </c>
      <c r="F264">
        <v>0</v>
      </c>
      <c r="G264">
        <v>3.9192999999999998</v>
      </c>
      <c r="H264">
        <v>-56.027799999999999</v>
      </c>
      <c r="J264" t="str">
        <f t="shared" si="24"/>
        <v/>
      </c>
      <c r="K264" t="str">
        <f t="shared" si="25"/>
        <v/>
      </c>
      <c r="L264" t="str">
        <f t="shared" si="26"/>
        <v/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ht="17" x14ac:dyDescent="0.25">
      <c r="A265" s="4"/>
      <c r="B265" t="s">
        <v>423</v>
      </c>
      <c r="C265" t="s">
        <v>165</v>
      </c>
      <c r="D265">
        <v>1</v>
      </c>
      <c r="E265">
        <v>0</v>
      </c>
      <c r="F265">
        <v>0</v>
      </c>
      <c r="G265">
        <v>-6.3689999999999998</v>
      </c>
      <c r="H265">
        <v>34.888800000000003</v>
      </c>
      <c r="J265" t="str">
        <f t="shared" si="24"/>
        <v/>
      </c>
      <c r="K265" t="str">
        <f t="shared" si="25"/>
        <v/>
      </c>
      <c r="L265" t="str">
        <f t="shared" si="26"/>
        <v/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ht="17" x14ac:dyDescent="0.25">
      <c r="A266" s="4"/>
      <c r="B266" t="s">
        <v>424</v>
      </c>
      <c r="C266" t="s">
        <v>399</v>
      </c>
      <c r="D266">
        <v>1</v>
      </c>
      <c r="E266">
        <v>0</v>
      </c>
      <c r="F266">
        <v>0</v>
      </c>
      <c r="G266">
        <v>24.25</v>
      </c>
      <c r="H266">
        <v>-76</v>
      </c>
      <c r="J266" t="str">
        <f t="shared" si="24"/>
        <v/>
      </c>
      <c r="K266" t="str">
        <f t="shared" si="25"/>
        <v/>
      </c>
      <c r="L266" t="str">
        <f t="shared" si="26"/>
        <v/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ht="17" x14ac:dyDescent="0.25">
      <c r="A267" s="4"/>
      <c r="B267" t="s">
        <v>425</v>
      </c>
      <c r="C267" t="s">
        <v>381</v>
      </c>
      <c r="D267">
        <v>1</v>
      </c>
      <c r="E267">
        <v>0</v>
      </c>
      <c r="F267">
        <v>0</v>
      </c>
      <c r="G267">
        <v>8.6195000000000004</v>
      </c>
      <c r="H267">
        <v>0.82479999999999998</v>
      </c>
      <c r="J267" t="str">
        <f t="shared" si="24"/>
        <v/>
      </c>
      <c r="K267" t="str">
        <f t="shared" si="25"/>
        <v/>
      </c>
      <c r="L267" t="str">
        <f t="shared" si="26"/>
        <v/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ht="17" x14ac:dyDescent="0.25">
      <c r="A268" s="4" t="s">
        <v>426</v>
      </c>
      <c r="B268" t="s">
        <v>1</v>
      </c>
      <c r="C268" t="s">
        <v>427</v>
      </c>
      <c r="D268">
        <v>1</v>
      </c>
      <c r="E268">
        <v>0</v>
      </c>
      <c r="F268">
        <v>0</v>
      </c>
      <c r="G268">
        <v>61.370699999999999</v>
      </c>
      <c r="H268">
        <v>-152.40440000000001</v>
      </c>
      <c r="J268">
        <f t="shared" si="24"/>
        <v>1</v>
      </c>
      <c r="K268">
        <f t="shared" si="25"/>
        <v>0</v>
      </c>
      <c r="L268">
        <f t="shared" si="26"/>
        <v>0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ht="17" x14ac:dyDescent="0.25">
      <c r="A269" s="4" t="s">
        <v>428</v>
      </c>
      <c r="B269" t="s">
        <v>1</v>
      </c>
      <c r="C269" t="s">
        <v>429</v>
      </c>
      <c r="D269">
        <v>1</v>
      </c>
      <c r="E269">
        <v>0</v>
      </c>
      <c r="F269">
        <v>0</v>
      </c>
      <c r="G269">
        <v>47.5289</v>
      </c>
      <c r="H269">
        <v>-99.784000000000006</v>
      </c>
      <c r="J269">
        <f t="shared" si="24"/>
        <v>1</v>
      </c>
      <c r="K269">
        <f t="shared" si="25"/>
        <v>0</v>
      </c>
      <c r="L269">
        <f t="shared" si="26"/>
        <v>0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ht="17" x14ac:dyDescent="0.25">
      <c r="A270" s="4" t="s">
        <v>430</v>
      </c>
      <c r="B270" t="s">
        <v>1</v>
      </c>
      <c r="C270" t="s">
        <v>239</v>
      </c>
      <c r="D270">
        <v>1</v>
      </c>
      <c r="E270">
        <v>0</v>
      </c>
      <c r="F270">
        <v>0</v>
      </c>
      <c r="G270">
        <v>18.335799999999999</v>
      </c>
      <c r="H270">
        <v>-64.896299999999997</v>
      </c>
      <c r="J270">
        <f t="shared" si="24"/>
        <v>1</v>
      </c>
      <c r="K270">
        <f t="shared" si="25"/>
        <v>0</v>
      </c>
      <c r="L270">
        <f t="shared" si="26"/>
        <v>0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ht="17" x14ac:dyDescent="0.25">
      <c r="A271" s="4" t="s">
        <v>431</v>
      </c>
      <c r="B271" t="s">
        <v>172</v>
      </c>
      <c r="C271" t="s">
        <v>248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  <c r="J271" t="str">
        <f t="shared" si="24"/>
        <v/>
      </c>
      <c r="K271" t="str">
        <f t="shared" si="25"/>
        <v/>
      </c>
      <c r="L271" t="str">
        <f t="shared" si="26"/>
        <v/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ht="17" x14ac:dyDescent="0.25">
      <c r="A272" s="4" t="s">
        <v>432</v>
      </c>
      <c r="B272" t="s">
        <v>172</v>
      </c>
      <c r="C272" t="s">
        <v>383</v>
      </c>
      <c r="D272">
        <v>1</v>
      </c>
      <c r="E272">
        <v>0</v>
      </c>
      <c r="F272">
        <v>1</v>
      </c>
      <c r="G272">
        <v>36.140799999999999</v>
      </c>
      <c r="H272">
        <v>-5.3536000000000001</v>
      </c>
      <c r="J272" t="str">
        <f t="shared" si="24"/>
        <v/>
      </c>
      <c r="K272" t="str">
        <f t="shared" si="25"/>
        <v/>
      </c>
      <c r="L272" t="str">
        <f t="shared" si="26"/>
        <v/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ht="17" x14ac:dyDescent="0.25">
      <c r="A273" s="4" t="s">
        <v>433</v>
      </c>
      <c r="B273" t="s">
        <v>59</v>
      </c>
      <c r="C273" t="s">
        <v>434</v>
      </c>
      <c r="D273">
        <v>0</v>
      </c>
      <c r="E273">
        <v>0</v>
      </c>
      <c r="F273">
        <v>0</v>
      </c>
      <c r="G273">
        <v>35.4437</v>
      </c>
      <c r="H273">
        <v>139.63800000000001</v>
      </c>
      <c r="J273" t="str">
        <f t="shared" si="24"/>
        <v/>
      </c>
      <c r="K273" t="str">
        <f t="shared" si="25"/>
        <v/>
      </c>
      <c r="L273" t="str">
        <f t="shared" si="26"/>
        <v/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ht="17" x14ac:dyDescent="0.25">
      <c r="A274" s="4" t="s">
        <v>435</v>
      </c>
      <c r="B274" t="s">
        <v>1</v>
      </c>
      <c r="C274" t="s">
        <v>436</v>
      </c>
      <c r="D274">
        <v>0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24"/>
        <v>0</v>
      </c>
      <c r="K274">
        <f t="shared" si="25"/>
        <v>0</v>
      </c>
      <c r="L274">
        <f t="shared" si="26"/>
        <v>0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ht="17" x14ac:dyDescent="0.25">
      <c r="A275" s="4"/>
      <c r="B275" t="s">
        <v>437</v>
      </c>
      <c r="C275" t="s">
        <v>438</v>
      </c>
      <c r="D275">
        <v>0</v>
      </c>
      <c r="E275">
        <v>0</v>
      </c>
      <c r="F275">
        <v>0</v>
      </c>
      <c r="G275">
        <v>31.952200000000001</v>
      </c>
      <c r="H275">
        <v>35.233199999999997</v>
      </c>
      <c r="J275" t="str">
        <f t="shared" si="24"/>
        <v/>
      </c>
      <c r="K275" t="str">
        <f t="shared" si="25"/>
        <v/>
      </c>
      <c r="L275" t="str">
        <f t="shared" si="26"/>
        <v/>
      </c>
      <c r="N275" t="str">
        <f t="shared" si="27"/>
        <v/>
      </c>
      <c r="O275" t="str">
        <f t="shared" si="28"/>
        <v/>
      </c>
      <c r="P275" t="str">
        <f t="shared" si="2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DC4F-6867-1947-8DC5-26EDC5A43E9C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167447</v>
      </c>
      <c r="E1">
        <f>SUM(E4:E276)</f>
        <v>6440</v>
      </c>
      <c r="F1">
        <f>SUM(F4:F276)</f>
        <v>76034</v>
      </c>
      <c r="J1">
        <f>SUM(J4:J276)</f>
        <v>3499</v>
      </c>
      <c r="K1">
        <f>SUM(K4:K276)</f>
        <v>63</v>
      </c>
      <c r="L1">
        <f>SUM(L4:L276)</f>
        <v>12</v>
      </c>
      <c r="N1">
        <f>SUM(N4:N276)</f>
        <v>732</v>
      </c>
      <c r="O1">
        <f>SUM(O4:O276)</f>
        <v>3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171</v>
      </c>
      <c r="D5">
        <v>67794</v>
      </c>
      <c r="E5">
        <v>3085</v>
      </c>
      <c r="F5">
        <v>54288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24747</v>
      </c>
      <c r="E6">
        <v>1809</v>
      </c>
      <c r="F6">
        <v>2335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171</v>
      </c>
      <c r="D7">
        <v>13938</v>
      </c>
      <c r="E7">
        <v>724</v>
      </c>
      <c r="F7">
        <v>4590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171</v>
      </c>
      <c r="D8">
        <v>8162</v>
      </c>
      <c r="E8">
        <v>75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171</v>
      </c>
      <c r="D9">
        <v>7798</v>
      </c>
      <c r="E9">
        <v>289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171</v>
      </c>
      <c r="D10">
        <v>5795</v>
      </c>
      <c r="E10">
        <v>11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171</v>
      </c>
      <c r="D11">
        <v>4499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171</v>
      </c>
      <c r="D12">
        <v>2200</v>
      </c>
      <c r="E12">
        <v>14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171</v>
      </c>
      <c r="D13">
        <v>1360</v>
      </c>
      <c r="E13">
        <v>8</v>
      </c>
      <c r="F13">
        <v>1304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441</v>
      </c>
      <c r="D15">
        <v>1231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177</v>
      </c>
      <c r="C16" t="s">
        <v>171</v>
      </c>
      <c r="D16">
        <v>1221</v>
      </c>
      <c r="E16">
        <v>3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172</v>
      </c>
      <c r="B17" t="s">
        <v>172</v>
      </c>
      <c r="C17" t="s">
        <v>442</v>
      </c>
      <c r="D17">
        <v>1140</v>
      </c>
      <c r="E17">
        <v>21</v>
      </c>
      <c r="F17">
        <v>18</v>
      </c>
      <c r="G17">
        <v>55.378100000000003</v>
      </c>
      <c r="H17">
        <v>-3.4359999999999999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174</v>
      </c>
      <c r="C18" t="s">
        <v>171</v>
      </c>
      <c r="D18">
        <v>1135</v>
      </c>
      <c r="E18">
        <v>20</v>
      </c>
      <c r="F18">
        <v>2</v>
      </c>
      <c r="G18">
        <v>52.132599999999996</v>
      </c>
      <c r="H18">
        <v>5.2912999999999997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82</v>
      </c>
      <c r="C19" t="s">
        <v>171</v>
      </c>
      <c r="D19">
        <v>1022</v>
      </c>
      <c r="E19">
        <v>3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17</v>
      </c>
      <c r="B20" t="s">
        <v>2</v>
      </c>
      <c r="C20" t="s">
        <v>182</v>
      </c>
      <c r="D20">
        <v>1018</v>
      </c>
      <c r="E20">
        <v>4</v>
      </c>
      <c r="F20">
        <v>1014</v>
      </c>
      <c r="G20">
        <v>27.610399999999998</v>
      </c>
      <c r="H20">
        <v>111.7088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18</v>
      </c>
      <c r="B21" t="s">
        <v>2</v>
      </c>
      <c r="C21" t="s">
        <v>183</v>
      </c>
      <c r="D21">
        <v>990</v>
      </c>
      <c r="E21">
        <v>6</v>
      </c>
      <c r="F21">
        <v>984</v>
      </c>
      <c r="G21">
        <v>31.825700000000001</v>
      </c>
      <c r="H21">
        <v>117.2264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75</v>
      </c>
      <c r="C23" t="s">
        <v>171</v>
      </c>
      <c r="D23">
        <v>886</v>
      </c>
      <c r="E23">
        <v>4</v>
      </c>
      <c r="F23">
        <v>1</v>
      </c>
      <c r="G23">
        <v>50.503900000000002</v>
      </c>
      <c r="H23">
        <v>4.4699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348</v>
      </c>
      <c r="D24">
        <v>864</v>
      </c>
      <c r="E24">
        <v>2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180</v>
      </c>
      <c r="C25" t="s">
        <v>171</v>
      </c>
      <c r="D25">
        <v>860</v>
      </c>
      <c r="E25">
        <v>1</v>
      </c>
      <c r="F25">
        <v>6</v>
      </c>
      <c r="G25">
        <v>47.516199999999998</v>
      </c>
      <c r="H25">
        <v>14.5501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47</v>
      </c>
      <c r="C26" t="s">
        <v>443</v>
      </c>
      <c r="D26">
        <v>839</v>
      </c>
      <c r="E26">
        <v>22</v>
      </c>
      <c r="F26">
        <v>118</v>
      </c>
      <c r="G26">
        <v>36.204799999999999</v>
      </c>
      <c r="H26">
        <v>138.25290000000001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22</v>
      </c>
      <c r="B27" t="s">
        <v>2</v>
      </c>
      <c r="C27" t="s">
        <v>444</v>
      </c>
      <c r="D27">
        <v>760</v>
      </c>
      <c r="E27">
        <v>7</v>
      </c>
      <c r="F27">
        <v>741</v>
      </c>
      <c r="G27">
        <v>36.342700000000001</v>
      </c>
      <c r="H27">
        <v>118.1498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184</v>
      </c>
      <c r="B28" t="s">
        <v>1</v>
      </c>
      <c r="C28" t="s">
        <v>348</v>
      </c>
      <c r="D28">
        <v>732</v>
      </c>
      <c r="E28">
        <v>3</v>
      </c>
      <c r="F28">
        <v>0</v>
      </c>
      <c r="G28">
        <v>42.165700000000001</v>
      </c>
      <c r="H28">
        <v>-74.948099999999997</v>
      </c>
      <c r="J28">
        <f t="shared" si="2"/>
        <v>732</v>
      </c>
      <c r="K28">
        <f t="shared" si="2"/>
        <v>3</v>
      </c>
      <c r="L28">
        <f t="shared" si="2"/>
        <v>0</v>
      </c>
      <c r="N28">
        <f t="shared" si="1"/>
        <v>732</v>
      </c>
      <c r="O28">
        <f t="shared" si="1"/>
        <v>3</v>
      </c>
      <c r="P28">
        <f t="shared" si="1"/>
        <v>0</v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189</v>
      </c>
      <c r="B30" t="s">
        <v>1</v>
      </c>
      <c r="C30" t="s">
        <v>396</v>
      </c>
      <c r="D30">
        <v>643</v>
      </c>
      <c r="E30">
        <v>40</v>
      </c>
      <c r="F30">
        <v>1</v>
      </c>
      <c r="G30">
        <v>47.4009</v>
      </c>
      <c r="H30">
        <v>-121.4905</v>
      </c>
      <c r="J30">
        <f t="shared" si="2"/>
        <v>643</v>
      </c>
      <c r="K30">
        <f t="shared" si="2"/>
        <v>40</v>
      </c>
      <c r="L30">
        <f t="shared" si="2"/>
        <v>1</v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20</v>
      </c>
      <c r="B31" t="s">
        <v>2</v>
      </c>
      <c r="C31" t="s">
        <v>194</v>
      </c>
      <c r="D31">
        <v>631</v>
      </c>
      <c r="E31">
        <v>0</v>
      </c>
      <c r="F31">
        <v>631</v>
      </c>
      <c r="G31">
        <v>32.9711</v>
      </c>
      <c r="H31">
        <v>119.455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21</v>
      </c>
      <c r="B32" t="s">
        <v>2</v>
      </c>
      <c r="C32" t="s">
        <v>195</v>
      </c>
      <c r="D32">
        <v>576</v>
      </c>
      <c r="E32">
        <v>6</v>
      </c>
      <c r="F32">
        <v>570</v>
      </c>
      <c r="G32">
        <v>30.057200000000002</v>
      </c>
      <c r="H32">
        <v>107.874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23</v>
      </c>
      <c r="B33" t="s">
        <v>2</v>
      </c>
      <c r="C33" t="s">
        <v>171</v>
      </c>
      <c r="D33">
        <v>539</v>
      </c>
      <c r="E33">
        <v>3</v>
      </c>
      <c r="F33">
        <v>516</v>
      </c>
      <c r="G33">
        <v>30.617100000000001</v>
      </c>
      <c r="H33">
        <v>102.7103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24</v>
      </c>
      <c r="B34" t="s">
        <v>2</v>
      </c>
      <c r="C34" t="s">
        <v>445</v>
      </c>
      <c r="D34">
        <v>482</v>
      </c>
      <c r="E34">
        <v>13</v>
      </c>
      <c r="F34">
        <v>453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446</v>
      </c>
      <c r="D35">
        <v>442</v>
      </c>
      <c r="E35">
        <v>8</v>
      </c>
      <c r="F35">
        <v>353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49</v>
      </c>
      <c r="C36" t="s">
        <v>171</v>
      </c>
      <c r="D36">
        <v>428</v>
      </c>
      <c r="E36">
        <v>0</v>
      </c>
      <c r="F36">
        <v>42</v>
      </c>
      <c r="G36">
        <v>4.2104999999999997</v>
      </c>
      <c r="H36">
        <v>101.97580000000001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447</v>
      </c>
      <c r="D37">
        <v>426</v>
      </c>
      <c r="E37">
        <v>6</v>
      </c>
      <c r="F37">
        <v>6</v>
      </c>
      <c r="G37">
        <v>36.116199999999999</v>
      </c>
      <c r="H37">
        <v>-119.6816</v>
      </c>
      <c r="J37">
        <f t="shared" si="2"/>
        <v>426</v>
      </c>
      <c r="K37">
        <f t="shared" si="2"/>
        <v>6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26</v>
      </c>
      <c r="B38" t="s">
        <v>2</v>
      </c>
      <c r="C38" t="s">
        <v>448</v>
      </c>
      <c r="D38">
        <v>353</v>
      </c>
      <c r="E38">
        <v>3</v>
      </c>
      <c r="F38">
        <v>324</v>
      </c>
      <c r="G38">
        <v>31.202000000000002</v>
      </c>
      <c r="H38">
        <v>121.4491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443</v>
      </c>
      <c r="D39">
        <v>401</v>
      </c>
      <c r="E39">
        <v>0</v>
      </c>
      <c r="F39">
        <v>4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27</v>
      </c>
      <c r="B40" t="s">
        <v>2</v>
      </c>
      <c r="C40" t="s">
        <v>201</v>
      </c>
      <c r="D40">
        <v>318</v>
      </c>
      <c r="E40">
        <v>6</v>
      </c>
      <c r="F40">
        <v>310</v>
      </c>
      <c r="G40">
        <v>38.0428</v>
      </c>
      <c r="H40">
        <v>114.5149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28</v>
      </c>
      <c r="B41" t="s">
        <v>2</v>
      </c>
      <c r="C41" t="s">
        <v>183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30</v>
      </c>
      <c r="B42" t="s">
        <v>2</v>
      </c>
      <c r="C42" t="s">
        <v>201</v>
      </c>
      <c r="D42">
        <v>252</v>
      </c>
      <c r="E42">
        <v>2</v>
      </c>
      <c r="F42">
        <v>243</v>
      </c>
      <c r="G42">
        <v>23.829799999999999</v>
      </c>
      <c r="H42">
        <v>108.7881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29</v>
      </c>
      <c r="B43" t="s">
        <v>2</v>
      </c>
      <c r="C43" t="s">
        <v>449</v>
      </c>
      <c r="D43">
        <v>245</v>
      </c>
      <c r="E43">
        <v>2</v>
      </c>
      <c r="F43">
        <v>232</v>
      </c>
      <c r="G43">
        <v>35.191699999999997</v>
      </c>
      <c r="H43">
        <v>108.87009999999999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200</v>
      </c>
      <c r="C44" t="s">
        <v>171</v>
      </c>
      <c r="D44">
        <v>245</v>
      </c>
      <c r="E44">
        <v>0</v>
      </c>
      <c r="F44">
        <v>2</v>
      </c>
      <c r="G44">
        <v>39.399900000000002</v>
      </c>
      <c r="H44">
        <v>-8.2245000000000008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171</v>
      </c>
      <c r="D45">
        <v>244</v>
      </c>
      <c r="E45">
        <v>0</v>
      </c>
      <c r="F45">
        <v>10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202</v>
      </c>
      <c r="C46" t="s">
        <v>171</v>
      </c>
      <c r="D46">
        <v>253</v>
      </c>
      <c r="E46">
        <v>0</v>
      </c>
      <c r="F46">
        <v>0</v>
      </c>
      <c r="G46">
        <v>49.817500000000003</v>
      </c>
      <c r="H46">
        <v>15.473000000000001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198</v>
      </c>
      <c r="C47" t="s">
        <v>171</v>
      </c>
      <c r="D47">
        <v>331</v>
      </c>
      <c r="E47">
        <v>4</v>
      </c>
      <c r="F47">
        <v>8</v>
      </c>
      <c r="G47">
        <v>39.074199999999998</v>
      </c>
      <c r="H47">
        <v>21.824300000000001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42</v>
      </c>
      <c r="C48" t="s">
        <v>171</v>
      </c>
      <c r="D48">
        <v>226</v>
      </c>
      <c r="E48">
        <v>0</v>
      </c>
      <c r="F48">
        <v>105</v>
      </c>
      <c r="G48">
        <v>1.3521000000000001</v>
      </c>
      <c r="H48">
        <v>103.8198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205</v>
      </c>
      <c r="C49" t="s">
        <v>171</v>
      </c>
      <c r="D49">
        <v>219</v>
      </c>
      <c r="E49">
        <v>1</v>
      </c>
      <c r="F49">
        <v>0</v>
      </c>
      <c r="G49">
        <v>46.151200000000003</v>
      </c>
      <c r="H49">
        <v>14.9955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450</v>
      </c>
      <c r="D50">
        <v>214</v>
      </c>
      <c r="E50">
        <v>0</v>
      </c>
      <c r="F50">
        <v>60</v>
      </c>
      <c r="G50">
        <v>26.066700000000001</v>
      </c>
      <c r="H50">
        <v>50.557699999999997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171</v>
      </c>
      <c r="D51">
        <v>251</v>
      </c>
      <c r="E51">
        <v>0</v>
      </c>
      <c r="F51">
        <v>4</v>
      </c>
      <c r="G51">
        <v>31.046099999999999</v>
      </c>
      <c r="H51">
        <v>34.851599999999998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33</v>
      </c>
      <c r="B52" t="s">
        <v>2</v>
      </c>
      <c r="C52" t="s">
        <v>451</v>
      </c>
      <c r="D52">
        <v>174</v>
      </c>
      <c r="E52">
        <v>2</v>
      </c>
      <c r="F52">
        <v>172</v>
      </c>
      <c r="G52">
        <v>24.974</v>
      </c>
      <c r="H52">
        <v>101.48699999999999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209</v>
      </c>
      <c r="C54" t="s">
        <v>171</v>
      </c>
      <c r="D54">
        <v>162</v>
      </c>
      <c r="E54">
        <v>0</v>
      </c>
      <c r="F54">
        <v>0</v>
      </c>
      <c r="G54">
        <v>-14.234999999999999</v>
      </c>
      <c r="H54">
        <v>-51.9253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212</v>
      </c>
      <c r="C55" t="s">
        <v>171</v>
      </c>
      <c r="D55">
        <v>171</v>
      </c>
      <c r="E55">
        <v>5</v>
      </c>
      <c r="F55">
        <v>8</v>
      </c>
      <c r="G55">
        <v>64.963099999999997</v>
      </c>
      <c r="H55">
        <v>-19.020800000000001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171</v>
      </c>
      <c r="D57">
        <v>145</v>
      </c>
      <c r="E57">
        <v>4</v>
      </c>
      <c r="F57">
        <v>81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66</v>
      </c>
      <c r="C58" t="s">
        <v>171</v>
      </c>
      <c r="D58">
        <v>140</v>
      </c>
      <c r="E58">
        <v>11</v>
      </c>
      <c r="F58">
        <v>2</v>
      </c>
      <c r="G58">
        <v>12.8797</v>
      </c>
      <c r="H58">
        <v>121.774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211</v>
      </c>
      <c r="B59" t="s">
        <v>1</v>
      </c>
      <c r="C59" t="s">
        <v>454</v>
      </c>
      <c r="D59">
        <v>164</v>
      </c>
      <c r="E59">
        <v>0</v>
      </c>
      <c r="F59">
        <v>1</v>
      </c>
      <c r="G59">
        <v>42.230200000000004</v>
      </c>
      <c r="H59">
        <v>-71.530100000000004</v>
      </c>
      <c r="J59">
        <f t="shared" si="2"/>
        <v>164</v>
      </c>
      <c r="K59">
        <f t="shared" si="2"/>
        <v>0</v>
      </c>
      <c r="L59">
        <f t="shared" si="2"/>
        <v>1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37</v>
      </c>
      <c r="B60" t="s">
        <v>2</v>
      </c>
      <c r="C60" t="s">
        <v>171</v>
      </c>
      <c r="D60">
        <v>136</v>
      </c>
      <c r="E60">
        <v>3</v>
      </c>
      <c r="F60">
        <v>133</v>
      </c>
      <c r="G60">
        <v>39.305399999999999</v>
      </c>
      <c r="H60">
        <v>117.32299999999999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208</v>
      </c>
      <c r="C61" t="s">
        <v>171</v>
      </c>
      <c r="D61">
        <v>171</v>
      </c>
      <c r="E61">
        <v>0</v>
      </c>
      <c r="F61">
        <v>1</v>
      </c>
      <c r="G61">
        <v>58.595300000000002</v>
      </c>
      <c r="H61">
        <v>25.0136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60</v>
      </c>
      <c r="B62" t="s">
        <v>59</v>
      </c>
      <c r="C62" t="s">
        <v>348</v>
      </c>
      <c r="D62">
        <v>134</v>
      </c>
      <c r="E62">
        <v>2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39</v>
      </c>
      <c r="B63" t="s">
        <v>2</v>
      </c>
      <c r="C63" t="s">
        <v>171</v>
      </c>
      <c r="D63">
        <v>133</v>
      </c>
      <c r="E63">
        <v>2</v>
      </c>
      <c r="F63">
        <v>91</v>
      </c>
      <c r="G63">
        <v>36.061100000000003</v>
      </c>
      <c r="H63">
        <v>103.8343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36</v>
      </c>
      <c r="B64" t="s">
        <v>2</v>
      </c>
      <c r="C64" t="s">
        <v>201</v>
      </c>
      <c r="D64">
        <v>133</v>
      </c>
      <c r="E64">
        <v>0</v>
      </c>
      <c r="F64">
        <v>133</v>
      </c>
      <c r="G64">
        <v>37.5777</v>
      </c>
      <c r="H64">
        <v>112.29219999999999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222</v>
      </c>
      <c r="C65" t="s">
        <v>171</v>
      </c>
      <c r="D65">
        <v>131</v>
      </c>
      <c r="E65">
        <v>0</v>
      </c>
      <c r="F65">
        <v>9</v>
      </c>
      <c r="G65">
        <v>45.943199999999997</v>
      </c>
      <c r="H65">
        <v>24.966799999999999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220</v>
      </c>
      <c r="C66" t="s">
        <v>440</v>
      </c>
      <c r="D66">
        <v>129</v>
      </c>
      <c r="E66">
        <v>2</v>
      </c>
      <c r="F66">
        <v>0</v>
      </c>
      <c r="G66">
        <v>53.142400000000002</v>
      </c>
      <c r="H66">
        <v>-7.6920999999999999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38</v>
      </c>
      <c r="B67" t="s">
        <v>2</v>
      </c>
      <c r="C67" t="s">
        <v>455</v>
      </c>
      <c r="D67">
        <v>125</v>
      </c>
      <c r="E67">
        <v>1</v>
      </c>
      <c r="F67">
        <v>114</v>
      </c>
      <c r="G67">
        <v>41.2956</v>
      </c>
      <c r="H67">
        <v>122.60850000000001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218</v>
      </c>
      <c r="C68" t="s">
        <v>171</v>
      </c>
      <c r="D68">
        <v>119</v>
      </c>
      <c r="E68">
        <v>3</v>
      </c>
      <c r="F68">
        <v>0</v>
      </c>
      <c r="G68">
        <v>51.919400000000003</v>
      </c>
      <c r="H68">
        <v>19.145099999999999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171</v>
      </c>
      <c r="D69">
        <v>117</v>
      </c>
      <c r="E69">
        <v>5</v>
      </c>
      <c r="F69">
        <v>8</v>
      </c>
      <c r="G69">
        <v>-0.7893</v>
      </c>
      <c r="H69">
        <v>113.9213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224</v>
      </c>
      <c r="B70" t="s">
        <v>1</v>
      </c>
      <c r="C70" t="s">
        <v>348</v>
      </c>
      <c r="D70">
        <v>115</v>
      </c>
      <c r="E70">
        <v>4</v>
      </c>
      <c r="F70">
        <v>0</v>
      </c>
      <c r="G70">
        <v>27.766300000000001</v>
      </c>
      <c r="H70">
        <v>-81.686800000000005</v>
      </c>
      <c r="J70">
        <f t="shared" si="2"/>
        <v>115</v>
      </c>
      <c r="K70">
        <f t="shared" si="2"/>
        <v>4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46</v>
      </c>
      <c r="C71" t="s">
        <v>171</v>
      </c>
      <c r="D71">
        <v>114</v>
      </c>
      <c r="E71">
        <v>1</v>
      </c>
      <c r="F71">
        <v>35</v>
      </c>
      <c r="G71">
        <v>15.87</v>
      </c>
      <c r="H71">
        <v>100.99250000000001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64</v>
      </c>
      <c r="C72" t="s">
        <v>171</v>
      </c>
      <c r="D72">
        <v>113</v>
      </c>
      <c r="E72">
        <v>2</v>
      </c>
      <c r="F72">
        <v>13</v>
      </c>
      <c r="G72">
        <v>20.593699999999998</v>
      </c>
      <c r="H72">
        <v>78.962900000000005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230</v>
      </c>
      <c r="C73" t="s">
        <v>171</v>
      </c>
      <c r="D73">
        <v>112</v>
      </c>
      <c r="E73">
        <v>0</v>
      </c>
      <c r="F73">
        <v>5</v>
      </c>
      <c r="G73">
        <v>29.311699999999998</v>
      </c>
      <c r="H73">
        <v>47.4818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133</v>
      </c>
      <c r="C74" t="s">
        <v>171</v>
      </c>
      <c r="D74">
        <v>110</v>
      </c>
      <c r="E74">
        <v>2</v>
      </c>
      <c r="F74">
        <v>21</v>
      </c>
      <c r="G74">
        <v>26.820599999999999</v>
      </c>
      <c r="H74">
        <v>30.802499999999998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229</v>
      </c>
      <c r="C75" t="s">
        <v>443</v>
      </c>
      <c r="D75">
        <v>116</v>
      </c>
      <c r="E75">
        <v>10</v>
      </c>
      <c r="F75">
        <v>26</v>
      </c>
      <c r="G75">
        <v>33.223199999999999</v>
      </c>
      <c r="H75">
        <v>43.679299999999998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238</v>
      </c>
      <c r="C76" t="s">
        <v>171</v>
      </c>
      <c r="D76">
        <v>110</v>
      </c>
      <c r="E76">
        <v>3</v>
      </c>
      <c r="F76">
        <v>1</v>
      </c>
      <c r="G76">
        <v>33.854700000000001</v>
      </c>
      <c r="H76">
        <v>35.862299999999998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216</v>
      </c>
      <c r="B77" t="s">
        <v>63</v>
      </c>
      <c r="C77" t="s">
        <v>456</v>
      </c>
      <c r="D77">
        <v>104</v>
      </c>
      <c r="E77">
        <v>0</v>
      </c>
      <c r="F77">
        <v>4</v>
      </c>
      <c r="G77">
        <v>51.253799999999998</v>
      </c>
      <c r="H77">
        <v>-85.3232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233</v>
      </c>
      <c r="C78" t="s">
        <v>457</v>
      </c>
      <c r="D78">
        <v>103</v>
      </c>
      <c r="E78">
        <v>0</v>
      </c>
      <c r="F78">
        <v>1</v>
      </c>
      <c r="G78">
        <v>23.885899999999999</v>
      </c>
      <c r="H78">
        <v>45.0792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221</v>
      </c>
      <c r="B79" t="s">
        <v>1</v>
      </c>
      <c r="C79" t="s">
        <v>458</v>
      </c>
      <c r="D79">
        <v>131</v>
      </c>
      <c r="E79">
        <v>1</v>
      </c>
      <c r="F79">
        <v>0</v>
      </c>
      <c r="G79">
        <v>39.059800000000003</v>
      </c>
      <c r="H79">
        <v>-105.3111</v>
      </c>
      <c r="J79">
        <f t="shared" si="2"/>
        <v>131</v>
      </c>
      <c r="K79">
        <f t="shared" si="2"/>
        <v>1</v>
      </c>
      <c r="L79">
        <f t="shared" si="2"/>
        <v>0</v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231</v>
      </c>
      <c r="B80" t="s">
        <v>1</v>
      </c>
      <c r="C80" t="s">
        <v>348</v>
      </c>
      <c r="D80">
        <v>99</v>
      </c>
      <c r="E80">
        <v>1</v>
      </c>
      <c r="F80">
        <v>0</v>
      </c>
      <c r="G80">
        <v>33.040599999999998</v>
      </c>
      <c r="H80">
        <v>-83.643100000000004</v>
      </c>
      <c r="J80">
        <f t="shared" si="2"/>
        <v>99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40</v>
      </c>
      <c r="B81" t="s">
        <v>2</v>
      </c>
      <c r="C81" t="s">
        <v>201</v>
      </c>
      <c r="D81">
        <v>93</v>
      </c>
      <c r="E81">
        <v>1</v>
      </c>
      <c r="F81">
        <v>91</v>
      </c>
      <c r="G81">
        <v>43.6661</v>
      </c>
      <c r="H81">
        <v>126.1923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235</v>
      </c>
      <c r="C82" t="s">
        <v>171</v>
      </c>
      <c r="D82">
        <v>101</v>
      </c>
      <c r="E82">
        <v>5</v>
      </c>
      <c r="F82">
        <v>4</v>
      </c>
      <c r="G82">
        <v>43.942399999999999</v>
      </c>
      <c r="H82">
        <v>12.457800000000001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227</v>
      </c>
      <c r="B83" t="s">
        <v>1</v>
      </c>
      <c r="C83" t="s">
        <v>348</v>
      </c>
      <c r="D83">
        <v>91</v>
      </c>
      <c r="E83">
        <v>2</v>
      </c>
      <c r="F83">
        <v>0</v>
      </c>
      <c r="G83">
        <v>31.169499999999999</v>
      </c>
      <c r="H83">
        <v>-91.867800000000003</v>
      </c>
      <c r="J83">
        <f t="shared" si="2"/>
        <v>91</v>
      </c>
      <c r="K83">
        <f t="shared" si="2"/>
        <v>2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57</v>
      </c>
      <c r="C84" t="s">
        <v>171</v>
      </c>
      <c r="D84">
        <v>98</v>
      </c>
      <c r="E84">
        <v>0</v>
      </c>
      <c r="F84">
        <v>23</v>
      </c>
      <c r="G84">
        <v>23.424099999999999</v>
      </c>
      <c r="H84">
        <v>53.847799999999999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44</v>
      </c>
      <c r="B85" t="s">
        <v>2</v>
      </c>
      <c r="C85" t="s">
        <v>183</v>
      </c>
      <c r="D85">
        <v>76</v>
      </c>
      <c r="E85">
        <v>3</v>
      </c>
      <c r="F85">
        <v>73</v>
      </c>
      <c r="G85">
        <v>41.112900000000003</v>
      </c>
      <c r="H85">
        <v>85.240099999999998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43</v>
      </c>
      <c r="B86" t="s">
        <v>2</v>
      </c>
      <c r="C86" t="s">
        <v>459</v>
      </c>
      <c r="D86">
        <v>75</v>
      </c>
      <c r="E86">
        <v>1</v>
      </c>
      <c r="F86">
        <v>71</v>
      </c>
      <c r="G86">
        <v>44.093499999999999</v>
      </c>
      <c r="H86">
        <v>113.9448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41</v>
      </c>
      <c r="B87" t="s">
        <v>2</v>
      </c>
      <c r="C87" t="s">
        <v>179</v>
      </c>
      <c r="D87">
        <v>75</v>
      </c>
      <c r="E87">
        <v>0</v>
      </c>
      <c r="F87">
        <v>73</v>
      </c>
      <c r="G87">
        <v>37.269199999999998</v>
      </c>
      <c r="H87">
        <v>106.16549999999999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214</v>
      </c>
      <c r="B88" t="s">
        <v>1</v>
      </c>
      <c r="C88" t="s">
        <v>348</v>
      </c>
      <c r="D88">
        <v>98</v>
      </c>
      <c r="E88">
        <v>2</v>
      </c>
      <c r="F88">
        <v>0</v>
      </c>
      <c r="G88">
        <v>40.298900000000003</v>
      </c>
      <c r="H88">
        <v>-74.521000000000001</v>
      </c>
      <c r="J88">
        <f t="shared" ref="J88:L151" si="4">IF($B88="US",D88,"")</f>
        <v>98</v>
      </c>
      <c r="K88">
        <f t="shared" si="4"/>
        <v>2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194</v>
      </c>
      <c r="D89">
        <v>73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348</v>
      </c>
      <c r="D90">
        <v>93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93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69</v>
      </c>
      <c r="C91" t="s">
        <v>171</v>
      </c>
      <c r="D91">
        <v>63</v>
      </c>
      <c r="E91">
        <v>0</v>
      </c>
      <c r="F91">
        <v>8</v>
      </c>
      <c r="G91">
        <v>61.524000000000001</v>
      </c>
      <c r="H91">
        <v>105.3188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241</v>
      </c>
      <c r="B92" t="s">
        <v>1</v>
      </c>
      <c r="C92" t="s">
        <v>348</v>
      </c>
      <c r="D92">
        <v>72</v>
      </c>
      <c r="E92">
        <v>0</v>
      </c>
      <c r="F92">
        <v>0</v>
      </c>
      <c r="G92">
        <v>31.054500000000001</v>
      </c>
      <c r="H92">
        <v>-97.563500000000005</v>
      </c>
      <c r="J92">
        <f t="shared" si="4"/>
        <v>72</v>
      </c>
      <c r="K92">
        <f t="shared" si="4"/>
        <v>0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348</v>
      </c>
      <c r="D93">
        <v>61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223</v>
      </c>
      <c r="C94" t="s">
        <v>457</v>
      </c>
      <c r="D94">
        <v>74</v>
      </c>
      <c r="E94">
        <v>0</v>
      </c>
      <c r="F94">
        <v>0</v>
      </c>
      <c r="G94">
        <v>-35.6751</v>
      </c>
      <c r="H94">
        <v>-71.543000000000006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242</v>
      </c>
      <c r="C95" t="s">
        <v>171</v>
      </c>
      <c r="D95">
        <v>59</v>
      </c>
      <c r="E95">
        <v>1</v>
      </c>
      <c r="F95">
        <v>0</v>
      </c>
      <c r="G95">
        <v>49.815300000000001</v>
      </c>
      <c r="H95">
        <v>6.1295999999999999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245</v>
      </c>
      <c r="C96" t="s">
        <v>460</v>
      </c>
      <c r="D96">
        <v>59</v>
      </c>
      <c r="E96">
        <v>1</v>
      </c>
      <c r="F96">
        <v>20</v>
      </c>
      <c r="G96">
        <v>23.7</v>
      </c>
      <c r="H96">
        <v>121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348</v>
      </c>
      <c r="D97">
        <v>57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53</v>
      </c>
      <c r="C98" t="s">
        <v>171</v>
      </c>
      <c r="D98">
        <v>56</v>
      </c>
      <c r="E98">
        <v>0</v>
      </c>
      <c r="F98">
        <v>16</v>
      </c>
      <c r="G98">
        <v>14.058299999999999</v>
      </c>
      <c r="H98">
        <v>108.27719999999999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246</v>
      </c>
      <c r="C99" t="s">
        <v>171</v>
      </c>
      <c r="D99">
        <v>54</v>
      </c>
      <c r="E99">
        <v>0</v>
      </c>
      <c r="F99">
        <v>0</v>
      </c>
      <c r="G99">
        <v>48.668999999999997</v>
      </c>
      <c r="H99">
        <v>19.699000000000002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171</v>
      </c>
      <c r="D100">
        <v>53</v>
      </c>
      <c r="E100">
        <v>0</v>
      </c>
      <c r="F100">
        <v>2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247</v>
      </c>
      <c r="C101" t="s">
        <v>171</v>
      </c>
      <c r="D101">
        <v>51</v>
      </c>
      <c r="E101">
        <v>0</v>
      </c>
      <c r="F101">
        <v>0</v>
      </c>
      <c r="G101">
        <v>-30.5595</v>
      </c>
      <c r="H101">
        <v>22.9375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256</v>
      </c>
      <c r="C102" t="s">
        <v>171</v>
      </c>
      <c r="D102">
        <v>50</v>
      </c>
      <c r="E102">
        <v>0</v>
      </c>
      <c r="F102">
        <v>0</v>
      </c>
      <c r="G102">
        <v>4.5353000000000003</v>
      </c>
      <c r="H102">
        <v>114.7277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171</v>
      </c>
      <c r="D103">
        <v>49</v>
      </c>
      <c r="E103">
        <v>0</v>
      </c>
      <c r="F103">
        <v>1</v>
      </c>
      <c r="G103">
        <v>45.1</v>
      </c>
      <c r="H103">
        <v>15.2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255</v>
      </c>
      <c r="C104" t="s">
        <v>171</v>
      </c>
      <c r="D104">
        <v>48</v>
      </c>
      <c r="E104">
        <v>4</v>
      </c>
      <c r="F104">
        <v>12</v>
      </c>
      <c r="G104">
        <v>28.033899999999999</v>
      </c>
      <c r="H104">
        <v>1.6596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243</v>
      </c>
      <c r="B105" t="s">
        <v>1</v>
      </c>
      <c r="C105" t="s">
        <v>461</v>
      </c>
      <c r="D105">
        <v>66</v>
      </c>
      <c r="E105">
        <v>0</v>
      </c>
      <c r="F105">
        <v>0</v>
      </c>
      <c r="G105">
        <v>40.590800000000002</v>
      </c>
      <c r="H105">
        <v>-77.209800000000001</v>
      </c>
      <c r="J105">
        <f t="shared" si="4"/>
        <v>66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254</v>
      </c>
      <c r="C106" t="s">
        <v>462</v>
      </c>
      <c r="D106">
        <v>48</v>
      </c>
      <c r="E106">
        <v>0</v>
      </c>
      <c r="F106">
        <v>0</v>
      </c>
      <c r="G106">
        <v>44.016500000000001</v>
      </c>
      <c r="H106">
        <v>21.0059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191</v>
      </c>
      <c r="B107" t="s">
        <v>1</v>
      </c>
      <c r="C107" t="s">
        <v>436</v>
      </c>
      <c r="D107">
        <v>46</v>
      </c>
      <c r="E107">
        <v>0</v>
      </c>
      <c r="F107">
        <v>0</v>
      </c>
      <c r="G107">
        <v>35.4437</v>
      </c>
      <c r="H107">
        <v>139.63800000000001</v>
      </c>
      <c r="J107">
        <f t="shared" si="4"/>
        <v>46</v>
      </c>
      <c r="K107">
        <f t="shared" si="4"/>
        <v>0</v>
      </c>
      <c r="L107">
        <f t="shared" si="4"/>
        <v>0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250</v>
      </c>
      <c r="C108" t="s">
        <v>171</v>
      </c>
      <c r="D108">
        <v>45</v>
      </c>
      <c r="E108">
        <v>2</v>
      </c>
      <c r="F108">
        <v>1</v>
      </c>
      <c r="G108">
        <v>-38.4161</v>
      </c>
      <c r="H108">
        <v>-63.616700000000002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268</v>
      </c>
      <c r="B109" t="s">
        <v>1</v>
      </c>
      <c r="C109" t="s">
        <v>348</v>
      </c>
      <c r="D109">
        <v>45</v>
      </c>
      <c r="E109">
        <v>1</v>
      </c>
      <c r="F109">
        <v>0</v>
      </c>
      <c r="G109">
        <v>37.769300000000001</v>
      </c>
      <c r="H109">
        <v>-78.17</v>
      </c>
      <c r="J109">
        <f t="shared" si="4"/>
        <v>45</v>
      </c>
      <c r="K109">
        <f t="shared" si="4"/>
        <v>1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262</v>
      </c>
      <c r="C110" t="s">
        <v>171</v>
      </c>
      <c r="D110">
        <v>51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171</v>
      </c>
      <c r="D111">
        <v>43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240</v>
      </c>
      <c r="C112" t="s">
        <v>171</v>
      </c>
      <c r="D112">
        <v>43</v>
      </c>
      <c r="E112">
        <v>0</v>
      </c>
      <c r="F112">
        <v>0</v>
      </c>
      <c r="G112">
        <v>-9.19</v>
      </c>
      <c r="H112">
        <v>-75.015199999999993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264</v>
      </c>
      <c r="C113" t="s">
        <v>171</v>
      </c>
      <c r="D113">
        <v>42</v>
      </c>
      <c r="E113">
        <v>1</v>
      </c>
      <c r="F113">
        <v>0</v>
      </c>
      <c r="G113">
        <v>41.153300000000002</v>
      </c>
      <c r="H113">
        <v>20.168299999999999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171</v>
      </c>
      <c r="D114">
        <v>41</v>
      </c>
      <c r="E114">
        <v>0</v>
      </c>
      <c r="F114">
        <v>4</v>
      </c>
      <c r="G114">
        <v>23.634499999999999</v>
      </c>
      <c r="H114">
        <v>-102.5528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251</v>
      </c>
      <c r="B115" t="s">
        <v>63</v>
      </c>
      <c r="C115" t="s">
        <v>456</v>
      </c>
      <c r="D115">
        <v>39</v>
      </c>
      <c r="E115">
        <v>0</v>
      </c>
      <c r="F115">
        <v>0</v>
      </c>
      <c r="G115">
        <v>53.933300000000003</v>
      </c>
      <c r="H115">
        <v>-116.5765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273</v>
      </c>
      <c r="B116" t="s">
        <v>1</v>
      </c>
      <c r="C116" t="s">
        <v>348</v>
      </c>
      <c r="D116">
        <v>36</v>
      </c>
      <c r="E116">
        <v>1</v>
      </c>
      <c r="F116">
        <v>0</v>
      </c>
      <c r="G116">
        <v>44.572000000000003</v>
      </c>
      <c r="H116">
        <v>-122.07089999999999</v>
      </c>
      <c r="J116">
        <f t="shared" si="4"/>
        <v>36</v>
      </c>
      <c r="K116">
        <f t="shared" si="4"/>
        <v>1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 t="s">
        <v>258</v>
      </c>
      <c r="B117" t="s">
        <v>1</v>
      </c>
      <c r="C117" t="s">
        <v>348</v>
      </c>
      <c r="D117">
        <v>35</v>
      </c>
      <c r="E117">
        <v>0</v>
      </c>
      <c r="F117">
        <v>0</v>
      </c>
      <c r="G117">
        <v>45.694499999999998</v>
      </c>
      <c r="H117">
        <v>-93.900199999999998</v>
      </c>
      <c r="J117">
        <f t="shared" si="4"/>
        <v>35</v>
      </c>
      <c r="K117">
        <f t="shared" si="4"/>
        <v>0</v>
      </c>
      <c r="L117">
        <f t="shared" si="4"/>
        <v>0</v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257</v>
      </c>
      <c r="C118" t="s">
        <v>171</v>
      </c>
      <c r="D118">
        <v>34</v>
      </c>
      <c r="E118">
        <v>0</v>
      </c>
      <c r="F118">
        <v>0</v>
      </c>
      <c r="G118">
        <v>4.5709</v>
      </c>
      <c r="H118">
        <v>-74.297300000000007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260</v>
      </c>
      <c r="B119" t="s">
        <v>1</v>
      </c>
      <c r="C119" t="s">
        <v>348</v>
      </c>
      <c r="D119">
        <v>33</v>
      </c>
      <c r="E119">
        <v>0</v>
      </c>
      <c r="F119">
        <v>0</v>
      </c>
      <c r="G119">
        <v>43.326599999999999</v>
      </c>
      <c r="H119">
        <v>-84.536100000000005</v>
      </c>
      <c r="J119">
        <f t="shared" si="4"/>
        <v>33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272</v>
      </c>
      <c r="C120" t="s">
        <v>171</v>
      </c>
      <c r="D120">
        <v>32</v>
      </c>
      <c r="E120">
        <v>1</v>
      </c>
      <c r="F120">
        <v>1</v>
      </c>
      <c r="G120">
        <v>47.162500000000001</v>
      </c>
      <c r="H120">
        <v>19.503299999999999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348</v>
      </c>
      <c r="D121">
        <v>33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33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263</v>
      </c>
      <c r="B122" t="s">
        <v>1</v>
      </c>
      <c r="C122" t="s">
        <v>463</v>
      </c>
      <c r="D122">
        <v>39</v>
      </c>
      <c r="E122">
        <v>0</v>
      </c>
      <c r="F122">
        <v>0</v>
      </c>
      <c r="G122">
        <v>35.747799999999998</v>
      </c>
      <c r="H122">
        <v>-86.692300000000003</v>
      </c>
      <c r="J122">
        <f t="shared" si="4"/>
        <v>39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271</v>
      </c>
      <c r="B123" t="s">
        <v>1</v>
      </c>
      <c r="C123" t="s">
        <v>348</v>
      </c>
      <c r="D123">
        <v>32</v>
      </c>
      <c r="E123">
        <v>0</v>
      </c>
      <c r="F123">
        <v>0</v>
      </c>
      <c r="G123">
        <v>39.063899999999997</v>
      </c>
      <c r="H123">
        <v>-76.802099999999996</v>
      </c>
      <c r="J123">
        <f t="shared" si="4"/>
        <v>32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231</v>
      </c>
      <c r="C124" t="s">
        <v>464</v>
      </c>
      <c r="D124">
        <v>33</v>
      </c>
      <c r="E124">
        <v>0</v>
      </c>
      <c r="F124">
        <v>0</v>
      </c>
      <c r="G124">
        <v>42.315399999999997</v>
      </c>
      <c r="H124">
        <v>43.356900000000003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280</v>
      </c>
      <c r="C125" t="s">
        <v>171</v>
      </c>
      <c r="D125">
        <v>30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266</v>
      </c>
      <c r="B126" t="s">
        <v>1</v>
      </c>
      <c r="C126" t="s">
        <v>348</v>
      </c>
      <c r="D126">
        <v>37</v>
      </c>
      <c r="E126">
        <v>0</v>
      </c>
      <c r="F126">
        <v>0</v>
      </c>
      <c r="G126">
        <v>40.388800000000003</v>
      </c>
      <c r="H126">
        <v>-82.764899999999997</v>
      </c>
      <c r="J126">
        <f t="shared" si="4"/>
        <v>37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277</v>
      </c>
      <c r="C127" t="s">
        <v>462</v>
      </c>
      <c r="D127">
        <v>28</v>
      </c>
      <c r="E127">
        <v>2</v>
      </c>
      <c r="F127">
        <v>0</v>
      </c>
      <c r="G127">
        <v>-1.8311999999999999</v>
      </c>
      <c r="H127">
        <v>-78.183400000000006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287</v>
      </c>
      <c r="C128" t="s">
        <v>171</v>
      </c>
      <c r="D128">
        <v>28</v>
      </c>
      <c r="E128">
        <v>1</v>
      </c>
      <c r="F128">
        <v>1</v>
      </c>
      <c r="G128">
        <v>31.791699999999999</v>
      </c>
      <c r="H128">
        <v>-7.0926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269</v>
      </c>
      <c r="B129" t="s">
        <v>1</v>
      </c>
      <c r="C129" t="s">
        <v>348</v>
      </c>
      <c r="D129">
        <v>32</v>
      </c>
      <c r="E129">
        <v>0</v>
      </c>
      <c r="F129">
        <v>1</v>
      </c>
      <c r="G129">
        <v>44.268500000000003</v>
      </c>
      <c r="H129">
        <v>-89.616500000000002</v>
      </c>
      <c r="J129">
        <f t="shared" si="4"/>
        <v>32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278</v>
      </c>
      <c r="C130" t="s">
        <v>465</v>
      </c>
      <c r="D130">
        <v>27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279</v>
      </c>
      <c r="C131" t="s">
        <v>171</v>
      </c>
      <c r="D131">
        <v>27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281</v>
      </c>
      <c r="C132" t="s">
        <v>462</v>
      </c>
      <c r="D132">
        <v>26</v>
      </c>
      <c r="E132">
        <v>0</v>
      </c>
      <c r="F132">
        <v>0</v>
      </c>
      <c r="G132">
        <v>35.126399999999997</v>
      </c>
      <c r="H132">
        <v>33.429900000000004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194</v>
      </c>
      <c r="D133">
        <v>24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286</v>
      </c>
      <c r="B134" t="s">
        <v>1</v>
      </c>
      <c r="C134" t="s">
        <v>348</v>
      </c>
      <c r="D134">
        <v>24</v>
      </c>
      <c r="E134">
        <v>0</v>
      </c>
      <c r="F134">
        <v>0</v>
      </c>
      <c r="G134">
        <v>41.597799999999999</v>
      </c>
      <c r="H134">
        <v>-72.755399999999995</v>
      </c>
      <c r="J134">
        <f t="shared" si="4"/>
        <v>24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274</v>
      </c>
      <c r="B135" t="s">
        <v>1</v>
      </c>
      <c r="C135" t="s">
        <v>348</v>
      </c>
      <c r="D135">
        <v>28</v>
      </c>
      <c r="E135">
        <v>0</v>
      </c>
      <c r="F135">
        <v>0</v>
      </c>
      <c r="G135">
        <v>40.15</v>
      </c>
      <c r="H135">
        <v>-111.86239999999999</v>
      </c>
      <c r="J135">
        <f t="shared" si="4"/>
        <v>28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261</v>
      </c>
      <c r="C136" t="s">
        <v>171</v>
      </c>
      <c r="D136">
        <v>26</v>
      </c>
      <c r="E136">
        <v>0</v>
      </c>
      <c r="F136">
        <v>0</v>
      </c>
      <c r="G136">
        <v>40.069099999999999</v>
      </c>
      <c r="H136">
        <v>45.038200000000003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290</v>
      </c>
      <c r="C137" t="s">
        <v>171</v>
      </c>
      <c r="D137">
        <v>24</v>
      </c>
      <c r="E137">
        <v>0</v>
      </c>
      <c r="F137">
        <v>0</v>
      </c>
      <c r="G137">
        <v>43.915900000000001</v>
      </c>
      <c r="H137">
        <v>17.679099999999998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284</v>
      </c>
      <c r="C138" t="s">
        <v>171</v>
      </c>
      <c r="D138">
        <v>21</v>
      </c>
      <c r="E138">
        <v>0</v>
      </c>
      <c r="F138">
        <v>1</v>
      </c>
      <c r="G138">
        <v>35.9375</v>
      </c>
      <c r="H138">
        <v>14.375400000000001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305</v>
      </c>
      <c r="B139" t="s">
        <v>1</v>
      </c>
      <c r="C139" t="s">
        <v>436</v>
      </c>
      <c r="D139">
        <v>21</v>
      </c>
      <c r="E139">
        <v>0</v>
      </c>
      <c r="F139">
        <v>0</v>
      </c>
      <c r="G139">
        <v>37.648899999999998</v>
      </c>
      <c r="H139">
        <v>-122.66549999999999</v>
      </c>
      <c r="J139">
        <f t="shared" si="4"/>
        <v>21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270</v>
      </c>
      <c r="B140" t="s">
        <v>1</v>
      </c>
      <c r="C140" t="s">
        <v>443</v>
      </c>
      <c r="D140">
        <v>24</v>
      </c>
      <c r="E140">
        <v>0</v>
      </c>
      <c r="F140">
        <v>0</v>
      </c>
      <c r="G140">
        <v>38.313499999999998</v>
      </c>
      <c r="H140">
        <v>-117.05540000000001</v>
      </c>
      <c r="J140">
        <f t="shared" si="4"/>
        <v>24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67</v>
      </c>
      <c r="B141" t="s">
        <v>59</v>
      </c>
      <c r="C141" t="s">
        <v>348</v>
      </c>
      <c r="D141">
        <v>20</v>
      </c>
      <c r="E141">
        <v>0</v>
      </c>
      <c r="F141">
        <v>3</v>
      </c>
      <c r="G141">
        <v>-34.9285</v>
      </c>
      <c r="H141">
        <v>138.60069999999999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296</v>
      </c>
      <c r="C142" t="s">
        <v>171</v>
      </c>
      <c r="D142">
        <v>22</v>
      </c>
      <c r="E142">
        <v>0</v>
      </c>
      <c r="F142">
        <v>9</v>
      </c>
      <c r="G142">
        <v>21.473500000000001</v>
      </c>
      <c r="H142">
        <v>55.9754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291</v>
      </c>
      <c r="B143" t="s">
        <v>1</v>
      </c>
      <c r="C143" t="s">
        <v>348</v>
      </c>
      <c r="D143">
        <v>20</v>
      </c>
      <c r="E143">
        <v>0</v>
      </c>
      <c r="F143">
        <v>0</v>
      </c>
      <c r="G143">
        <v>39.849400000000003</v>
      </c>
      <c r="H143">
        <v>-86.258300000000006</v>
      </c>
      <c r="J143">
        <f t="shared" si="4"/>
        <v>20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302</v>
      </c>
      <c r="B144" t="s">
        <v>1</v>
      </c>
      <c r="C144" t="s">
        <v>461</v>
      </c>
      <c r="D144">
        <v>20</v>
      </c>
      <c r="E144">
        <v>0</v>
      </c>
      <c r="F144">
        <v>0</v>
      </c>
      <c r="G144">
        <v>41.680900000000001</v>
      </c>
      <c r="H144">
        <v>-71.511799999999994</v>
      </c>
      <c r="J144">
        <f t="shared" si="4"/>
        <v>20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283</v>
      </c>
      <c r="B145" t="s">
        <v>1</v>
      </c>
      <c r="C145" t="s">
        <v>443</v>
      </c>
      <c r="D145">
        <v>28</v>
      </c>
      <c r="E145">
        <v>0</v>
      </c>
      <c r="F145">
        <v>0</v>
      </c>
      <c r="G145">
        <v>33.856900000000003</v>
      </c>
      <c r="H145">
        <v>-80.944999999999993</v>
      </c>
      <c r="J145">
        <f t="shared" si="4"/>
        <v>28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50</v>
      </c>
      <c r="B146" t="s">
        <v>2</v>
      </c>
      <c r="C146" t="s">
        <v>183</v>
      </c>
      <c r="D146">
        <v>18</v>
      </c>
      <c r="E146">
        <v>0</v>
      </c>
      <c r="F146">
        <v>18</v>
      </c>
      <c r="G146">
        <v>35.745199999999997</v>
      </c>
      <c r="H146">
        <v>95.995599999999996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304</v>
      </c>
      <c r="C147" t="s">
        <v>328</v>
      </c>
      <c r="D147">
        <v>18</v>
      </c>
      <c r="E147">
        <v>0</v>
      </c>
      <c r="F147">
        <v>0</v>
      </c>
      <c r="G147">
        <v>33.886899999999997</v>
      </c>
      <c r="H147">
        <v>9.5374999999999996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295</v>
      </c>
      <c r="B148" t="s">
        <v>1</v>
      </c>
      <c r="C148" t="s">
        <v>348</v>
      </c>
      <c r="D148">
        <v>18</v>
      </c>
      <c r="E148">
        <v>0</v>
      </c>
      <c r="F148">
        <v>0</v>
      </c>
      <c r="G148">
        <v>42.011499999999998</v>
      </c>
      <c r="H148">
        <v>-93.210499999999996</v>
      </c>
      <c r="J148">
        <f t="shared" si="4"/>
        <v>18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301</v>
      </c>
      <c r="B149" t="s">
        <v>1</v>
      </c>
      <c r="C149" t="s">
        <v>466</v>
      </c>
      <c r="D149">
        <v>20</v>
      </c>
      <c r="E149">
        <v>0</v>
      </c>
      <c r="F149">
        <v>0</v>
      </c>
      <c r="G149">
        <v>37.668100000000003</v>
      </c>
      <c r="H149">
        <v>-84.670100000000005</v>
      </c>
      <c r="J149">
        <f t="shared" si="4"/>
        <v>20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289</v>
      </c>
      <c r="B150" t="s">
        <v>59</v>
      </c>
      <c r="C150" t="s">
        <v>407</v>
      </c>
      <c r="D150">
        <v>17</v>
      </c>
      <c r="E150">
        <v>1</v>
      </c>
      <c r="F150">
        <v>0</v>
      </c>
      <c r="G150">
        <v>-31.950500000000002</v>
      </c>
      <c r="H150">
        <v>115.8605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310</v>
      </c>
      <c r="B151" t="s">
        <v>1</v>
      </c>
      <c r="C151" t="s">
        <v>348</v>
      </c>
      <c r="D151">
        <v>17</v>
      </c>
      <c r="E151">
        <v>0</v>
      </c>
      <c r="F151">
        <v>0</v>
      </c>
      <c r="G151">
        <v>41.125399999999999</v>
      </c>
      <c r="H151">
        <v>-98.268100000000004</v>
      </c>
      <c r="J151">
        <f t="shared" si="4"/>
        <v>17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300</v>
      </c>
      <c r="C152" t="s">
        <v>171</v>
      </c>
      <c r="D152">
        <v>16</v>
      </c>
      <c r="E152">
        <v>0</v>
      </c>
      <c r="F152">
        <v>0</v>
      </c>
      <c r="G152">
        <v>33.939100000000003</v>
      </c>
      <c r="H152">
        <v>67.709999999999994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297</v>
      </c>
      <c r="B153" t="s">
        <v>1</v>
      </c>
      <c r="C153" t="s">
        <v>348</v>
      </c>
      <c r="D153">
        <v>16</v>
      </c>
      <c r="E153">
        <v>0</v>
      </c>
      <c r="F153">
        <v>0</v>
      </c>
      <c r="G153">
        <v>34.969700000000003</v>
      </c>
      <c r="H153">
        <v>-92.373099999999994</v>
      </c>
      <c r="J153">
        <f t="shared" si="6"/>
        <v>16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299</v>
      </c>
      <c r="B154" t="s">
        <v>1</v>
      </c>
      <c r="C154" t="s">
        <v>375</v>
      </c>
      <c r="D154">
        <v>16</v>
      </c>
      <c r="E154">
        <v>0</v>
      </c>
      <c r="F154">
        <v>0</v>
      </c>
      <c r="G154">
        <v>38.897399999999998</v>
      </c>
      <c r="H154">
        <v>-77.026799999999994</v>
      </c>
      <c r="J154">
        <f t="shared" si="6"/>
        <v>16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320</v>
      </c>
      <c r="C155" t="s">
        <v>467</v>
      </c>
      <c r="D155">
        <v>23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307</v>
      </c>
      <c r="C156" t="s">
        <v>468</v>
      </c>
      <c r="D156">
        <v>14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323</v>
      </c>
      <c r="C157" t="s">
        <v>171</v>
      </c>
      <c r="D157">
        <v>13</v>
      </c>
      <c r="E157">
        <v>0</v>
      </c>
      <c r="F157">
        <v>0</v>
      </c>
      <c r="G157">
        <v>3.2027999999999999</v>
      </c>
      <c r="H157">
        <v>73.220699999999994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316</v>
      </c>
      <c r="B158" t="s">
        <v>1</v>
      </c>
      <c r="C158" t="s">
        <v>375</v>
      </c>
      <c r="D158">
        <v>13</v>
      </c>
      <c r="E158">
        <v>0</v>
      </c>
      <c r="F158">
        <v>0</v>
      </c>
      <c r="G158">
        <v>34.840499999999999</v>
      </c>
      <c r="H158">
        <v>-106.24850000000001</v>
      </c>
      <c r="J158">
        <f t="shared" si="6"/>
        <v>13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313</v>
      </c>
      <c r="C159" t="s">
        <v>171</v>
      </c>
      <c r="D159">
        <v>12</v>
      </c>
      <c r="E159">
        <v>0</v>
      </c>
      <c r="F159">
        <v>1</v>
      </c>
      <c r="G159">
        <v>55.169400000000003</v>
      </c>
      <c r="H159">
        <v>23.8813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294</v>
      </c>
      <c r="C160" t="s">
        <v>328</v>
      </c>
      <c r="D160">
        <v>23</v>
      </c>
      <c r="E160">
        <v>0</v>
      </c>
      <c r="F160">
        <v>0</v>
      </c>
      <c r="G160">
        <v>47.4116</v>
      </c>
      <c r="H160">
        <v>28.369900000000001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288</v>
      </c>
      <c r="B161" t="s">
        <v>1</v>
      </c>
      <c r="C161" t="s">
        <v>348</v>
      </c>
      <c r="D161">
        <v>12</v>
      </c>
      <c r="E161">
        <v>0</v>
      </c>
      <c r="F161">
        <v>0</v>
      </c>
      <c r="G161">
        <v>32.318199999999997</v>
      </c>
      <c r="H161">
        <v>-86.902299999999997</v>
      </c>
      <c r="J161">
        <f t="shared" si="6"/>
        <v>12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309</v>
      </c>
      <c r="B162" t="s">
        <v>1</v>
      </c>
      <c r="C162" t="s">
        <v>469</v>
      </c>
      <c r="D162">
        <v>13</v>
      </c>
      <c r="E162">
        <v>0</v>
      </c>
      <c r="F162">
        <v>1</v>
      </c>
      <c r="G162">
        <v>33.729799999999997</v>
      </c>
      <c r="H162">
        <v>-111.4312</v>
      </c>
      <c r="J162">
        <f t="shared" si="6"/>
        <v>13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306</v>
      </c>
      <c r="B163" t="s">
        <v>187</v>
      </c>
      <c r="C163" t="s">
        <v>348</v>
      </c>
      <c r="D163">
        <v>11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327</v>
      </c>
      <c r="C164" t="s">
        <v>328</v>
      </c>
      <c r="D164">
        <v>11</v>
      </c>
      <c r="E164">
        <v>0</v>
      </c>
      <c r="F164">
        <v>0</v>
      </c>
      <c r="G164">
        <v>18.735700000000001</v>
      </c>
      <c r="H164">
        <v>-70.162700000000001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81</v>
      </c>
      <c r="C165" t="s">
        <v>171</v>
      </c>
      <c r="D165">
        <v>18</v>
      </c>
      <c r="E165">
        <v>0</v>
      </c>
      <c r="F165">
        <v>1</v>
      </c>
      <c r="G165">
        <v>7.8731</v>
      </c>
      <c r="H165">
        <v>80.771799999999999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326</v>
      </c>
      <c r="C166" t="s">
        <v>342</v>
      </c>
      <c r="D166">
        <v>10</v>
      </c>
      <c r="E166">
        <v>0</v>
      </c>
      <c r="F166">
        <v>0</v>
      </c>
      <c r="G166">
        <v>-16.290199999999999</v>
      </c>
      <c r="H166">
        <v>-63.588700000000003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55</v>
      </c>
      <c r="B167" t="s">
        <v>2</v>
      </c>
      <c r="C167" t="s">
        <v>470</v>
      </c>
      <c r="D167">
        <v>10</v>
      </c>
      <c r="E167">
        <v>0</v>
      </c>
      <c r="F167">
        <v>10</v>
      </c>
      <c r="G167">
        <v>22.166699999999999</v>
      </c>
      <c r="H167">
        <v>113.55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292</v>
      </c>
      <c r="C168" t="s">
        <v>468</v>
      </c>
      <c r="D168">
        <v>24</v>
      </c>
      <c r="E168">
        <v>0</v>
      </c>
      <c r="F168">
        <v>1</v>
      </c>
      <c r="G168">
        <v>14.497400000000001</v>
      </c>
      <c r="H168">
        <v>-14.452400000000001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322</v>
      </c>
      <c r="C169" t="s">
        <v>442</v>
      </c>
      <c r="D169">
        <v>9</v>
      </c>
      <c r="E169">
        <v>0</v>
      </c>
      <c r="F169">
        <v>0</v>
      </c>
      <c r="G169">
        <v>14.641500000000001</v>
      </c>
      <c r="H169">
        <v>-61.0242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334</v>
      </c>
      <c r="B170" t="s">
        <v>1</v>
      </c>
      <c r="C170" t="s">
        <v>471</v>
      </c>
      <c r="D170">
        <v>9</v>
      </c>
      <c r="E170">
        <v>1</v>
      </c>
      <c r="F170">
        <v>0</v>
      </c>
      <c r="G170">
        <v>44.299799999999998</v>
      </c>
      <c r="H170">
        <v>-99.438800000000001</v>
      </c>
      <c r="J170">
        <f t="shared" si="6"/>
        <v>9</v>
      </c>
      <c r="K170">
        <f t="shared" si="6"/>
        <v>1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331</v>
      </c>
      <c r="C171" t="s">
        <v>381</v>
      </c>
      <c r="D171">
        <v>10</v>
      </c>
      <c r="E171">
        <v>0</v>
      </c>
      <c r="F171">
        <v>0</v>
      </c>
      <c r="G171">
        <v>18.1096</v>
      </c>
      <c r="H171">
        <v>-77.297499999999999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332</v>
      </c>
      <c r="C172" t="s">
        <v>171</v>
      </c>
      <c r="D172">
        <v>9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337</v>
      </c>
      <c r="C173" t="s">
        <v>171</v>
      </c>
      <c r="D173">
        <v>8</v>
      </c>
      <c r="E173">
        <v>0</v>
      </c>
      <c r="F173">
        <v>0</v>
      </c>
      <c r="G173">
        <v>-40.900599999999997</v>
      </c>
      <c r="H173">
        <v>174.886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330</v>
      </c>
      <c r="B174" t="s">
        <v>1</v>
      </c>
      <c r="C174" t="s">
        <v>443</v>
      </c>
      <c r="D174">
        <v>8</v>
      </c>
      <c r="E174">
        <v>1</v>
      </c>
      <c r="F174">
        <v>0</v>
      </c>
      <c r="G174">
        <v>38.526600000000002</v>
      </c>
      <c r="H174">
        <v>-96.726500000000001</v>
      </c>
      <c r="J174">
        <f t="shared" si="6"/>
        <v>8</v>
      </c>
      <c r="K174">
        <f t="shared" si="6"/>
        <v>1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318</v>
      </c>
      <c r="C175" t="s">
        <v>171</v>
      </c>
      <c r="D175">
        <v>10</v>
      </c>
      <c r="E175">
        <v>0</v>
      </c>
      <c r="F175">
        <v>0</v>
      </c>
      <c r="G175">
        <v>6.4238</v>
      </c>
      <c r="H175">
        <v>-66.589699999999993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76</v>
      </c>
      <c r="C176" t="s">
        <v>342</v>
      </c>
      <c r="D176">
        <v>7</v>
      </c>
      <c r="E176">
        <v>0</v>
      </c>
      <c r="F176">
        <v>1</v>
      </c>
      <c r="G176">
        <v>12.5657</v>
      </c>
      <c r="H176">
        <v>104.991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311</v>
      </c>
      <c r="C177" t="s">
        <v>171</v>
      </c>
      <c r="D177">
        <v>8</v>
      </c>
      <c r="E177">
        <v>0</v>
      </c>
      <c r="F177">
        <v>1</v>
      </c>
      <c r="G177">
        <v>30.5852</v>
      </c>
      <c r="H177">
        <v>36.238399999999999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335</v>
      </c>
      <c r="C178" t="s">
        <v>348</v>
      </c>
      <c r="D178">
        <v>7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347</v>
      </c>
      <c r="B179" t="s">
        <v>1</v>
      </c>
      <c r="C179" t="s">
        <v>348</v>
      </c>
      <c r="D179">
        <v>7</v>
      </c>
      <c r="E179">
        <v>0</v>
      </c>
      <c r="F179">
        <v>0</v>
      </c>
      <c r="G179">
        <v>46.921900000000001</v>
      </c>
      <c r="H179">
        <v>-110.45440000000001</v>
      </c>
      <c r="J179">
        <f t="shared" si="6"/>
        <v>7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315</v>
      </c>
      <c r="B180" t="s">
        <v>1</v>
      </c>
      <c r="C180" t="s">
        <v>471</v>
      </c>
      <c r="D180">
        <v>13</v>
      </c>
      <c r="E180">
        <v>0</v>
      </c>
      <c r="F180">
        <v>0</v>
      </c>
      <c r="G180">
        <v>43.452500000000001</v>
      </c>
      <c r="H180">
        <v>-71.563900000000004</v>
      </c>
      <c r="J180">
        <f t="shared" si="6"/>
        <v>13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348</v>
      </c>
      <c r="D181">
        <v>6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351</v>
      </c>
      <c r="C182" t="s">
        <v>171</v>
      </c>
      <c r="D182">
        <v>6</v>
      </c>
      <c r="E182">
        <v>0</v>
      </c>
      <c r="F182">
        <v>0</v>
      </c>
      <c r="G182">
        <v>7.9465000000000003</v>
      </c>
      <c r="H182">
        <v>-1.0232000000000001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338</v>
      </c>
      <c r="C183" t="s">
        <v>472</v>
      </c>
      <c r="D183">
        <v>6</v>
      </c>
      <c r="E183">
        <v>0</v>
      </c>
      <c r="F183">
        <v>0</v>
      </c>
      <c r="G183">
        <v>-23.442499999999999</v>
      </c>
      <c r="H183">
        <v>-58.443800000000003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171</v>
      </c>
      <c r="D184">
        <v>6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339</v>
      </c>
      <c r="B185" t="s">
        <v>1</v>
      </c>
      <c r="C185" t="s">
        <v>473</v>
      </c>
      <c r="D185">
        <v>7</v>
      </c>
      <c r="E185">
        <v>0</v>
      </c>
      <c r="F185">
        <v>0</v>
      </c>
      <c r="G185">
        <v>39.3185</v>
      </c>
      <c r="H185">
        <v>-75.507099999999994</v>
      </c>
      <c r="J185">
        <f t="shared" si="6"/>
        <v>7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346</v>
      </c>
      <c r="B186" t="s">
        <v>1</v>
      </c>
      <c r="C186" t="s">
        <v>348</v>
      </c>
      <c r="D186">
        <v>6</v>
      </c>
      <c r="E186">
        <v>0</v>
      </c>
      <c r="F186">
        <v>0</v>
      </c>
      <c r="G186">
        <v>21.0943</v>
      </c>
      <c r="H186">
        <v>-157.4983</v>
      </c>
      <c r="J186">
        <f t="shared" si="6"/>
        <v>6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314</v>
      </c>
      <c r="B187" t="s">
        <v>1</v>
      </c>
      <c r="C187" t="s">
        <v>348</v>
      </c>
      <c r="D187">
        <v>12</v>
      </c>
      <c r="E187">
        <v>0</v>
      </c>
      <c r="F187">
        <v>0</v>
      </c>
      <c r="G187">
        <v>44.693899999999999</v>
      </c>
      <c r="H187">
        <v>-69.381900000000002</v>
      </c>
      <c r="J187">
        <f t="shared" si="6"/>
        <v>12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324</v>
      </c>
      <c r="B188" t="s">
        <v>1</v>
      </c>
      <c r="C188" t="s">
        <v>471</v>
      </c>
      <c r="D188">
        <v>10</v>
      </c>
      <c r="E188">
        <v>0</v>
      </c>
      <c r="F188">
        <v>0</v>
      </c>
      <c r="G188">
        <v>32.741599999999998</v>
      </c>
      <c r="H188">
        <v>-89.678700000000006</v>
      </c>
      <c r="J188">
        <f t="shared" si="6"/>
        <v>10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336</v>
      </c>
      <c r="C189" t="s">
        <v>171</v>
      </c>
      <c r="D189">
        <v>5</v>
      </c>
      <c r="E189">
        <v>0</v>
      </c>
      <c r="F189">
        <v>0</v>
      </c>
      <c r="G189">
        <v>23.684999999999999</v>
      </c>
      <c r="H189">
        <v>90.356300000000005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329</v>
      </c>
      <c r="B190" t="s">
        <v>54</v>
      </c>
      <c r="C190" t="s">
        <v>460</v>
      </c>
      <c r="D190">
        <v>7</v>
      </c>
      <c r="E190">
        <v>0</v>
      </c>
      <c r="F190">
        <v>0</v>
      </c>
      <c r="G190">
        <v>3.9339</v>
      </c>
      <c r="H190">
        <v>-53.125799999999998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361</v>
      </c>
      <c r="B191" t="s">
        <v>1</v>
      </c>
      <c r="C191" t="s">
        <v>348</v>
      </c>
      <c r="D191">
        <v>5</v>
      </c>
      <c r="E191">
        <v>0</v>
      </c>
      <c r="F191">
        <v>0</v>
      </c>
      <c r="G191">
        <v>44.240499999999997</v>
      </c>
      <c r="H191">
        <v>-114.47880000000001</v>
      </c>
      <c r="J191">
        <f t="shared" si="6"/>
        <v>5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354</v>
      </c>
      <c r="B192" t="s">
        <v>1</v>
      </c>
      <c r="C192" t="s">
        <v>348</v>
      </c>
      <c r="D192">
        <v>5</v>
      </c>
      <c r="E192">
        <v>0</v>
      </c>
      <c r="F192">
        <v>0</v>
      </c>
      <c r="G192">
        <v>38.456099999999999</v>
      </c>
      <c r="H192">
        <v>-92.288399999999996</v>
      </c>
      <c r="J192">
        <f t="shared" si="6"/>
        <v>5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325</v>
      </c>
      <c r="B193" t="s">
        <v>1</v>
      </c>
      <c r="C193" t="s">
        <v>463</v>
      </c>
      <c r="D193">
        <v>8</v>
      </c>
      <c r="E193">
        <v>0</v>
      </c>
      <c r="F193">
        <v>0</v>
      </c>
      <c r="G193">
        <v>44.045900000000003</v>
      </c>
      <c r="H193">
        <v>-72.710700000000003</v>
      </c>
      <c r="J193">
        <f t="shared" si="6"/>
        <v>8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343</v>
      </c>
      <c r="B194" t="s">
        <v>63</v>
      </c>
      <c r="C194" t="s">
        <v>474</v>
      </c>
      <c r="D194">
        <v>4</v>
      </c>
      <c r="E194">
        <v>0</v>
      </c>
      <c r="F194">
        <v>0</v>
      </c>
      <c r="G194">
        <v>53.760899999999999</v>
      </c>
      <c r="H194">
        <v>-98.813900000000004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364</v>
      </c>
      <c r="C195" t="s">
        <v>365</v>
      </c>
      <c r="D195">
        <v>4</v>
      </c>
      <c r="E195">
        <v>0</v>
      </c>
      <c r="F195">
        <v>0</v>
      </c>
      <c r="G195">
        <v>21.521799999999999</v>
      </c>
      <c r="H195">
        <v>-77.781199999999998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366</v>
      </c>
      <c r="C196" t="s">
        <v>348</v>
      </c>
      <c r="D196">
        <v>4</v>
      </c>
      <c r="E196">
        <v>1</v>
      </c>
      <c r="F196">
        <v>0</v>
      </c>
      <c r="G196">
        <v>4.8604000000000003</v>
      </c>
      <c r="H196">
        <v>-58.930199999999999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367</v>
      </c>
      <c r="C197" t="s">
        <v>328</v>
      </c>
      <c r="D197">
        <v>4</v>
      </c>
      <c r="E197">
        <v>0</v>
      </c>
      <c r="F197">
        <v>0</v>
      </c>
      <c r="G197">
        <v>47.165999999999997</v>
      </c>
      <c r="H197">
        <v>9.5554000000000006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333</v>
      </c>
      <c r="B198" t="s">
        <v>1</v>
      </c>
      <c r="C198" t="s">
        <v>471</v>
      </c>
      <c r="D198">
        <v>7</v>
      </c>
      <c r="E198">
        <v>0</v>
      </c>
      <c r="F198">
        <v>0</v>
      </c>
      <c r="G198">
        <v>35.565300000000001</v>
      </c>
      <c r="H198">
        <v>-96.928899999999999</v>
      </c>
      <c r="J198">
        <f t="shared" si="6"/>
        <v>7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340</v>
      </c>
      <c r="C199" t="s">
        <v>383</v>
      </c>
      <c r="D199">
        <v>4</v>
      </c>
      <c r="E199">
        <v>0</v>
      </c>
      <c r="F199">
        <v>0</v>
      </c>
      <c r="G199">
        <v>-32.522799999999997</v>
      </c>
      <c r="H199">
        <v>-55.765799999999999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369</v>
      </c>
      <c r="B200" t="s">
        <v>54</v>
      </c>
      <c r="C200" t="s">
        <v>348</v>
      </c>
      <c r="D200">
        <v>3</v>
      </c>
      <c r="E200">
        <v>0</v>
      </c>
      <c r="F200">
        <v>0</v>
      </c>
      <c r="G200">
        <v>-17.6797</v>
      </c>
      <c r="H200">
        <v>-149.4068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353</v>
      </c>
      <c r="C201" t="s">
        <v>348</v>
      </c>
      <c r="D201">
        <v>3</v>
      </c>
      <c r="E201">
        <v>0</v>
      </c>
      <c r="F201">
        <v>0</v>
      </c>
      <c r="G201">
        <v>15.2</v>
      </c>
      <c r="H201">
        <v>-86.241900000000001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371</v>
      </c>
      <c r="B202" t="s">
        <v>1</v>
      </c>
      <c r="C202" t="s">
        <v>348</v>
      </c>
      <c r="D202">
        <v>3</v>
      </c>
      <c r="E202">
        <v>0</v>
      </c>
      <c r="F202">
        <v>0</v>
      </c>
      <c r="G202">
        <v>13.4443</v>
      </c>
      <c r="H202">
        <v>144.7937</v>
      </c>
      <c r="J202">
        <f t="shared" si="6"/>
        <v>3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362</v>
      </c>
      <c r="B203" t="s">
        <v>1</v>
      </c>
      <c r="C203" t="s">
        <v>475</v>
      </c>
      <c r="D203">
        <v>5</v>
      </c>
      <c r="E203">
        <v>0</v>
      </c>
      <c r="F203">
        <v>0</v>
      </c>
      <c r="G203">
        <v>18.220800000000001</v>
      </c>
      <c r="H203">
        <v>-66.590100000000007</v>
      </c>
      <c r="J203">
        <f t="shared" si="6"/>
        <v>5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374</v>
      </c>
      <c r="B204" t="s">
        <v>1</v>
      </c>
      <c r="C204" t="s">
        <v>375</v>
      </c>
      <c r="D204">
        <v>3</v>
      </c>
      <c r="E204">
        <v>0</v>
      </c>
      <c r="F204">
        <v>0</v>
      </c>
      <c r="G204">
        <v>42.756</v>
      </c>
      <c r="H204">
        <v>-107.30249999999999</v>
      </c>
      <c r="J204">
        <f t="shared" si="6"/>
        <v>3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349</v>
      </c>
      <c r="C205" t="s">
        <v>381</v>
      </c>
      <c r="D205">
        <v>3</v>
      </c>
      <c r="E205">
        <v>1</v>
      </c>
      <c r="F205">
        <v>0</v>
      </c>
      <c r="G205">
        <v>48.379399999999997</v>
      </c>
      <c r="H205">
        <v>31.165600000000001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355</v>
      </c>
      <c r="B206" t="s">
        <v>172</v>
      </c>
      <c r="C206" t="s">
        <v>348</v>
      </c>
      <c r="D206">
        <v>3</v>
      </c>
      <c r="E206">
        <v>0</v>
      </c>
      <c r="F206">
        <v>0</v>
      </c>
      <c r="G206">
        <v>49.372300000000003</v>
      </c>
      <c r="H206">
        <v>-2.3643999999999998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377</v>
      </c>
      <c r="C207" t="s">
        <v>378</v>
      </c>
      <c r="D207">
        <v>2</v>
      </c>
      <c r="E207">
        <v>0</v>
      </c>
      <c r="F207">
        <v>0</v>
      </c>
      <c r="G207">
        <v>12.521100000000001</v>
      </c>
      <c r="H207">
        <v>-69.968299999999999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321</v>
      </c>
      <c r="C208" t="s">
        <v>381</v>
      </c>
      <c r="D208">
        <v>3</v>
      </c>
      <c r="E208">
        <v>0</v>
      </c>
      <c r="F208">
        <v>0</v>
      </c>
      <c r="G208">
        <v>12.238300000000001</v>
      </c>
      <c r="H208">
        <v>-1.5616000000000001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363</v>
      </c>
      <c r="C209" t="s">
        <v>381</v>
      </c>
      <c r="D209">
        <v>2</v>
      </c>
      <c r="E209">
        <v>0</v>
      </c>
      <c r="F209">
        <v>0</v>
      </c>
      <c r="G209">
        <v>3.8479999999999999</v>
      </c>
      <c r="H209">
        <v>11.5021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350</v>
      </c>
      <c r="B210" t="s">
        <v>63</v>
      </c>
      <c r="C210" t="s">
        <v>194</v>
      </c>
      <c r="D210">
        <v>2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344</v>
      </c>
      <c r="B211" t="s">
        <v>63</v>
      </c>
      <c r="C211" t="s">
        <v>474</v>
      </c>
      <c r="D211">
        <v>2</v>
      </c>
      <c r="E211">
        <v>0</v>
      </c>
      <c r="F211">
        <v>0</v>
      </c>
      <c r="G211">
        <v>52.939900000000002</v>
      </c>
      <c r="H211">
        <v>-106.4509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380</v>
      </c>
      <c r="C212" t="s">
        <v>381</v>
      </c>
      <c r="D212">
        <v>2</v>
      </c>
      <c r="E212">
        <v>0</v>
      </c>
      <c r="F212">
        <v>0</v>
      </c>
      <c r="G212">
        <v>-4.0382999999999996</v>
      </c>
      <c r="H212">
        <v>21.758700000000001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382</v>
      </c>
      <c r="B213" t="s">
        <v>54</v>
      </c>
      <c r="C213" t="s">
        <v>383</v>
      </c>
      <c r="D213">
        <v>2</v>
      </c>
      <c r="E213">
        <v>0</v>
      </c>
      <c r="F213">
        <v>0</v>
      </c>
      <c r="G213">
        <v>18.070799999999998</v>
      </c>
      <c r="H213">
        <v>-63.0501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/>
      <c r="B214" t="s">
        <v>385</v>
      </c>
      <c r="C214" t="s">
        <v>383</v>
      </c>
      <c r="D214">
        <v>2</v>
      </c>
      <c r="E214">
        <v>0</v>
      </c>
      <c r="F214">
        <v>0</v>
      </c>
      <c r="G214">
        <v>49.19</v>
      </c>
      <c r="H214">
        <v>-2.11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/>
      <c r="B215" t="s">
        <v>386</v>
      </c>
      <c r="C215" t="s">
        <v>348</v>
      </c>
      <c r="D215">
        <v>2</v>
      </c>
      <c r="E215">
        <v>0</v>
      </c>
      <c r="F215">
        <v>0</v>
      </c>
      <c r="G215">
        <v>42.602600000000002</v>
      </c>
      <c r="H215">
        <v>20.902999999999999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345</v>
      </c>
      <c r="C216" t="s">
        <v>476</v>
      </c>
      <c r="D216">
        <v>2</v>
      </c>
      <c r="E216">
        <v>0</v>
      </c>
      <c r="F216">
        <v>0</v>
      </c>
      <c r="G216">
        <v>43.738399999999999</v>
      </c>
      <c r="H216">
        <v>7.4245999999999999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387</v>
      </c>
      <c r="C217" t="s">
        <v>383</v>
      </c>
      <c r="D217">
        <v>2</v>
      </c>
      <c r="E217">
        <v>0</v>
      </c>
      <c r="F217">
        <v>0</v>
      </c>
      <c r="G217">
        <v>-22.957599999999999</v>
      </c>
      <c r="H217">
        <v>18.490400000000001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388</v>
      </c>
      <c r="C218" t="s">
        <v>381</v>
      </c>
      <c r="D218">
        <v>2</v>
      </c>
      <c r="E218">
        <v>0</v>
      </c>
      <c r="F218">
        <v>0</v>
      </c>
      <c r="G218">
        <v>9.0820000000000007</v>
      </c>
      <c r="H218">
        <v>8.6753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/>
      <c r="B219" t="s">
        <v>373</v>
      </c>
      <c r="C219" t="s">
        <v>477</v>
      </c>
      <c r="D219">
        <v>2</v>
      </c>
      <c r="E219">
        <v>0</v>
      </c>
      <c r="F219">
        <v>0</v>
      </c>
      <c r="G219">
        <v>-4.6795999999999998</v>
      </c>
      <c r="H219">
        <v>55.491999999999997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368</v>
      </c>
      <c r="C220" t="s">
        <v>478</v>
      </c>
      <c r="D220">
        <v>2</v>
      </c>
      <c r="E220">
        <v>0</v>
      </c>
      <c r="F220">
        <v>0</v>
      </c>
      <c r="G220">
        <v>10.691800000000001</v>
      </c>
      <c r="H220">
        <v>-61.222499999999997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376</v>
      </c>
      <c r="C221" t="s">
        <v>381</v>
      </c>
      <c r="D221">
        <v>1</v>
      </c>
      <c r="E221">
        <v>0</v>
      </c>
      <c r="F221">
        <v>1</v>
      </c>
      <c r="G221">
        <v>42.506300000000003</v>
      </c>
      <c r="H221">
        <v>1.5218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390</v>
      </c>
      <c r="C222" t="s">
        <v>348</v>
      </c>
      <c r="D222">
        <v>1</v>
      </c>
      <c r="E222">
        <v>0</v>
      </c>
      <c r="F222">
        <v>0</v>
      </c>
      <c r="G222">
        <v>17.0608</v>
      </c>
      <c r="H222">
        <v>-61.796399999999998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379</v>
      </c>
      <c r="B223" t="s">
        <v>59</v>
      </c>
      <c r="C223" t="s">
        <v>392</v>
      </c>
      <c r="D223">
        <v>1</v>
      </c>
      <c r="E223">
        <v>0</v>
      </c>
      <c r="F223">
        <v>0</v>
      </c>
      <c r="G223">
        <v>-35.473500000000001</v>
      </c>
      <c r="H223">
        <v>149.01240000000001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391</v>
      </c>
      <c r="B224" t="s">
        <v>59</v>
      </c>
      <c r="C224" t="s">
        <v>392</v>
      </c>
      <c r="D224">
        <v>1</v>
      </c>
      <c r="E224">
        <v>0</v>
      </c>
      <c r="F224">
        <v>0</v>
      </c>
      <c r="G224">
        <v>-12.4634</v>
      </c>
      <c r="H224">
        <v>130.84559999999999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394</v>
      </c>
      <c r="C225" t="s">
        <v>381</v>
      </c>
      <c r="D225">
        <v>1</v>
      </c>
      <c r="E225">
        <v>0</v>
      </c>
      <c r="F225">
        <v>0</v>
      </c>
      <c r="G225">
        <v>27.514199999999999</v>
      </c>
      <c r="H225">
        <v>90.433599999999998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395</v>
      </c>
      <c r="B226" t="s">
        <v>63</v>
      </c>
      <c r="C226" t="s">
        <v>396</v>
      </c>
      <c r="D226">
        <v>1</v>
      </c>
      <c r="E226">
        <v>0</v>
      </c>
      <c r="F226">
        <v>0</v>
      </c>
      <c r="G226">
        <v>53.1355</v>
      </c>
      <c r="H226">
        <v>-57.660400000000003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397</v>
      </c>
      <c r="B227" t="s">
        <v>63</v>
      </c>
      <c r="C227" t="s">
        <v>396</v>
      </c>
      <c r="D227">
        <v>1</v>
      </c>
      <c r="E227">
        <v>0</v>
      </c>
      <c r="F227">
        <v>0</v>
      </c>
      <c r="G227">
        <v>46.5107</v>
      </c>
      <c r="H227">
        <v>-63.416800000000002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431</v>
      </c>
      <c r="C228" t="s">
        <v>479</v>
      </c>
      <c r="D228">
        <v>1</v>
      </c>
      <c r="E228">
        <v>0</v>
      </c>
      <c r="F228">
        <v>0</v>
      </c>
      <c r="G228">
        <v>19.313300000000002</v>
      </c>
      <c r="H228">
        <v>-81.254599999999996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398</v>
      </c>
      <c r="C229" t="s">
        <v>348</v>
      </c>
      <c r="D229">
        <v>1</v>
      </c>
      <c r="E229">
        <v>0</v>
      </c>
      <c r="F229">
        <v>0</v>
      </c>
      <c r="G229">
        <v>6.6111000000000004</v>
      </c>
      <c r="H229">
        <v>20.939399999999999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79</v>
      </c>
      <c r="B230" t="s">
        <v>2</v>
      </c>
      <c r="C230" t="s">
        <v>183</v>
      </c>
      <c r="D230">
        <v>1</v>
      </c>
      <c r="E230">
        <v>0</v>
      </c>
      <c r="F230">
        <v>1</v>
      </c>
      <c r="G230">
        <v>31.692699999999999</v>
      </c>
      <c r="H230">
        <v>88.092399999999998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400</v>
      </c>
      <c r="C231" t="s">
        <v>348</v>
      </c>
      <c r="D231">
        <v>1</v>
      </c>
      <c r="E231">
        <v>0</v>
      </c>
      <c r="F231">
        <v>0</v>
      </c>
      <c r="G231">
        <v>-4.0382999999999996</v>
      </c>
      <c r="H231">
        <v>21.758700000000001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401</v>
      </c>
      <c r="C232" t="s">
        <v>381</v>
      </c>
      <c r="D232">
        <v>1</v>
      </c>
      <c r="E232">
        <v>0</v>
      </c>
      <c r="F232">
        <v>0</v>
      </c>
      <c r="G232">
        <v>7.54</v>
      </c>
      <c r="H232">
        <v>-5.5471000000000004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416</v>
      </c>
      <c r="C233" t="s">
        <v>480</v>
      </c>
      <c r="D233">
        <v>1</v>
      </c>
      <c r="E233">
        <v>0</v>
      </c>
      <c r="F233">
        <v>0</v>
      </c>
      <c r="G233">
        <v>12.169600000000001</v>
      </c>
      <c r="H233">
        <v>-68.989999999999995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402</v>
      </c>
      <c r="C234" t="s">
        <v>403</v>
      </c>
      <c r="D234">
        <v>1</v>
      </c>
      <c r="E234">
        <v>0</v>
      </c>
      <c r="F234">
        <v>0</v>
      </c>
      <c r="G234">
        <v>1.5</v>
      </c>
      <c r="H234">
        <v>10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404</v>
      </c>
      <c r="C235" t="s">
        <v>403</v>
      </c>
      <c r="D235">
        <v>1</v>
      </c>
      <c r="E235">
        <v>0</v>
      </c>
      <c r="F235">
        <v>0</v>
      </c>
      <c r="G235">
        <v>-26.522500000000001</v>
      </c>
      <c r="H235">
        <v>31.465900000000001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359</v>
      </c>
      <c r="C236" t="s">
        <v>472</v>
      </c>
      <c r="D236">
        <v>1</v>
      </c>
      <c r="E236">
        <v>0</v>
      </c>
      <c r="F236">
        <v>0</v>
      </c>
      <c r="G236">
        <v>9.1449999999999996</v>
      </c>
      <c r="H236">
        <v>40.489699999999999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405</v>
      </c>
      <c r="B237" t="s">
        <v>54</v>
      </c>
      <c r="C237" t="s">
        <v>481</v>
      </c>
      <c r="D237">
        <v>1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370</v>
      </c>
      <c r="B238" t="s">
        <v>54</v>
      </c>
      <c r="C238" t="s">
        <v>383</v>
      </c>
      <c r="D238">
        <v>1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406</v>
      </c>
      <c r="C239" t="s">
        <v>407</v>
      </c>
      <c r="D239">
        <v>1</v>
      </c>
      <c r="E239">
        <v>0</v>
      </c>
      <c r="F239">
        <v>0</v>
      </c>
      <c r="G239">
        <v>-0.80369999999999997</v>
      </c>
      <c r="H239">
        <v>11.609400000000001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352</v>
      </c>
      <c r="C240" t="s">
        <v>479</v>
      </c>
      <c r="D240">
        <v>3</v>
      </c>
      <c r="E240">
        <v>0</v>
      </c>
      <c r="F240">
        <v>0</v>
      </c>
      <c r="G240">
        <v>16.265000000000001</v>
      </c>
      <c r="H240">
        <v>-61.551000000000002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384</v>
      </c>
      <c r="C241" t="s">
        <v>482</v>
      </c>
      <c r="D241">
        <v>1</v>
      </c>
      <c r="E241">
        <v>0</v>
      </c>
      <c r="F241">
        <v>0</v>
      </c>
      <c r="G241">
        <v>15.7835</v>
      </c>
      <c r="H241">
        <v>-90.230800000000002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409</v>
      </c>
      <c r="C242" t="s">
        <v>410</v>
      </c>
      <c r="D242">
        <v>1</v>
      </c>
      <c r="E242">
        <v>0</v>
      </c>
      <c r="F242">
        <v>0</v>
      </c>
      <c r="G242">
        <v>49.45</v>
      </c>
      <c r="H242">
        <v>-2.58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411</v>
      </c>
      <c r="C243" t="s">
        <v>403</v>
      </c>
      <c r="D243">
        <v>1</v>
      </c>
      <c r="E243">
        <v>0</v>
      </c>
      <c r="F243">
        <v>0</v>
      </c>
      <c r="G243">
        <v>9.9456000000000007</v>
      </c>
      <c r="H243">
        <v>-9.6966000000000001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412</v>
      </c>
      <c r="C244" t="s">
        <v>381</v>
      </c>
      <c r="D244">
        <v>1</v>
      </c>
      <c r="E244">
        <v>0</v>
      </c>
      <c r="F244">
        <v>0</v>
      </c>
      <c r="G244">
        <v>41.902900000000002</v>
      </c>
      <c r="H244">
        <v>12.4534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372</v>
      </c>
      <c r="C245" t="s">
        <v>410</v>
      </c>
      <c r="D245">
        <v>3</v>
      </c>
      <c r="E245">
        <v>0</v>
      </c>
      <c r="F245">
        <v>0</v>
      </c>
      <c r="G245">
        <v>-2.3599999999999999E-2</v>
      </c>
      <c r="H245">
        <v>37.906199999999998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414</v>
      </c>
      <c r="C246" t="s">
        <v>348</v>
      </c>
      <c r="D246">
        <v>1</v>
      </c>
      <c r="E246">
        <v>0</v>
      </c>
      <c r="F246">
        <v>0</v>
      </c>
      <c r="G246">
        <v>21.007899999999999</v>
      </c>
      <c r="H246">
        <v>-10.940799999999999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415</v>
      </c>
      <c r="C247" t="s">
        <v>381</v>
      </c>
      <c r="D247">
        <v>1</v>
      </c>
      <c r="E247">
        <v>0</v>
      </c>
      <c r="F247">
        <v>0</v>
      </c>
      <c r="G247">
        <v>46.862499999999997</v>
      </c>
      <c r="H247">
        <v>103.8467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/>
      <c r="B248" t="s">
        <v>80</v>
      </c>
      <c r="C248" t="s">
        <v>410</v>
      </c>
      <c r="D248">
        <v>1</v>
      </c>
      <c r="E248">
        <v>0</v>
      </c>
      <c r="F248">
        <v>1</v>
      </c>
      <c r="G248">
        <v>28.3949</v>
      </c>
      <c r="H248">
        <v>84.123999999999995</v>
      </c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/>
      <c r="B249" t="s">
        <v>360</v>
      </c>
      <c r="C249" t="s">
        <v>403</v>
      </c>
      <c r="D249">
        <v>1</v>
      </c>
      <c r="E249">
        <v>0</v>
      </c>
      <c r="F249">
        <v>0</v>
      </c>
      <c r="G249">
        <v>-1.9402999999999999</v>
      </c>
      <c r="H249">
        <v>29.873899999999999</v>
      </c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/>
      <c r="B250" t="s">
        <v>389</v>
      </c>
      <c r="C250" t="s">
        <v>480</v>
      </c>
      <c r="D250">
        <v>2</v>
      </c>
      <c r="E250">
        <v>0</v>
      </c>
      <c r="F250">
        <v>0</v>
      </c>
      <c r="G250">
        <v>13.9094</v>
      </c>
      <c r="H250">
        <v>-60.978900000000003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/>
      <c r="B251" t="s">
        <v>418</v>
      </c>
      <c r="C251" t="s">
        <v>383</v>
      </c>
      <c r="D251">
        <v>1</v>
      </c>
      <c r="E251">
        <v>0</v>
      </c>
      <c r="F251">
        <v>0</v>
      </c>
      <c r="G251">
        <v>12.984299999999999</v>
      </c>
      <c r="H251">
        <v>-61.287199999999999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/>
      <c r="B252" t="s">
        <v>420</v>
      </c>
      <c r="C252" t="s">
        <v>421</v>
      </c>
      <c r="D252">
        <v>1</v>
      </c>
      <c r="E252">
        <v>1</v>
      </c>
      <c r="F252">
        <v>0</v>
      </c>
      <c r="G252">
        <v>12.8628</v>
      </c>
      <c r="H252">
        <v>30.217600000000001</v>
      </c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422</v>
      </c>
      <c r="C253" t="s">
        <v>383</v>
      </c>
      <c r="D253">
        <v>1</v>
      </c>
      <c r="E253">
        <v>0</v>
      </c>
      <c r="F253">
        <v>0</v>
      </c>
      <c r="G253">
        <v>3.9192999999999998</v>
      </c>
      <c r="H253">
        <v>-56.027799999999999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ht="17" x14ac:dyDescent="0.25">
      <c r="A254" s="4"/>
      <c r="B254" t="s">
        <v>425</v>
      </c>
      <c r="C254" t="s">
        <v>381</v>
      </c>
      <c r="D254">
        <v>1</v>
      </c>
      <c r="E254">
        <v>0</v>
      </c>
      <c r="F254">
        <v>0</v>
      </c>
      <c r="G254">
        <v>8.6195000000000004</v>
      </c>
      <c r="H254">
        <v>0.82479999999999998</v>
      </c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ht="17" x14ac:dyDescent="0.25">
      <c r="A255" s="4" t="s">
        <v>426</v>
      </c>
      <c r="B255" t="s">
        <v>1</v>
      </c>
      <c r="C255" t="s">
        <v>427</v>
      </c>
      <c r="D255">
        <v>1</v>
      </c>
      <c r="E255">
        <v>0</v>
      </c>
      <c r="F255">
        <v>0</v>
      </c>
      <c r="G255">
        <v>61.370699999999999</v>
      </c>
      <c r="H255">
        <v>-152.40440000000001</v>
      </c>
      <c r="J255">
        <f t="shared" si="8"/>
        <v>1</v>
      </c>
      <c r="K255">
        <f t="shared" si="8"/>
        <v>0</v>
      </c>
      <c r="L255">
        <f t="shared" si="8"/>
        <v>0</v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ht="17" x14ac:dyDescent="0.25">
      <c r="A256" s="4" t="s">
        <v>428</v>
      </c>
      <c r="B256" t="s">
        <v>1</v>
      </c>
      <c r="C256" t="s">
        <v>429</v>
      </c>
      <c r="D256">
        <v>1</v>
      </c>
      <c r="E256">
        <v>0</v>
      </c>
      <c r="F256">
        <v>0</v>
      </c>
      <c r="G256">
        <v>47.5289</v>
      </c>
      <c r="H256">
        <v>-99.784000000000006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:16" ht="17" x14ac:dyDescent="0.25">
      <c r="A257" s="4" t="s">
        <v>483</v>
      </c>
      <c r="B257" t="s">
        <v>1</v>
      </c>
      <c r="C257" t="s">
        <v>480</v>
      </c>
      <c r="D257">
        <v>1</v>
      </c>
      <c r="E257">
        <v>0</v>
      </c>
      <c r="F257">
        <v>0</v>
      </c>
      <c r="G257">
        <v>18.335799999999999</v>
      </c>
      <c r="H257">
        <v>-64.896299999999997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:16" ht="17" x14ac:dyDescent="0.25">
      <c r="A258" s="4" t="s">
        <v>432</v>
      </c>
      <c r="B258" t="s">
        <v>172</v>
      </c>
      <c r="C258" t="s">
        <v>383</v>
      </c>
      <c r="D258">
        <v>1</v>
      </c>
      <c r="E258">
        <v>0</v>
      </c>
      <c r="F258">
        <v>1</v>
      </c>
      <c r="G258">
        <v>36.140799999999999</v>
      </c>
      <c r="H258">
        <v>-5.3536000000000001</v>
      </c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:16" ht="17" x14ac:dyDescent="0.25">
      <c r="A259" s="4"/>
      <c r="B259" t="s">
        <v>356</v>
      </c>
      <c r="C259" t="s">
        <v>348</v>
      </c>
      <c r="D259">
        <v>1</v>
      </c>
      <c r="E259">
        <v>0</v>
      </c>
      <c r="F259">
        <v>0</v>
      </c>
      <c r="G259">
        <v>41.377499999999998</v>
      </c>
      <c r="H259">
        <v>64.585300000000004</v>
      </c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:16" ht="17" x14ac:dyDescent="0.25">
      <c r="A260" s="4" t="s">
        <v>433</v>
      </c>
      <c r="B260" t="s">
        <v>59</v>
      </c>
      <c r="C260" t="s">
        <v>434</v>
      </c>
      <c r="D260">
        <v>0</v>
      </c>
      <c r="E260">
        <v>0</v>
      </c>
      <c r="F260">
        <v>0</v>
      </c>
      <c r="G260">
        <v>35.4437</v>
      </c>
      <c r="H260">
        <v>139.63800000000001</v>
      </c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:16" ht="17" x14ac:dyDescent="0.25">
      <c r="A261" s="4" t="s">
        <v>435</v>
      </c>
      <c r="B261" t="s">
        <v>1</v>
      </c>
      <c r="C261" t="s">
        <v>436</v>
      </c>
      <c r="D261">
        <v>0</v>
      </c>
      <c r="E261">
        <v>0</v>
      </c>
      <c r="F261">
        <v>0</v>
      </c>
      <c r="G261">
        <v>38.491199999999999</v>
      </c>
      <c r="H261">
        <v>-80.954499999999996</v>
      </c>
      <c r="J261">
        <f t="shared" si="8"/>
        <v>0</v>
      </c>
      <c r="K261">
        <f t="shared" si="8"/>
        <v>0</v>
      </c>
      <c r="L261">
        <f t="shared" si="8"/>
        <v>0</v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:16" ht="17" x14ac:dyDescent="0.25">
      <c r="A262" s="4"/>
      <c r="B262" t="s">
        <v>437</v>
      </c>
      <c r="C262" t="s">
        <v>438</v>
      </c>
      <c r="D262">
        <v>0</v>
      </c>
      <c r="E262">
        <v>0</v>
      </c>
      <c r="F262">
        <v>0</v>
      </c>
      <c r="G262">
        <v>31.952200000000001</v>
      </c>
      <c r="H262">
        <v>35.233199999999997</v>
      </c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134F-7453-6F42-A8D4-F647829E5D36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156099</v>
      </c>
      <c r="E1">
        <f>SUM(E4:E276)</f>
        <v>5819</v>
      </c>
      <c r="F1">
        <f>SUM(F4:F276)</f>
        <v>72624</v>
      </c>
      <c r="J1">
        <f>SUM(J4:J276)</f>
        <v>2726</v>
      </c>
      <c r="K1">
        <f>SUM(K4:K276)</f>
        <v>54</v>
      </c>
      <c r="L1">
        <f>SUM(L4:L276)</f>
        <v>12</v>
      </c>
      <c r="N1">
        <f>SUM(N4:N276)</f>
        <v>525</v>
      </c>
      <c r="O1">
        <f>SUM(O4:O276)</f>
        <v>2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484</v>
      </c>
      <c r="D5">
        <v>67790</v>
      </c>
      <c r="E5">
        <v>3075</v>
      </c>
      <c r="F5">
        <v>52960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21157</v>
      </c>
      <c r="E6">
        <v>1441</v>
      </c>
      <c r="F6">
        <v>1966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485</v>
      </c>
      <c r="D7">
        <v>12729</v>
      </c>
      <c r="E7">
        <v>611</v>
      </c>
      <c r="F7">
        <v>2959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486</v>
      </c>
      <c r="D8">
        <v>8086</v>
      </c>
      <c r="E8">
        <v>72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487</v>
      </c>
      <c r="D9">
        <v>6391</v>
      </c>
      <c r="E9">
        <v>195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487</v>
      </c>
      <c r="D10">
        <v>4585</v>
      </c>
      <c r="E10">
        <v>9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440</v>
      </c>
      <c r="D11">
        <v>4469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450</v>
      </c>
      <c r="D12">
        <v>1359</v>
      </c>
      <c r="E12">
        <v>13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488</v>
      </c>
      <c r="D13">
        <v>1356</v>
      </c>
      <c r="E13">
        <v>8</v>
      </c>
      <c r="F13">
        <v>1299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489</v>
      </c>
      <c r="D15">
        <v>1227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172</v>
      </c>
      <c r="B16" t="s">
        <v>172</v>
      </c>
      <c r="C16" t="s">
        <v>442</v>
      </c>
      <c r="D16">
        <v>1140</v>
      </c>
      <c r="E16">
        <v>21</v>
      </c>
      <c r="F16">
        <v>18</v>
      </c>
      <c r="G16">
        <v>55.378100000000003</v>
      </c>
      <c r="H16">
        <v>-3.4359999999999999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177</v>
      </c>
      <c r="C17" t="s">
        <v>487</v>
      </c>
      <c r="D17">
        <v>1090</v>
      </c>
      <c r="E17">
        <v>3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17</v>
      </c>
      <c r="B18" t="s">
        <v>2</v>
      </c>
      <c r="C18" t="s">
        <v>182</v>
      </c>
      <c r="D18">
        <v>1018</v>
      </c>
      <c r="E18">
        <v>4</v>
      </c>
      <c r="F18">
        <v>1014</v>
      </c>
      <c r="G18">
        <v>27.610399999999998</v>
      </c>
      <c r="H18">
        <v>111.7088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18</v>
      </c>
      <c r="B19" t="s">
        <v>2</v>
      </c>
      <c r="C19" t="s">
        <v>183</v>
      </c>
      <c r="D19">
        <v>990</v>
      </c>
      <c r="E19">
        <v>6</v>
      </c>
      <c r="F19">
        <v>984</v>
      </c>
      <c r="G19">
        <v>31.825700000000001</v>
      </c>
      <c r="H19">
        <v>117.2264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82</v>
      </c>
      <c r="C20" t="s">
        <v>487</v>
      </c>
      <c r="D20">
        <v>961</v>
      </c>
      <c r="E20">
        <v>2</v>
      </c>
      <c r="F20">
        <v>1</v>
      </c>
      <c r="G20">
        <v>60.1282</v>
      </c>
      <c r="H20">
        <v>18.6435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174</v>
      </c>
      <c r="C21" t="s">
        <v>487</v>
      </c>
      <c r="D21">
        <v>959</v>
      </c>
      <c r="E21">
        <v>12</v>
      </c>
      <c r="F21">
        <v>2</v>
      </c>
      <c r="G21">
        <v>52.132599999999996</v>
      </c>
      <c r="H21">
        <v>5.2912999999999997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187</v>
      </c>
      <c r="B23" t="s">
        <v>187</v>
      </c>
      <c r="C23" t="s">
        <v>458</v>
      </c>
      <c r="D23">
        <v>827</v>
      </c>
      <c r="E23">
        <v>1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443</v>
      </c>
      <c r="D24">
        <v>773</v>
      </c>
      <c r="E24">
        <v>22</v>
      </c>
      <c r="F24">
        <v>118</v>
      </c>
      <c r="G24">
        <v>36.204799999999999</v>
      </c>
      <c r="H24">
        <v>138.25290000000001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22</v>
      </c>
      <c r="B25" t="s">
        <v>2</v>
      </c>
      <c r="C25" t="s">
        <v>444</v>
      </c>
      <c r="D25">
        <v>760</v>
      </c>
      <c r="E25">
        <v>7</v>
      </c>
      <c r="F25">
        <v>741</v>
      </c>
      <c r="G25">
        <v>36.342700000000001</v>
      </c>
      <c r="H25">
        <v>118.1498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191</v>
      </c>
      <c r="B26" t="s">
        <v>192</v>
      </c>
      <c r="C26" t="s">
        <v>193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75</v>
      </c>
      <c r="C27" t="s">
        <v>450</v>
      </c>
      <c r="D27">
        <v>689</v>
      </c>
      <c r="E27">
        <v>4</v>
      </c>
      <c r="F27">
        <v>1</v>
      </c>
      <c r="G27">
        <v>50.503900000000002</v>
      </c>
      <c r="H27">
        <v>4.4699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180</v>
      </c>
      <c r="C28" t="s">
        <v>490</v>
      </c>
      <c r="D28">
        <v>655</v>
      </c>
      <c r="E28">
        <v>1</v>
      </c>
      <c r="F28">
        <v>6</v>
      </c>
      <c r="G28">
        <v>47.516199999999998</v>
      </c>
      <c r="H28">
        <v>14.5501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20</v>
      </c>
      <c r="B29" t="s">
        <v>2</v>
      </c>
      <c r="C29" t="s">
        <v>201</v>
      </c>
      <c r="D29">
        <v>631</v>
      </c>
      <c r="E29">
        <v>0</v>
      </c>
      <c r="F29">
        <v>630</v>
      </c>
      <c r="G29">
        <v>32.9711</v>
      </c>
      <c r="H29">
        <v>119.455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21</v>
      </c>
      <c r="B30" t="s">
        <v>2</v>
      </c>
      <c r="C30" t="s">
        <v>448</v>
      </c>
      <c r="D30">
        <v>576</v>
      </c>
      <c r="E30">
        <v>6</v>
      </c>
      <c r="F30">
        <v>569</v>
      </c>
      <c r="G30">
        <v>30.057200000000002</v>
      </c>
      <c r="H30">
        <v>107.874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454</v>
      </c>
      <c r="D31">
        <v>572</v>
      </c>
      <c r="E31">
        <v>37</v>
      </c>
      <c r="F31">
        <v>1</v>
      </c>
      <c r="G31">
        <v>47.4009</v>
      </c>
      <c r="H31">
        <v>-121.4905</v>
      </c>
      <c r="J31">
        <f t="shared" si="2"/>
        <v>572</v>
      </c>
      <c r="K31">
        <f t="shared" si="2"/>
        <v>37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23</v>
      </c>
      <c r="B32" t="s">
        <v>2</v>
      </c>
      <c r="C32" t="s">
        <v>444</v>
      </c>
      <c r="D32">
        <v>539</v>
      </c>
      <c r="E32">
        <v>3</v>
      </c>
      <c r="F32">
        <v>511</v>
      </c>
      <c r="G32">
        <v>30.617100000000001</v>
      </c>
      <c r="H32">
        <v>102.7103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184</v>
      </c>
      <c r="B33" t="s">
        <v>1</v>
      </c>
      <c r="C33" t="s">
        <v>458</v>
      </c>
      <c r="D33">
        <v>525</v>
      </c>
      <c r="E33">
        <v>2</v>
      </c>
      <c r="F33">
        <v>0</v>
      </c>
      <c r="G33">
        <v>42.165700000000001</v>
      </c>
      <c r="H33">
        <v>-74.948099999999997</v>
      </c>
      <c r="J33">
        <f t="shared" si="2"/>
        <v>525</v>
      </c>
      <c r="K33">
        <f t="shared" si="2"/>
        <v>2</v>
      </c>
      <c r="L33">
        <f t="shared" si="2"/>
        <v>0</v>
      </c>
      <c r="N33">
        <f t="shared" si="1"/>
        <v>525</v>
      </c>
      <c r="O33">
        <f t="shared" si="1"/>
        <v>2</v>
      </c>
      <c r="P33">
        <f t="shared" si="1"/>
        <v>0</v>
      </c>
    </row>
    <row r="34" spans="1:16" ht="17" x14ac:dyDescent="0.25">
      <c r="A34" s="4" t="s">
        <v>24</v>
      </c>
      <c r="B34" t="s">
        <v>2</v>
      </c>
      <c r="C34" t="s">
        <v>474</v>
      </c>
      <c r="D34">
        <v>482</v>
      </c>
      <c r="E34">
        <v>13</v>
      </c>
      <c r="F34">
        <v>447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491</v>
      </c>
      <c r="D35">
        <v>437</v>
      </c>
      <c r="E35">
        <v>8</v>
      </c>
      <c r="F35">
        <v>349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26</v>
      </c>
      <c r="B36" t="s">
        <v>2</v>
      </c>
      <c r="C36" t="s">
        <v>448</v>
      </c>
      <c r="D36">
        <v>353</v>
      </c>
      <c r="E36">
        <v>3</v>
      </c>
      <c r="F36">
        <v>324</v>
      </c>
      <c r="G36">
        <v>31.202000000000002</v>
      </c>
      <c r="H36">
        <v>121.4491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458</v>
      </c>
      <c r="D37">
        <v>340</v>
      </c>
      <c r="E37">
        <v>5</v>
      </c>
      <c r="F37">
        <v>6</v>
      </c>
      <c r="G37">
        <v>36.116199999999999</v>
      </c>
      <c r="H37">
        <v>-119.6816</v>
      </c>
      <c r="J37">
        <f t="shared" si="2"/>
        <v>340</v>
      </c>
      <c r="K37">
        <f t="shared" si="2"/>
        <v>5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197</v>
      </c>
      <c r="C38" t="s">
        <v>443</v>
      </c>
      <c r="D38">
        <v>337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27</v>
      </c>
      <c r="B39" t="s">
        <v>2</v>
      </c>
      <c r="C39" t="s">
        <v>201</v>
      </c>
      <c r="D39">
        <v>318</v>
      </c>
      <c r="E39">
        <v>6</v>
      </c>
      <c r="F39">
        <v>310</v>
      </c>
      <c r="G39">
        <v>38.0428</v>
      </c>
      <c r="H39">
        <v>114.5149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28</v>
      </c>
      <c r="B40" t="s">
        <v>2</v>
      </c>
      <c r="C40" t="s">
        <v>183</v>
      </c>
      <c r="D40">
        <v>296</v>
      </c>
      <c r="E40">
        <v>1</v>
      </c>
      <c r="F40">
        <v>295</v>
      </c>
      <c r="G40">
        <v>26.078900000000001</v>
      </c>
      <c r="H40">
        <v>117.98739999999999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30</v>
      </c>
      <c r="B41" t="s">
        <v>2</v>
      </c>
      <c r="C41" t="s">
        <v>201</v>
      </c>
      <c r="D41">
        <v>252</v>
      </c>
      <c r="E41">
        <v>2</v>
      </c>
      <c r="F41">
        <v>243</v>
      </c>
      <c r="G41">
        <v>23.829799999999999</v>
      </c>
      <c r="H41">
        <v>108.7881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29</v>
      </c>
      <c r="B42" t="s">
        <v>2</v>
      </c>
      <c r="C42" t="s">
        <v>449</v>
      </c>
      <c r="D42">
        <v>245</v>
      </c>
      <c r="E42">
        <v>2</v>
      </c>
      <c r="F42">
        <v>232</v>
      </c>
      <c r="G42">
        <v>35.191699999999997</v>
      </c>
      <c r="H42">
        <v>108.87009999999999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49</v>
      </c>
      <c r="C43" t="s">
        <v>490</v>
      </c>
      <c r="D43">
        <v>238</v>
      </c>
      <c r="E43">
        <v>0</v>
      </c>
      <c r="F43">
        <v>35</v>
      </c>
      <c r="G43">
        <v>4.2104999999999997</v>
      </c>
      <c r="H43">
        <v>101.97580000000001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198</v>
      </c>
      <c r="C44" t="s">
        <v>443</v>
      </c>
      <c r="D44">
        <v>228</v>
      </c>
      <c r="E44">
        <v>3</v>
      </c>
      <c r="F44">
        <v>8</v>
      </c>
      <c r="G44">
        <v>39.074199999999998</v>
      </c>
      <c r="H44">
        <v>21.824300000000001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443</v>
      </c>
      <c r="D45">
        <v>225</v>
      </c>
      <c r="E45">
        <v>0</v>
      </c>
      <c r="F45">
        <v>1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42</v>
      </c>
      <c r="C46" t="s">
        <v>492</v>
      </c>
      <c r="D46">
        <v>212</v>
      </c>
      <c r="E46">
        <v>0</v>
      </c>
      <c r="F46">
        <v>105</v>
      </c>
      <c r="G46">
        <v>1.3521000000000001</v>
      </c>
      <c r="H46">
        <v>103.8198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450</v>
      </c>
      <c r="D47">
        <v>210</v>
      </c>
      <c r="E47">
        <v>0</v>
      </c>
      <c r="F47">
        <v>44</v>
      </c>
      <c r="G47">
        <v>26.066700000000001</v>
      </c>
      <c r="H47">
        <v>50.557699999999997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204</v>
      </c>
      <c r="C48" t="s">
        <v>440</v>
      </c>
      <c r="D48">
        <v>193</v>
      </c>
      <c r="E48">
        <v>0</v>
      </c>
      <c r="F48">
        <v>4</v>
      </c>
      <c r="G48">
        <v>31.046099999999999</v>
      </c>
      <c r="H48">
        <v>34.851599999999998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202</v>
      </c>
      <c r="C49" t="s">
        <v>440</v>
      </c>
      <c r="D49">
        <v>189</v>
      </c>
      <c r="E49">
        <v>0</v>
      </c>
      <c r="F49">
        <v>0</v>
      </c>
      <c r="G49">
        <v>49.817500000000003</v>
      </c>
      <c r="H49">
        <v>15.473000000000001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205</v>
      </c>
      <c r="C50" t="s">
        <v>443</v>
      </c>
      <c r="D50">
        <v>181</v>
      </c>
      <c r="E50">
        <v>1</v>
      </c>
      <c r="F50">
        <v>0</v>
      </c>
      <c r="G50">
        <v>46.151200000000003</v>
      </c>
      <c r="H50">
        <v>14.9955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33</v>
      </c>
      <c r="B51" t="s">
        <v>2</v>
      </c>
      <c r="C51" t="s">
        <v>451</v>
      </c>
      <c r="D51">
        <v>174</v>
      </c>
      <c r="E51">
        <v>2</v>
      </c>
      <c r="F51">
        <v>172</v>
      </c>
      <c r="G51">
        <v>24.974</v>
      </c>
      <c r="H51">
        <v>101.48699999999999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200</v>
      </c>
      <c r="C52" t="s">
        <v>493</v>
      </c>
      <c r="D52">
        <v>169</v>
      </c>
      <c r="E52">
        <v>0</v>
      </c>
      <c r="F52">
        <v>2</v>
      </c>
      <c r="G52">
        <v>39.399900000000002</v>
      </c>
      <c r="H52">
        <v>-8.2245000000000008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212</v>
      </c>
      <c r="C54" t="s">
        <v>442</v>
      </c>
      <c r="D54">
        <v>156</v>
      </c>
      <c r="E54">
        <v>0</v>
      </c>
      <c r="F54">
        <v>1</v>
      </c>
      <c r="G54">
        <v>64.963099999999997</v>
      </c>
      <c r="H54">
        <v>-19.020800000000001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209</v>
      </c>
      <c r="C55" t="s">
        <v>494</v>
      </c>
      <c r="D55">
        <v>151</v>
      </c>
      <c r="E55">
        <v>0</v>
      </c>
      <c r="F55">
        <v>0</v>
      </c>
      <c r="G55">
        <v>-14.234999999999999</v>
      </c>
      <c r="H55">
        <v>-51.9253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495</v>
      </c>
      <c r="D57">
        <v>140</v>
      </c>
      <c r="E57">
        <v>4</v>
      </c>
      <c r="F57">
        <v>78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454</v>
      </c>
      <c r="D58">
        <v>138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2"/>
        <v>138</v>
      </c>
      <c r="K58">
        <f t="shared" si="2"/>
        <v>0</v>
      </c>
      <c r="L58">
        <f t="shared" si="2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37</v>
      </c>
      <c r="B59" t="s">
        <v>2</v>
      </c>
      <c r="C59" t="s">
        <v>496</v>
      </c>
      <c r="D59">
        <v>136</v>
      </c>
      <c r="E59">
        <v>3</v>
      </c>
      <c r="F59">
        <v>132</v>
      </c>
      <c r="G59">
        <v>39.305399999999999</v>
      </c>
      <c r="H59">
        <v>117.32299999999999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36</v>
      </c>
      <c r="B60" t="s">
        <v>2</v>
      </c>
      <c r="C60" t="s">
        <v>201</v>
      </c>
      <c r="D60">
        <v>133</v>
      </c>
      <c r="E60">
        <v>0</v>
      </c>
      <c r="F60">
        <v>133</v>
      </c>
      <c r="G60">
        <v>37.5777</v>
      </c>
      <c r="H60">
        <v>112.29219999999999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39</v>
      </c>
      <c r="B61" t="s">
        <v>2</v>
      </c>
      <c r="C61" t="s">
        <v>497</v>
      </c>
      <c r="D61">
        <v>129</v>
      </c>
      <c r="E61">
        <v>2</v>
      </c>
      <c r="F61">
        <v>89</v>
      </c>
      <c r="G61">
        <v>36.061100000000003</v>
      </c>
      <c r="H61">
        <v>103.8343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220</v>
      </c>
      <c r="C62" t="s">
        <v>440</v>
      </c>
      <c r="D62">
        <v>129</v>
      </c>
      <c r="E62">
        <v>2</v>
      </c>
      <c r="F62">
        <v>0</v>
      </c>
      <c r="G62">
        <v>53.142400000000002</v>
      </c>
      <c r="H62">
        <v>-7.6920999999999999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38</v>
      </c>
      <c r="B63" t="s">
        <v>2</v>
      </c>
      <c r="C63" t="s">
        <v>474</v>
      </c>
      <c r="D63">
        <v>125</v>
      </c>
      <c r="E63">
        <v>1</v>
      </c>
      <c r="F63">
        <v>113</v>
      </c>
      <c r="G63">
        <v>41.2956</v>
      </c>
      <c r="H63">
        <v>122.60850000000001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222</v>
      </c>
      <c r="C64" t="s">
        <v>443</v>
      </c>
      <c r="D64">
        <v>123</v>
      </c>
      <c r="E64">
        <v>0</v>
      </c>
      <c r="F64">
        <v>9</v>
      </c>
      <c r="G64">
        <v>45.943199999999997</v>
      </c>
      <c r="H64">
        <v>24.966799999999999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208</v>
      </c>
      <c r="C65" t="s">
        <v>457</v>
      </c>
      <c r="D65">
        <v>115</v>
      </c>
      <c r="E65">
        <v>0</v>
      </c>
      <c r="F65">
        <v>0</v>
      </c>
      <c r="G65">
        <v>58.595300000000002</v>
      </c>
      <c r="H65">
        <v>25.0136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407</v>
      </c>
      <c r="D66">
        <v>112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66</v>
      </c>
      <c r="C67" t="s">
        <v>457</v>
      </c>
      <c r="D67">
        <v>111</v>
      </c>
      <c r="E67">
        <v>8</v>
      </c>
      <c r="F67">
        <v>2</v>
      </c>
      <c r="G67">
        <v>12.8797</v>
      </c>
      <c r="H67">
        <v>121.774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443</v>
      </c>
      <c r="D68">
        <v>110</v>
      </c>
      <c r="E68">
        <v>10</v>
      </c>
      <c r="F68">
        <v>26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133</v>
      </c>
      <c r="C69" t="s">
        <v>443</v>
      </c>
      <c r="D69">
        <v>109</v>
      </c>
      <c r="E69">
        <v>2</v>
      </c>
      <c r="F69">
        <v>27</v>
      </c>
      <c r="G69">
        <v>26.820599999999999</v>
      </c>
      <c r="H69">
        <v>30.802499999999998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230</v>
      </c>
      <c r="C70" t="s">
        <v>498</v>
      </c>
      <c r="D70">
        <v>104</v>
      </c>
      <c r="E70">
        <v>0</v>
      </c>
      <c r="F70">
        <v>5</v>
      </c>
      <c r="G70">
        <v>29.311699999999998</v>
      </c>
      <c r="H70">
        <v>47.4818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218</v>
      </c>
      <c r="C71" t="s">
        <v>462</v>
      </c>
      <c r="D71">
        <v>103</v>
      </c>
      <c r="E71">
        <v>3</v>
      </c>
      <c r="F71">
        <v>0</v>
      </c>
      <c r="G71">
        <v>51.919400000000003</v>
      </c>
      <c r="H71">
        <v>19.145099999999999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233</v>
      </c>
      <c r="C72" t="s">
        <v>457</v>
      </c>
      <c r="D72">
        <v>103</v>
      </c>
      <c r="E72">
        <v>0</v>
      </c>
      <c r="F72">
        <v>1</v>
      </c>
      <c r="G72">
        <v>23.885899999999999</v>
      </c>
      <c r="H72">
        <v>45.0792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64</v>
      </c>
      <c r="C73" t="s">
        <v>457</v>
      </c>
      <c r="D73">
        <v>102</v>
      </c>
      <c r="E73">
        <v>2</v>
      </c>
      <c r="F73">
        <v>4</v>
      </c>
      <c r="G73">
        <v>20.593699999999998</v>
      </c>
      <c r="H73">
        <v>78.962900000000005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221</v>
      </c>
      <c r="B74" t="s">
        <v>1</v>
      </c>
      <c r="C74" t="s">
        <v>458</v>
      </c>
      <c r="D74">
        <v>101</v>
      </c>
      <c r="E74">
        <v>1</v>
      </c>
      <c r="F74">
        <v>0</v>
      </c>
      <c r="G74">
        <v>39.059800000000003</v>
      </c>
      <c r="H74">
        <v>-105.3111</v>
      </c>
      <c r="J74">
        <f t="shared" si="2"/>
        <v>101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228</v>
      </c>
      <c r="C75" t="s">
        <v>462</v>
      </c>
      <c r="D75">
        <v>96</v>
      </c>
      <c r="E75">
        <v>5</v>
      </c>
      <c r="F75">
        <v>8</v>
      </c>
      <c r="G75">
        <v>-0.7893</v>
      </c>
      <c r="H75">
        <v>113.9213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 t="s">
        <v>40</v>
      </c>
      <c r="B76" t="s">
        <v>2</v>
      </c>
      <c r="C76" t="s">
        <v>201</v>
      </c>
      <c r="D76">
        <v>93</v>
      </c>
      <c r="E76">
        <v>1</v>
      </c>
      <c r="F76">
        <v>91</v>
      </c>
      <c r="G76">
        <v>43.6661</v>
      </c>
      <c r="H76">
        <v>126.1923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238</v>
      </c>
      <c r="C77" t="s">
        <v>499</v>
      </c>
      <c r="D77">
        <v>93</v>
      </c>
      <c r="E77">
        <v>3</v>
      </c>
      <c r="F77">
        <v>1</v>
      </c>
      <c r="G77">
        <v>33.854700000000001</v>
      </c>
      <c r="H77">
        <v>35.862299999999998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57</v>
      </c>
      <c r="C78" t="s">
        <v>494</v>
      </c>
      <c r="D78">
        <v>85</v>
      </c>
      <c r="E78">
        <v>0</v>
      </c>
      <c r="F78">
        <v>17</v>
      </c>
      <c r="G78">
        <v>23.424099999999999</v>
      </c>
      <c r="H78">
        <v>53.847799999999999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46</v>
      </c>
      <c r="C79" t="s">
        <v>499</v>
      </c>
      <c r="D79">
        <v>82</v>
      </c>
      <c r="E79">
        <v>1</v>
      </c>
      <c r="F79">
        <v>35</v>
      </c>
      <c r="G79">
        <v>15.87</v>
      </c>
      <c r="H79">
        <v>100.99250000000001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235</v>
      </c>
      <c r="C80" t="s">
        <v>462</v>
      </c>
      <c r="D80">
        <v>80</v>
      </c>
      <c r="E80">
        <v>5</v>
      </c>
      <c r="F80">
        <v>4</v>
      </c>
      <c r="G80">
        <v>43.942399999999999</v>
      </c>
      <c r="H80">
        <v>12.457800000000001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216</v>
      </c>
      <c r="B81" t="s">
        <v>63</v>
      </c>
      <c r="C81" t="s">
        <v>500</v>
      </c>
      <c r="D81">
        <v>79</v>
      </c>
      <c r="E81">
        <v>0</v>
      </c>
      <c r="F81">
        <v>4</v>
      </c>
      <c r="G81">
        <v>51.253799999999998</v>
      </c>
      <c r="H81">
        <v>-85.3232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227</v>
      </c>
      <c r="B82" t="s">
        <v>1</v>
      </c>
      <c r="C82" t="s">
        <v>458</v>
      </c>
      <c r="D82">
        <v>77</v>
      </c>
      <c r="E82">
        <v>1</v>
      </c>
      <c r="F82">
        <v>0</v>
      </c>
      <c r="G82">
        <v>31.169499999999999</v>
      </c>
      <c r="H82">
        <v>-91.867800000000003</v>
      </c>
      <c r="J82">
        <f t="shared" si="2"/>
        <v>77</v>
      </c>
      <c r="K82">
        <f t="shared" si="2"/>
        <v>1</v>
      </c>
      <c r="L82">
        <f t="shared" si="2"/>
        <v>0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44</v>
      </c>
      <c r="B83" t="s">
        <v>2</v>
      </c>
      <c r="C83" t="s">
        <v>183</v>
      </c>
      <c r="D83">
        <v>76</v>
      </c>
      <c r="E83">
        <v>3</v>
      </c>
      <c r="F83">
        <v>73</v>
      </c>
      <c r="G83">
        <v>41.112900000000003</v>
      </c>
      <c r="H83">
        <v>85.240099999999998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224</v>
      </c>
      <c r="B84" t="s">
        <v>1</v>
      </c>
      <c r="C84" t="s">
        <v>461</v>
      </c>
      <c r="D84">
        <v>76</v>
      </c>
      <c r="E84">
        <v>3</v>
      </c>
      <c r="F84">
        <v>0</v>
      </c>
      <c r="G84">
        <v>27.766300000000001</v>
      </c>
      <c r="H84">
        <v>-81.686800000000005</v>
      </c>
      <c r="J84">
        <f t="shared" si="2"/>
        <v>76</v>
      </c>
      <c r="K84">
        <f t="shared" si="2"/>
        <v>3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43</v>
      </c>
      <c r="B85" t="s">
        <v>2</v>
      </c>
      <c r="C85" t="s">
        <v>459</v>
      </c>
      <c r="D85">
        <v>75</v>
      </c>
      <c r="E85">
        <v>1</v>
      </c>
      <c r="F85">
        <v>71</v>
      </c>
      <c r="G85">
        <v>44.093499999999999</v>
      </c>
      <c r="H85">
        <v>113.9448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41</v>
      </c>
      <c r="B86" t="s">
        <v>2</v>
      </c>
      <c r="C86" t="s">
        <v>179</v>
      </c>
      <c r="D86">
        <v>75</v>
      </c>
      <c r="E86">
        <v>0</v>
      </c>
      <c r="F86">
        <v>73</v>
      </c>
      <c r="G86">
        <v>37.269199999999998</v>
      </c>
      <c r="H86">
        <v>106.16549999999999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214</v>
      </c>
      <c r="B87" t="s">
        <v>1</v>
      </c>
      <c r="C87" t="s">
        <v>458</v>
      </c>
      <c r="D87">
        <v>69</v>
      </c>
      <c r="E87">
        <v>1</v>
      </c>
      <c r="F87">
        <v>0</v>
      </c>
      <c r="G87">
        <v>40.298900000000003</v>
      </c>
      <c r="H87">
        <v>-74.521000000000001</v>
      </c>
      <c r="J87">
        <f t="shared" si="2"/>
        <v>69</v>
      </c>
      <c r="K87">
        <f t="shared" si="2"/>
        <v>1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231</v>
      </c>
      <c r="B88" t="s">
        <v>1</v>
      </c>
      <c r="C88" t="s">
        <v>501</v>
      </c>
      <c r="D88">
        <v>66</v>
      </c>
      <c r="E88">
        <v>1</v>
      </c>
      <c r="F88">
        <v>0</v>
      </c>
      <c r="G88">
        <v>33.040599999999998</v>
      </c>
      <c r="H88">
        <v>-83.643100000000004</v>
      </c>
      <c r="J88">
        <f t="shared" ref="J88:L151" si="4">IF($B88="US",D88,"")</f>
        <v>66</v>
      </c>
      <c r="K88">
        <f t="shared" si="4"/>
        <v>1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474</v>
      </c>
      <c r="D89">
        <v>64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463</v>
      </c>
      <c r="D90">
        <v>64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64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223</v>
      </c>
      <c r="C91" t="s">
        <v>457</v>
      </c>
      <c r="D91">
        <v>61</v>
      </c>
      <c r="E91">
        <v>0</v>
      </c>
      <c r="F91">
        <v>0</v>
      </c>
      <c r="G91">
        <v>-35.6751</v>
      </c>
      <c r="H91">
        <v>-71.543000000000006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462</v>
      </c>
      <c r="D92">
        <v>59</v>
      </c>
      <c r="E92">
        <v>0</v>
      </c>
      <c r="F92">
        <v>8</v>
      </c>
      <c r="G92">
        <v>61.524000000000001</v>
      </c>
      <c r="H92">
        <v>105.3188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443</v>
      </c>
      <c r="D93">
        <v>57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57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245</v>
      </c>
      <c r="C94" t="s">
        <v>502</v>
      </c>
      <c r="D94">
        <v>53</v>
      </c>
      <c r="E94">
        <v>1</v>
      </c>
      <c r="F94">
        <v>20</v>
      </c>
      <c r="G94">
        <v>23.7</v>
      </c>
      <c r="H94">
        <v>121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53</v>
      </c>
      <c r="C95" t="s">
        <v>499</v>
      </c>
      <c r="D95">
        <v>53</v>
      </c>
      <c r="E95">
        <v>0</v>
      </c>
      <c r="F95">
        <v>16</v>
      </c>
      <c r="G95">
        <v>14.058299999999999</v>
      </c>
      <c r="H95">
        <v>108.27719999999999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242</v>
      </c>
      <c r="C96" t="s">
        <v>457</v>
      </c>
      <c r="D96">
        <v>51</v>
      </c>
      <c r="E96">
        <v>1</v>
      </c>
      <c r="F96">
        <v>0</v>
      </c>
      <c r="G96">
        <v>49.815300000000001</v>
      </c>
      <c r="H96">
        <v>6.1295999999999999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407</v>
      </c>
      <c r="D97">
        <v>49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243</v>
      </c>
      <c r="B98" t="s">
        <v>1</v>
      </c>
      <c r="C98" t="s">
        <v>461</v>
      </c>
      <c r="D98">
        <v>47</v>
      </c>
      <c r="E98">
        <v>0</v>
      </c>
      <c r="F98">
        <v>0</v>
      </c>
      <c r="G98">
        <v>40.590800000000002</v>
      </c>
      <c r="H98">
        <v>-77.209800000000001</v>
      </c>
      <c r="J98">
        <f t="shared" si="4"/>
        <v>47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58</v>
      </c>
      <c r="B99" t="s">
        <v>59</v>
      </c>
      <c r="C99" t="s">
        <v>407</v>
      </c>
      <c r="D99">
        <v>46</v>
      </c>
      <c r="E99">
        <v>0</v>
      </c>
      <c r="F99">
        <v>8</v>
      </c>
      <c r="G99">
        <v>-28.0167</v>
      </c>
      <c r="H99">
        <v>153.4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254</v>
      </c>
      <c r="C100" t="s">
        <v>462</v>
      </c>
      <c r="D100">
        <v>46</v>
      </c>
      <c r="E100">
        <v>0</v>
      </c>
      <c r="F100">
        <v>0</v>
      </c>
      <c r="G100">
        <v>44.016500000000001</v>
      </c>
      <c r="H100">
        <v>21.0059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191</v>
      </c>
      <c r="B101" t="s">
        <v>1</v>
      </c>
      <c r="C101" t="s">
        <v>436</v>
      </c>
      <c r="D101">
        <v>46</v>
      </c>
      <c r="E101">
        <v>0</v>
      </c>
      <c r="F101">
        <v>0</v>
      </c>
      <c r="G101">
        <v>35.4437</v>
      </c>
      <c r="H101">
        <v>139.63800000000001</v>
      </c>
      <c r="J101">
        <f t="shared" si="4"/>
        <v>46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246</v>
      </c>
      <c r="C102" t="s">
        <v>457</v>
      </c>
      <c r="D102">
        <v>44</v>
      </c>
      <c r="E102">
        <v>0</v>
      </c>
      <c r="F102">
        <v>0</v>
      </c>
      <c r="G102">
        <v>48.668999999999997</v>
      </c>
      <c r="H102">
        <v>19.699000000000002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262</v>
      </c>
      <c r="C103" t="s">
        <v>457</v>
      </c>
      <c r="D103">
        <v>41</v>
      </c>
      <c r="E103">
        <v>2</v>
      </c>
      <c r="F103">
        <v>0</v>
      </c>
      <c r="G103">
        <v>42.733899999999998</v>
      </c>
      <c r="H103">
        <v>25.485800000000001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268</v>
      </c>
      <c r="B104" t="s">
        <v>1</v>
      </c>
      <c r="C104" t="s">
        <v>443</v>
      </c>
      <c r="D104">
        <v>41</v>
      </c>
      <c r="E104">
        <v>1</v>
      </c>
      <c r="F104">
        <v>0</v>
      </c>
      <c r="G104">
        <v>37.769300000000001</v>
      </c>
      <c r="H104">
        <v>-78.17</v>
      </c>
      <c r="J104">
        <f t="shared" si="4"/>
        <v>41</v>
      </c>
      <c r="K104">
        <f t="shared" si="4"/>
        <v>1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256</v>
      </c>
      <c r="C105" t="s">
        <v>457</v>
      </c>
      <c r="D105">
        <v>40</v>
      </c>
      <c r="E105">
        <v>0</v>
      </c>
      <c r="F105">
        <v>0</v>
      </c>
      <c r="G105">
        <v>4.5353000000000003</v>
      </c>
      <c r="H105">
        <v>114.7277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264</v>
      </c>
      <c r="C106" t="s">
        <v>464</v>
      </c>
      <c r="D106">
        <v>38</v>
      </c>
      <c r="E106">
        <v>1</v>
      </c>
      <c r="F106">
        <v>0</v>
      </c>
      <c r="G106">
        <v>41.153300000000002</v>
      </c>
      <c r="H106">
        <v>20.168299999999999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457</v>
      </c>
      <c r="D107">
        <v>38</v>
      </c>
      <c r="E107">
        <v>0</v>
      </c>
      <c r="F107">
        <v>1</v>
      </c>
      <c r="G107">
        <v>45.1</v>
      </c>
      <c r="H107">
        <v>15.2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240</v>
      </c>
      <c r="C108" t="s">
        <v>464</v>
      </c>
      <c r="D108">
        <v>38</v>
      </c>
      <c r="E108">
        <v>0</v>
      </c>
      <c r="F108">
        <v>0</v>
      </c>
      <c r="G108">
        <v>-9.19</v>
      </c>
      <c r="H108">
        <v>-75.015199999999993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247</v>
      </c>
      <c r="C109" t="s">
        <v>503</v>
      </c>
      <c r="D109">
        <v>38</v>
      </c>
      <c r="E109">
        <v>0</v>
      </c>
      <c r="F109">
        <v>0</v>
      </c>
      <c r="G109">
        <v>-30.5595</v>
      </c>
      <c r="H109">
        <v>22.9375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255</v>
      </c>
      <c r="C110" t="s">
        <v>464</v>
      </c>
      <c r="D110">
        <v>37</v>
      </c>
      <c r="E110">
        <v>3</v>
      </c>
      <c r="F110">
        <v>12</v>
      </c>
      <c r="G110">
        <v>28.033899999999999</v>
      </c>
      <c r="H110">
        <v>1.6596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464</v>
      </c>
      <c r="D111">
        <v>36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457</v>
      </c>
      <c r="D112">
        <v>34</v>
      </c>
      <c r="E112">
        <v>2</v>
      </c>
      <c r="F112">
        <v>1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273</v>
      </c>
      <c r="B113" t="s">
        <v>1</v>
      </c>
      <c r="C113" t="s">
        <v>383</v>
      </c>
      <c r="D113">
        <v>32</v>
      </c>
      <c r="E113">
        <v>0</v>
      </c>
      <c r="F113">
        <v>0</v>
      </c>
      <c r="G113">
        <v>44.572000000000003</v>
      </c>
      <c r="H113">
        <v>-122.07089999999999</v>
      </c>
      <c r="J113">
        <f t="shared" si="4"/>
        <v>32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263</v>
      </c>
      <c r="B114" t="s">
        <v>1</v>
      </c>
      <c r="C114" t="s">
        <v>463</v>
      </c>
      <c r="D114">
        <v>32</v>
      </c>
      <c r="E114">
        <v>0</v>
      </c>
      <c r="F114">
        <v>0</v>
      </c>
      <c r="G114">
        <v>35.747799999999998</v>
      </c>
      <c r="H114">
        <v>-86.692300000000003</v>
      </c>
      <c r="J114">
        <f t="shared" si="4"/>
        <v>32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226</v>
      </c>
      <c r="C115" t="s">
        <v>457</v>
      </c>
      <c r="D115">
        <v>31</v>
      </c>
      <c r="E115">
        <v>0</v>
      </c>
      <c r="F115">
        <v>2</v>
      </c>
      <c r="G115">
        <v>30.375299999999999</v>
      </c>
      <c r="H115">
        <v>69.345100000000002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231</v>
      </c>
      <c r="C116" t="s">
        <v>464</v>
      </c>
      <c r="D116">
        <v>30</v>
      </c>
      <c r="E116">
        <v>0</v>
      </c>
      <c r="F116">
        <v>0</v>
      </c>
      <c r="G116">
        <v>42.315399999999997</v>
      </c>
      <c r="H116">
        <v>43.356900000000003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272</v>
      </c>
      <c r="C117" t="s">
        <v>462</v>
      </c>
      <c r="D117">
        <v>30</v>
      </c>
      <c r="E117">
        <v>0</v>
      </c>
      <c r="F117">
        <v>1</v>
      </c>
      <c r="G117">
        <v>47.162500000000001</v>
      </c>
      <c r="H117">
        <v>19.503299999999999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251</v>
      </c>
      <c r="B118" t="s">
        <v>63</v>
      </c>
      <c r="C118" t="s">
        <v>474</v>
      </c>
      <c r="D118">
        <v>29</v>
      </c>
      <c r="E118">
        <v>0</v>
      </c>
      <c r="F118">
        <v>0</v>
      </c>
      <c r="G118">
        <v>53.933300000000003</v>
      </c>
      <c r="H118">
        <v>-116.5765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277</v>
      </c>
      <c r="C119" t="s">
        <v>462</v>
      </c>
      <c r="D119">
        <v>28</v>
      </c>
      <c r="E119">
        <v>2</v>
      </c>
      <c r="F119">
        <v>0</v>
      </c>
      <c r="G119">
        <v>-1.8311999999999999</v>
      </c>
      <c r="H119">
        <v>-78.183400000000006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278</v>
      </c>
      <c r="C120" t="s">
        <v>465</v>
      </c>
      <c r="D120">
        <v>27</v>
      </c>
      <c r="E120">
        <v>0</v>
      </c>
      <c r="F120">
        <v>3</v>
      </c>
      <c r="G120">
        <v>53.709800000000001</v>
      </c>
      <c r="H120">
        <v>27.953399999999998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269</v>
      </c>
      <c r="B121" t="s">
        <v>1</v>
      </c>
      <c r="C121" t="s">
        <v>443</v>
      </c>
      <c r="D121">
        <v>27</v>
      </c>
      <c r="E121">
        <v>0</v>
      </c>
      <c r="F121">
        <v>1</v>
      </c>
      <c r="G121">
        <v>44.268500000000003</v>
      </c>
      <c r="H121">
        <v>-89.616500000000002</v>
      </c>
      <c r="J121">
        <f t="shared" si="4"/>
        <v>27</v>
      </c>
      <c r="K121">
        <f t="shared" si="4"/>
        <v>0</v>
      </c>
      <c r="L121">
        <f t="shared" si="4"/>
        <v>1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279</v>
      </c>
      <c r="C122" t="s">
        <v>464</v>
      </c>
      <c r="D122">
        <v>26</v>
      </c>
      <c r="E122">
        <v>0</v>
      </c>
      <c r="F122">
        <v>0</v>
      </c>
      <c r="G122">
        <v>9.7489000000000008</v>
      </c>
      <c r="H122">
        <v>-83.753399999999999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281</v>
      </c>
      <c r="C123" t="s">
        <v>462</v>
      </c>
      <c r="D123">
        <v>26</v>
      </c>
      <c r="E123">
        <v>0</v>
      </c>
      <c r="F123">
        <v>0</v>
      </c>
      <c r="G123">
        <v>35.126399999999997</v>
      </c>
      <c r="H123">
        <v>33.429900000000004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280</v>
      </c>
      <c r="C124" t="s">
        <v>464</v>
      </c>
      <c r="D124">
        <v>26</v>
      </c>
      <c r="E124">
        <v>0</v>
      </c>
      <c r="F124">
        <v>1</v>
      </c>
      <c r="G124">
        <v>56.879600000000003</v>
      </c>
      <c r="H124">
        <v>24.603200000000001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259</v>
      </c>
      <c r="C125" t="s">
        <v>328</v>
      </c>
      <c r="D125">
        <v>26</v>
      </c>
      <c r="E125">
        <v>0</v>
      </c>
      <c r="F125">
        <v>4</v>
      </c>
      <c r="G125">
        <v>23.634499999999999</v>
      </c>
      <c r="H125">
        <v>-102.5528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271</v>
      </c>
      <c r="B126" t="s">
        <v>1</v>
      </c>
      <c r="C126" t="s">
        <v>443</v>
      </c>
      <c r="D126">
        <v>26</v>
      </c>
      <c r="E126">
        <v>0</v>
      </c>
      <c r="F126">
        <v>0</v>
      </c>
      <c r="G126">
        <v>39.063899999999997</v>
      </c>
      <c r="H126">
        <v>-76.802099999999996</v>
      </c>
      <c r="J126">
        <f t="shared" si="4"/>
        <v>26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266</v>
      </c>
      <c r="B127" t="s">
        <v>1</v>
      </c>
      <c r="C127" t="s">
        <v>461</v>
      </c>
      <c r="D127">
        <v>26</v>
      </c>
      <c r="E127">
        <v>0</v>
      </c>
      <c r="F127">
        <v>0</v>
      </c>
      <c r="G127">
        <v>40.388800000000003</v>
      </c>
      <c r="H127">
        <v>-82.764899999999997</v>
      </c>
      <c r="J127">
        <f t="shared" si="4"/>
        <v>26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260</v>
      </c>
      <c r="B128" t="s">
        <v>1</v>
      </c>
      <c r="C128" t="s">
        <v>471</v>
      </c>
      <c r="D128">
        <v>25</v>
      </c>
      <c r="E128">
        <v>0</v>
      </c>
      <c r="F128">
        <v>0</v>
      </c>
      <c r="G128">
        <v>43.326599999999999</v>
      </c>
      <c r="H128">
        <v>-84.536100000000005</v>
      </c>
      <c r="J128">
        <f t="shared" si="4"/>
        <v>25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276</v>
      </c>
      <c r="B129" t="s">
        <v>1</v>
      </c>
      <c r="C129" t="s">
        <v>469</v>
      </c>
      <c r="D129">
        <v>24</v>
      </c>
      <c r="E129">
        <v>0</v>
      </c>
      <c r="F129">
        <v>0</v>
      </c>
      <c r="G129">
        <v>35.630099999999999</v>
      </c>
      <c r="H129">
        <v>-79.806399999999996</v>
      </c>
      <c r="J129">
        <f t="shared" si="4"/>
        <v>24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257</v>
      </c>
      <c r="C130" t="s">
        <v>328</v>
      </c>
      <c r="D130">
        <v>22</v>
      </c>
      <c r="E130">
        <v>0</v>
      </c>
      <c r="F130">
        <v>0</v>
      </c>
      <c r="G130">
        <v>4.5709</v>
      </c>
      <c r="H130">
        <v>-74.297300000000007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286</v>
      </c>
      <c r="B131" t="s">
        <v>1</v>
      </c>
      <c r="C131" t="s">
        <v>443</v>
      </c>
      <c r="D131">
        <v>22</v>
      </c>
      <c r="E131">
        <v>0</v>
      </c>
      <c r="F131">
        <v>0</v>
      </c>
      <c r="G131">
        <v>41.597799999999999</v>
      </c>
      <c r="H131">
        <v>-72.755399999999995</v>
      </c>
      <c r="J131">
        <f t="shared" si="4"/>
        <v>22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1</v>
      </c>
      <c r="C132" t="s">
        <v>436</v>
      </c>
      <c r="D132">
        <v>21</v>
      </c>
      <c r="E132">
        <v>0</v>
      </c>
      <c r="F132">
        <v>0</v>
      </c>
      <c r="G132">
        <v>37.648899999999998</v>
      </c>
      <c r="H132">
        <v>-122.66549999999999</v>
      </c>
      <c r="J132">
        <f t="shared" si="4"/>
        <v>21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258</v>
      </c>
      <c r="B133" t="s">
        <v>1</v>
      </c>
      <c r="C133" t="s">
        <v>461</v>
      </c>
      <c r="D133">
        <v>21</v>
      </c>
      <c r="E133">
        <v>0</v>
      </c>
      <c r="F133">
        <v>0</v>
      </c>
      <c r="G133">
        <v>45.694499999999998</v>
      </c>
      <c r="H133">
        <v>-93.900199999999998</v>
      </c>
      <c r="J133">
        <f t="shared" si="4"/>
        <v>21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270</v>
      </c>
      <c r="B134" t="s">
        <v>1</v>
      </c>
      <c r="C134" t="s">
        <v>443</v>
      </c>
      <c r="D134">
        <v>21</v>
      </c>
      <c r="E134">
        <v>0</v>
      </c>
      <c r="F134">
        <v>0</v>
      </c>
      <c r="G134">
        <v>38.313499999999998</v>
      </c>
      <c r="H134">
        <v>-117.05540000000001</v>
      </c>
      <c r="J134">
        <f t="shared" si="4"/>
        <v>21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302</v>
      </c>
      <c r="B135" t="s">
        <v>1</v>
      </c>
      <c r="C135" t="s">
        <v>461</v>
      </c>
      <c r="D135">
        <v>20</v>
      </c>
      <c r="E135">
        <v>0</v>
      </c>
      <c r="F135">
        <v>0</v>
      </c>
      <c r="G135">
        <v>41.680900000000001</v>
      </c>
      <c r="H135">
        <v>-71.511799999999994</v>
      </c>
      <c r="J135">
        <f t="shared" si="4"/>
        <v>20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67</v>
      </c>
      <c r="B136" t="s">
        <v>59</v>
      </c>
      <c r="C136" t="s">
        <v>407</v>
      </c>
      <c r="D136">
        <v>19</v>
      </c>
      <c r="E136">
        <v>0</v>
      </c>
      <c r="F136">
        <v>3</v>
      </c>
      <c r="G136">
        <v>-34.9285</v>
      </c>
      <c r="H136">
        <v>138.60069999999999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296</v>
      </c>
      <c r="C137" t="s">
        <v>468</v>
      </c>
      <c r="D137">
        <v>19</v>
      </c>
      <c r="E137">
        <v>0</v>
      </c>
      <c r="F137">
        <v>9</v>
      </c>
      <c r="G137">
        <v>21.473500000000001</v>
      </c>
      <c r="H137">
        <v>55.9754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283</v>
      </c>
      <c r="B138" t="s">
        <v>1</v>
      </c>
      <c r="C138" t="s">
        <v>443</v>
      </c>
      <c r="D138">
        <v>19</v>
      </c>
      <c r="E138">
        <v>0</v>
      </c>
      <c r="F138">
        <v>0</v>
      </c>
      <c r="G138">
        <v>33.856900000000003</v>
      </c>
      <c r="H138">
        <v>-80.944999999999993</v>
      </c>
      <c r="J138">
        <f t="shared" si="4"/>
        <v>19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261</v>
      </c>
      <c r="C139" t="s">
        <v>328</v>
      </c>
      <c r="D139">
        <v>18</v>
      </c>
      <c r="E139">
        <v>0</v>
      </c>
      <c r="F139">
        <v>0</v>
      </c>
      <c r="G139">
        <v>40.069099999999999</v>
      </c>
      <c r="H139">
        <v>45.038200000000003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464</v>
      </c>
      <c r="D140">
        <v>18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50</v>
      </c>
      <c r="B141" t="s">
        <v>2</v>
      </c>
      <c r="C141" t="s">
        <v>183</v>
      </c>
      <c r="D141">
        <v>18</v>
      </c>
      <c r="E141">
        <v>0</v>
      </c>
      <c r="F141">
        <v>18</v>
      </c>
      <c r="G141">
        <v>35.745199999999997</v>
      </c>
      <c r="H141">
        <v>95.995599999999996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284</v>
      </c>
      <c r="C142" t="s">
        <v>464</v>
      </c>
      <c r="D142">
        <v>18</v>
      </c>
      <c r="E142">
        <v>0</v>
      </c>
      <c r="F142">
        <v>1</v>
      </c>
      <c r="G142">
        <v>35.9375</v>
      </c>
      <c r="H142">
        <v>14.375400000000001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328</v>
      </c>
      <c r="D143">
        <v>18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289</v>
      </c>
      <c r="B144" t="s">
        <v>59</v>
      </c>
      <c r="C144" t="s">
        <v>407</v>
      </c>
      <c r="D144">
        <v>17</v>
      </c>
      <c r="E144">
        <v>1</v>
      </c>
      <c r="F144">
        <v>0</v>
      </c>
      <c r="G144">
        <v>-31.950500000000002</v>
      </c>
      <c r="H144">
        <v>115.8605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504</v>
      </c>
      <c r="D145">
        <v>17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287</v>
      </c>
      <c r="C146" t="s">
        <v>328</v>
      </c>
      <c r="D146">
        <v>17</v>
      </c>
      <c r="E146">
        <v>1</v>
      </c>
      <c r="F146">
        <v>1</v>
      </c>
      <c r="G146">
        <v>31.791699999999999</v>
      </c>
      <c r="H146">
        <v>-7.0926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295</v>
      </c>
      <c r="B147" t="s">
        <v>1</v>
      </c>
      <c r="C147" t="s">
        <v>378</v>
      </c>
      <c r="D147">
        <v>17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4"/>
        <v>17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291</v>
      </c>
      <c r="B148" t="s">
        <v>1</v>
      </c>
      <c r="C148" t="s">
        <v>471</v>
      </c>
      <c r="D148">
        <v>16</v>
      </c>
      <c r="E148">
        <v>0</v>
      </c>
      <c r="F148">
        <v>0</v>
      </c>
      <c r="G148">
        <v>39.849400000000003</v>
      </c>
      <c r="H148">
        <v>-86.258300000000006</v>
      </c>
      <c r="J148">
        <f t="shared" si="4"/>
        <v>16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320</v>
      </c>
      <c r="C149" t="s">
        <v>467</v>
      </c>
      <c r="D149">
        <v>15</v>
      </c>
      <c r="E149">
        <v>1</v>
      </c>
      <c r="F149">
        <v>3</v>
      </c>
      <c r="G149">
        <v>40.143099999999997</v>
      </c>
      <c r="H149">
        <v>47.576900000000002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307</v>
      </c>
      <c r="C150" t="s">
        <v>468</v>
      </c>
      <c r="D150">
        <v>14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301</v>
      </c>
      <c r="B151" t="s">
        <v>1</v>
      </c>
      <c r="C151" t="s">
        <v>378</v>
      </c>
      <c r="D151">
        <v>14</v>
      </c>
      <c r="E151">
        <v>0</v>
      </c>
      <c r="F151">
        <v>0</v>
      </c>
      <c r="G151">
        <v>37.668100000000003</v>
      </c>
      <c r="H151">
        <v>-84.670100000000005</v>
      </c>
      <c r="J151">
        <f t="shared" si="4"/>
        <v>14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310</v>
      </c>
      <c r="B152" t="s">
        <v>1</v>
      </c>
      <c r="C152" t="s">
        <v>471</v>
      </c>
      <c r="D152">
        <v>14</v>
      </c>
      <c r="E152">
        <v>0</v>
      </c>
      <c r="F152">
        <v>0</v>
      </c>
      <c r="G152">
        <v>41.125399999999999</v>
      </c>
      <c r="H152">
        <v>-98.268100000000004</v>
      </c>
      <c r="J152">
        <f t="shared" ref="J152:L215" si="6">IF($B152="US",D152,"")</f>
        <v>14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294</v>
      </c>
      <c r="C153" t="s">
        <v>328</v>
      </c>
      <c r="D153">
        <v>12</v>
      </c>
      <c r="E153">
        <v>0</v>
      </c>
      <c r="F153">
        <v>0</v>
      </c>
      <c r="G153">
        <v>47.4116</v>
      </c>
      <c r="H153">
        <v>28.369900000000001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309</v>
      </c>
      <c r="B154" t="s">
        <v>1</v>
      </c>
      <c r="C154" t="s">
        <v>469</v>
      </c>
      <c r="D154">
        <v>12</v>
      </c>
      <c r="E154">
        <v>0</v>
      </c>
      <c r="F154">
        <v>1</v>
      </c>
      <c r="G154">
        <v>33.729799999999997</v>
      </c>
      <c r="H154">
        <v>-111.4312</v>
      </c>
      <c r="J154">
        <f t="shared" si="6"/>
        <v>12</v>
      </c>
      <c r="K154">
        <f t="shared" si="6"/>
        <v>0</v>
      </c>
      <c r="L154">
        <f t="shared" si="6"/>
        <v>1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297</v>
      </c>
      <c r="B155" t="s">
        <v>1</v>
      </c>
      <c r="C155" t="s">
        <v>443</v>
      </c>
      <c r="D155">
        <v>12</v>
      </c>
      <c r="E155">
        <v>0</v>
      </c>
      <c r="F155">
        <v>0</v>
      </c>
      <c r="G155">
        <v>34.969700000000003</v>
      </c>
      <c r="H155">
        <v>-92.373099999999994</v>
      </c>
      <c r="J155">
        <f t="shared" si="6"/>
        <v>12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300</v>
      </c>
      <c r="C156" t="s">
        <v>442</v>
      </c>
      <c r="D156">
        <v>11</v>
      </c>
      <c r="E156">
        <v>0</v>
      </c>
      <c r="F156">
        <v>0</v>
      </c>
      <c r="G156">
        <v>33.939100000000003</v>
      </c>
      <c r="H156">
        <v>67.709999999999994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327</v>
      </c>
      <c r="C157" t="s">
        <v>328</v>
      </c>
      <c r="D157">
        <v>11</v>
      </c>
      <c r="E157">
        <v>0</v>
      </c>
      <c r="F157">
        <v>0</v>
      </c>
      <c r="G157">
        <v>18.735700000000001</v>
      </c>
      <c r="H157">
        <v>-70.162700000000001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326</v>
      </c>
      <c r="C158" t="s">
        <v>342</v>
      </c>
      <c r="D158">
        <v>10</v>
      </c>
      <c r="E158">
        <v>0</v>
      </c>
      <c r="F158">
        <v>0</v>
      </c>
      <c r="G158">
        <v>-16.290199999999999</v>
      </c>
      <c r="H158">
        <v>-63.588700000000003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55</v>
      </c>
      <c r="B159" t="s">
        <v>2</v>
      </c>
      <c r="C159" t="s">
        <v>470</v>
      </c>
      <c r="D159">
        <v>10</v>
      </c>
      <c r="E159">
        <v>0</v>
      </c>
      <c r="F159">
        <v>10</v>
      </c>
      <c r="G159">
        <v>22.166699999999999</v>
      </c>
      <c r="H159">
        <v>113.55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323</v>
      </c>
      <c r="C160" t="s">
        <v>505</v>
      </c>
      <c r="D160">
        <v>10</v>
      </c>
      <c r="E160">
        <v>0</v>
      </c>
      <c r="F160">
        <v>0</v>
      </c>
      <c r="G160">
        <v>3.2027999999999999</v>
      </c>
      <c r="H160">
        <v>73.220699999999994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292</v>
      </c>
      <c r="C161" t="s">
        <v>468</v>
      </c>
      <c r="D161">
        <v>10</v>
      </c>
      <c r="E161">
        <v>0</v>
      </c>
      <c r="F161">
        <v>1</v>
      </c>
      <c r="G161">
        <v>14.497400000000001</v>
      </c>
      <c r="H161">
        <v>-14.452400000000001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81</v>
      </c>
      <c r="C162" t="s">
        <v>505</v>
      </c>
      <c r="D162">
        <v>10</v>
      </c>
      <c r="E162">
        <v>0</v>
      </c>
      <c r="F162">
        <v>1</v>
      </c>
      <c r="G162">
        <v>7.8731</v>
      </c>
      <c r="H162">
        <v>80.771799999999999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299</v>
      </c>
      <c r="B163" t="s">
        <v>1</v>
      </c>
      <c r="C163" t="s">
        <v>506</v>
      </c>
      <c r="D163">
        <v>10</v>
      </c>
      <c r="E163">
        <v>0</v>
      </c>
      <c r="F163">
        <v>0</v>
      </c>
      <c r="G163">
        <v>38.897399999999998</v>
      </c>
      <c r="H163">
        <v>-77.026799999999994</v>
      </c>
      <c r="J163">
        <f t="shared" si="6"/>
        <v>10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316</v>
      </c>
      <c r="B164" t="s">
        <v>1</v>
      </c>
      <c r="C164" t="s">
        <v>474</v>
      </c>
      <c r="D164">
        <v>10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6"/>
        <v>10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274</v>
      </c>
      <c r="B165" t="s">
        <v>1</v>
      </c>
      <c r="C165" t="s">
        <v>461</v>
      </c>
      <c r="D165">
        <v>10</v>
      </c>
      <c r="E165">
        <v>0</v>
      </c>
      <c r="F165">
        <v>0</v>
      </c>
      <c r="G165">
        <v>40.15</v>
      </c>
      <c r="H165">
        <v>-111.86239999999999</v>
      </c>
      <c r="J165">
        <f t="shared" si="6"/>
        <v>10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306</v>
      </c>
      <c r="B166" t="s">
        <v>187</v>
      </c>
      <c r="C166" t="s">
        <v>383</v>
      </c>
      <c r="D166">
        <v>9</v>
      </c>
      <c r="E166">
        <v>0</v>
      </c>
      <c r="F166">
        <v>0</v>
      </c>
      <c r="G166">
        <v>61.892600000000002</v>
      </c>
      <c r="H166">
        <v>-6.9118000000000004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322</v>
      </c>
      <c r="C167" t="s">
        <v>442</v>
      </c>
      <c r="D167">
        <v>9</v>
      </c>
      <c r="E167">
        <v>0</v>
      </c>
      <c r="F167">
        <v>0</v>
      </c>
      <c r="G167">
        <v>14.641500000000001</v>
      </c>
      <c r="H167">
        <v>-61.0242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334</v>
      </c>
      <c r="B168" t="s">
        <v>1</v>
      </c>
      <c r="C168" t="s">
        <v>471</v>
      </c>
      <c r="D168">
        <v>9</v>
      </c>
      <c r="E168">
        <v>1</v>
      </c>
      <c r="F168">
        <v>0</v>
      </c>
      <c r="G168">
        <v>44.299799999999998</v>
      </c>
      <c r="H168">
        <v>-99.438800000000001</v>
      </c>
      <c r="J168">
        <f t="shared" si="6"/>
        <v>9</v>
      </c>
      <c r="K168">
        <f t="shared" si="6"/>
        <v>1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331</v>
      </c>
      <c r="C169" t="s">
        <v>381</v>
      </c>
      <c r="D169">
        <v>8</v>
      </c>
      <c r="E169">
        <v>0</v>
      </c>
      <c r="F169">
        <v>0</v>
      </c>
      <c r="G169">
        <v>18.1096</v>
      </c>
      <c r="H169">
        <v>-77.297499999999999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313</v>
      </c>
      <c r="C170" t="s">
        <v>442</v>
      </c>
      <c r="D170">
        <v>8</v>
      </c>
      <c r="E170">
        <v>0</v>
      </c>
      <c r="F170">
        <v>0</v>
      </c>
      <c r="G170">
        <v>55.169400000000003</v>
      </c>
      <c r="H170">
        <v>23.8813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330</v>
      </c>
      <c r="B171" t="s">
        <v>1</v>
      </c>
      <c r="C171" t="s">
        <v>443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6"/>
        <v>8</v>
      </c>
      <c r="K171">
        <f t="shared" si="6"/>
        <v>1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76</v>
      </c>
      <c r="C172" t="s">
        <v>342</v>
      </c>
      <c r="D172">
        <v>7</v>
      </c>
      <c r="E172">
        <v>0</v>
      </c>
      <c r="F172">
        <v>1</v>
      </c>
      <c r="G172">
        <v>12.5657</v>
      </c>
      <c r="H172">
        <v>104.991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315</v>
      </c>
      <c r="B173" t="s">
        <v>1</v>
      </c>
      <c r="C173" t="s">
        <v>471</v>
      </c>
      <c r="D173">
        <v>7</v>
      </c>
      <c r="E173">
        <v>0</v>
      </c>
      <c r="F173">
        <v>0</v>
      </c>
      <c r="G173">
        <v>43.452500000000001</v>
      </c>
      <c r="H173">
        <v>-71.563900000000004</v>
      </c>
      <c r="J173">
        <f t="shared" si="6"/>
        <v>7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332</v>
      </c>
      <c r="C174" t="s">
        <v>342</v>
      </c>
      <c r="D174">
        <v>6</v>
      </c>
      <c r="E174">
        <v>0</v>
      </c>
      <c r="F174">
        <v>0</v>
      </c>
      <c r="G174">
        <v>48.019599999999997</v>
      </c>
      <c r="H174">
        <v>66.923699999999997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337</v>
      </c>
      <c r="C175" t="s">
        <v>328</v>
      </c>
      <c r="D175">
        <v>6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338</v>
      </c>
      <c r="C176" t="s">
        <v>472</v>
      </c>
      <c r="D176">
        <v>6</v>
      </c>
      <c r="E176">
        <v>0</v>
      </c>
      <c r="F176">
        <v>0</v>
      </c>
      <c r="G176">
        <v>-23.442499999999999</v>
      </c>
      <c r="H176">
        <v>-58.443800000000003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335</v>
      </c>
      <c r="C177" t="s">
        <v>328</v>
      </c>
      <c r="D177">
        <v>6</v>
      </c>
      <c r="E177">
        <v>0</v>
      </c>
      <c r="F177">
        <v>0</v>
      </c>
      <c r="G177">
        <v>-21.115100000000002</v>
      </c>
      <c r="H177">
        <v>55.5364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288</v>
      </c>
      <c r="B178" t="s">
        <v>1</v>
      </c>
      <c r="C178" t="s">
        <v>471</v>
      </c>
      <c r="D178">
        <v>6</v>
      </c>
      <c r="E178">
        <v>0</v>
      </c>
      <c r="F178">
        <v>0</v>
      </c>
      <c r="G178">
        <v>32.318199999999997</v>
      </c>
      <c r="H178">
        <v>-86.902299999999997</v>
      </c>
      <c r="J178">
        <f t="shared" si="6"/>
        <v>6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339</v>
      </c>
      <c r="B179" t="s">
        <v>1</v>
      </c>
      <c r="C179" t="s">
        <v>473</v>
      </c>
      <c r="D179">
        <v>6</v>
      </c>
      <c r="E179">
        <v>0</v>
      </c>
      <c r="F179">
        <v>0</v>
      </c>
      <c r="G179">
        <v>39.3185</v>
      </c>
      <c r="H179">
        <v>-75.507099999999994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324</v>
      </c>
      <c r="B180" t="s">
        <v>1</v>
      </c>
      <c r="C180" t="s">
        <v>471</v>
      </c>
      <c r="D180">
        <v>6</v>
      </c>
      <c r="E180">
        <v>0</v>
      </c>
      <c r="F180">
        <v>0</v>
      </c>
      <c r="G180">
        <v>32.741599999999998</v>
      </c>
      <c r="H180">
        <v>-89.678700000000006</v>
      </c>
      <c r="J180">
        <f t="shared" si="6"/>
        <v>6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392</v>
      </c>
      <c r="D181">
        <v>5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507</v>
      </c>
      <c r="B182" t="s">
        <v>54</v>
      </c>
      <c r="C182" t="s">
        <v>471</v>
      </c>
      <c r="D182">
        <v>5</v>
      </c>
      <c r="E182">
        <v>0</v>
      </c>
      <c r="F182">
        <v>0</v>
      </c>
      <c r="G182">
        <v>4</v>
      </c>
      <c r="H182">
        <v>-53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329</v>
      </c>
      <c r="C183" t="s">
        <v>508</v>
      </c>
      <c r="D183">
        <v>5</v>
      </c>
      <c r="E183">
        <v>0</v>
      </c>
      <c r="F183">
        <v>0</v>
      </c>
      <c r="G183">
        <v>3.9339</v>
      </c>
      <c r="H183">
        <v>-53.125799999999998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472</v>
      </c>
      <c r="D184">
        <v>5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347</v>
      </c>
      <c r="B185" t="s">
        <v>1</v>
      </c>
      <c r="C185" t="s">
        <v>471</v>
      </c>
      <c r="D185">
        <v>5</v>
      </c>
      <c r="E185">
        <v>0</v>
      </c>
      <c r="F185">
        <v>0</v>
      </c>
      <c r="G185">
        <v>46.921900000000001</v>
      </c>
      <c r="H185">
        <v>-110.45440000000001</v>
      </c>
      <c r="J185">
        <f t="shared" si="6"/>
        <v>5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325</v>
      </c>
      <c r="B186" t="s">
        <v>1</v>
      </c>
      <c r="C186" t="s">
        <v>463</v>
      </c>
      <c r="D186">
        <v>5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6"/>
        <v>5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343</v>
      </c>
      <c r="B187" t="s">
        <v>63</v>
      </c>
      <c r="C187" t="s">
        <v>474</v>
      </c>
      <c r="D187">
        <v>4</v>
      </c>
      <c r="E187">
        <v>0</v>
      </c>
      <c r="F187">
        <v>0</v>
      </c>
      <c r="G187">
        <v>53.760899999999999</v>
      </c>
      <c r="H187">
        <v>-98.813900000000004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364</v>
      </c>
      <c r="C188" t="s">
        <v>365</v>
      </c>
      <c r="D188">
        <v>4</v>
      </c>
      <c r="E188">
        <v>0</v>
      </c>
      <c r="F188">
        <v>0</v>
      </c>
      <c r="G188">
        <v>21.521799999999999</v>
      </c>
      <c r="H188">
        <v>-77.781199999999998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367</v>
      </c>
      <c r="C189" t="s">
        <v>328</v>
      </c>
      <c r="D189">
        <v>4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346</v>
      </c>
      <c r="B190" t="s">
        <v>1</v>
      </c>
      <c r="C190" t="s">
        <v>509</v>
      </c>
      <c r="D190">
        <v>4</v>
      </c>
      <c r="E190">
        <v>0</v>
      </c>
      <c r="F190">
        <v>0</v>
      </c>
      <c r="G190">
        <v>21.0943</v>
      </c>
      <c r="H190">
        <v>-157.4983</v>
      </c>
      <c r="J190">
        <f t="shared" si="6"/>
        <v>4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354</v>
      </c>
      <c r="B191" t="s">
        <v>1</v>
      </c>
      <c r="C191" t="s">
        <v>471</v>
      </c>
      <c r="D191">
        <v>4</v>
      </c>
      <c r="E191">
        <v>0</v>
      </c>
      <c r="F191">
        <v>0</v>
      </c>
      <c r="G191">
        <v>38.456099999999999</v>
      </c>
      <c r="H191">
        <v>-92.288399999999996</v>
      </c>
      <c r="J191">
        <f t="shared" si="6"/>
        <v>4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333</v>
      </c>
      <c r="B192" t="s">
        <v>1</v>
      </c>
      <c r="C192" t="s">
        <v>471</v>
      </c>
      <c r="D192">
        <v>4</v>
      </c>
      <c r="E192">
        <v>0</v>
      </c>
      <c r="F192">
        <v>0</v>
      </c>
      <c r="G192">
        <v>35.565300000000001</v>
      </c>
      <c r="H192">
        <v>-96.928899999999999</v>
      </c>
      <c r="J192">
        <f t="shared" si="6"/>
        <v>4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340</v>
      </c>
      <c r="C193" t="s">
        <v>383</v>
      </c>
      <c r="D193">
        <v>4</v>
      </c>
      <c r="E193">
        <v>0</v>
      </c>
      <c r="F193">
        <v>0</v>
      </c>
      <c r="G193">
        <v>-32.522799999999997</v>
      </c>
      <c r="H193">
        <v>-55.765799999999999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336</v>
      </c>
      <c r="C194" t="s">
        <v>381</v>
      </c>
      <c r="D194">
        <v>3</v>
      </c>
      <c r="E194">
        <v>0</v>
      </c>
      <c r="F194">
        <v>0</v>
      </c>
      <c r="G194">
        <v>23.684999999999999</v>
      </c>
      <c r="H194">
        <v>90.356300000000005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369</v>
      </c>
      <c r="B195" t="s">
        <v>54</v>
      </c>
      <c r="C195" t="s">
        <v>471</v>
      </c>
      <c r="D195">
        <v>3</v>
      </c>
      <c r="E195">
        <v>0</v>
      </c>
      <c r="F195">
        <v>0</v>
      </c>
      <c r="G195">
        <v>-17.6797</v>
      </c>
      <c r="H195">
        <v>149.4068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351</v>
      </c>
      <c r="C196" t="s">
        <v>476</v>
      </c>
      <c r="D196">
        <v>3</v>
      </c>
      <c r="E196">
        <v>0</v>
      </c>
      <c r="F196">
        <v>0</v>
      </c>
      <c r="G196">
        <v>7.9465000000000003</v>
      </c>
      <c r="H196">
        <v>-1.0232000000000001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314</v>
      </c>
      <c r="B197" t="s">
        <v>1</v>
      </c>
      <c r="C197" t="s">
        <v>471</v>
      </c>
      <c r="D197">
        <v>3</v>
      </c>
      <c r="E197">
        <v>0</v>
      </c>
      <c r="F197">
        <v>0</v>
      </c>
      <c r="G197">
        <v>44.693899999999999</v>
      </c>
      <c r="H197">
        <v>-69.381900000000002</v>
      </c>
      <c r="J197">
        <f t="shared" si="6"/>
        <v>3</v>
      </c>
      <c r="K197">
        <f t="shared" si="6"/>
        <v>0</v>
      </c>
      <c r="L197">
        <f t="shared" si="6"/>
        <v>0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362</v>
      </c>
      <c r="B198" t="s">
        <v>1</v>
      </c>
      <c r="C198" t="s">
        <v>475</v>
      </c>
      <c r="D198">
        <v>3</v>
      </c>
      <c r="E198">
        <v>0</v>
      </c>
      <c r="F198">
        <v>0</v>
      </c>
      <c r="G198">
        <v>18.220800000000001</v>
      </c>
      <c r="H198">
        <v>-66.590100000000007</v>
      </c>
      <c r="J198">
        <f t="shared" si="6"/>
        <v>3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349</v>
      </c>
      <c r="C199" t="s">
        <v>381</v>
      </c>
      <c r="D199">
        <v>3</v>
      </c>
      <c r="E199">
        <v>1</v>
      </c>
      <c r="F199">
        <v>0</v>
      </c>
      <c r="G199">
        <v>48.379399999999997</v>
      </c>
      <c r="H199">
        <v>31.165600000000001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377</v>
      </c>
      <c r="C200" t="s">
        <v>378</v>
      </c>
      <c r="D200">
        <v>2</v>
      </c>
      <c r="E200">
        <v>0</v>
      </c>
      <c r="F200">
        <v>0</v>
      </c>
      <c r="G200">
        <v>12.521100000000001</v>
      </c>
      <c r="H200">
        <v>-69.968299999999999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321</v>
      </c>
      <c r="C201" t="s">
        <v>381</v>
      </c>
      <c r="D201">
        <v>2</v>
      </c>
      <c r="E201">
        <v>0</v>
      </c>
      <c r="F201">
        <v>0</v>
      </c>
      <c r="G201">
        <v>12.238300000000001</v>
      </c>
      <c r="H201">
        <v>-1.5616000000000001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363</v>
      </c>
      <c r="C202" t="s">
        <v>381</v>
      </c>
      <c r="D202">
        <v>2</v>
      </c>
      <c r="E202">
        <v>0</v>
      </c>
      <c r="F202">
        <v>0</v>
      </c>
      <c r="G202">
        <v>3.8479999999999999</v>
      </c>
      <c r="H202">
        <v>11.5021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344</v>
      </c>
      <c r="B203" t="s">
        <v>63</v>
      </c>
      <c r="C203" t="s">
        <v>474</v>
      </c>
      <c r="D203">
        <v>2</v>
      </c>
      <c r="E203">
        <v>0</v>
      </c>
      <c r="F203">
        <v>0</v>
      </c>
      <c r="G203">
        <v>52.939900000000002</v>
      </c>
      <c r="H203">
        <v>-106.4509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380</v>
      </c>
      <c r="C204" t="s">
        <v>381</v>
      </c>
      <c r="D204">
        <v>2</v>
      </c>
      <c r="E204">
        <v>0</v>
      </c>
      <c r="F204">
        <v>0</v>
      </c>
      <c r="G204">
        <v>-4.0382999999999996</v>
      </c>
      <c r="H204">
        <v>21.758700000000001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382</v>
      </c>
      <c r="B205" t="s">
        <v>54</v>
      </c>
      <c r="C205" t="s">
        <v>383</v>
      </c>
      <c r="D205">
        <v>2</v>
      </c>
      <c r="E205">
        <v>0</v>
      </c>
      <c r="F205">
        <v>0</v>
      </c>
      <c r="G205">
        <v>18.070799999999998</v>
      </c>
      <c r="H205">
        <v>-63.0501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353</v>
      </c>
      <c r="C206" t="s">
        <v>381</v>
      </c>
      <c r="D206">
        <v>2</v>
      </c>
      <c r="E206">
        <v>0</v>
      </c>
      <c r="F206">
        <v>0</v>
      </c>
      <c r="G206">
        <v>15.2</v>
      </c>
      <c r="H206">
        <v>-86.241900000000001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385</v>
      </c>
      <c r="C207" t="s">
        <v>383</v>
      </c>
      <c r="D207">
        <v>2</v>
      </c>
      <c r="E207">
        <v>0</v>
      </c>
      <c r="F207">
        <v>0</v>
      </c>
      <c r="G207">
        <v>49.19</v>
      </c>
      <c r="H207">
        <v>-2.11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345</v>
      </c>
      <c r="C208" t="s">
        <v>476</v>
      </c>
      <c r="D208">
        <v>2</v>
      </c>
      <c r="E208">
        <v>0</v>
      </c>
      <c r="F208">
        <v>0</v>
      </c>
      <c r="G208">
        <v>43.738399999999999</v>
      </c>
      <c r="H208">
        <v>7.4245999999999999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387</v>
      </c>
      <c r="C209" t="s">
        <v>383</v>
      </c>
      <c r="D209">
        <v>2</v>
      </c>
      <c r="E209">
        <v>0</v>
      </c>
      <c r="F209">
        <v>0</v>
      </c>
      <c r="G209">
        <v>-22.957599999999999</v>
      </c>
      <c r="H209">
        <v>18.490400000000001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/>
      <c r="B210" t="s">
        <v>388</v>
      </c>
      <c r="C210" t="s">
        <v>381</v>
      </c>
      <c r="D210">
        <v>2</v>
      </c>
      <c r="E210">
        <v>0</v>
      </c>
      <c r="F210">
        <v>0</v>
      </c>
      <c r="G210">
        <v>9.0820000000000007</v>
      </c>
      <c r="H210">
        <v>8.6753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/>
      <c r="B211" t="s">
        <v>373</v>
      </c>
      <c r="C211" t="s">
        <v>510</v>
      </c>
      <c r="D211">
        <v>2</v>
      </c>
      <c r="E211">
        <v>0</v>
      </c>
      <c r="F211">
        <v>0</v>
      </c>
      <c r="G211">
        <v>-4.6795999999999998</v>
      </c>
      <c r="H211">
        <v>55.491999999999997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368</v>
      </c>
      <c r="C212" t="s">
        <v>478</v>
      </c>
      <c r="D212">
        <v>2</v>
      </c>
      <c r="E212">
        <v>0</v>
      </c>
      <c r="F212">
        <v>0</v>
      </c>
      <c r="G212">
        <v>10.691800000000001</v>
      </c>
      <c r="H212">
        <v>-61.222499999999997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361</v>
      </c>
      <c r="B213" t="s">
        <v>1</v>
      </c>
      <c r="C213" t="s">
        <v>443</v>
      </c>
      <c r="D213">
        <v>2</v>
      </c>
      <c r="E213">
        <v>0</v>
      </c>
      <c r="F213">
        <v>0</v>
      </c>
      <c r="G213">
        <v>44.240499999999997</v>
      </c>
      <c r="H213">
        <v>-114.47880000000001</v>
      </c>
      <c r="J213">
        <f t="shared" si="6"/>
        <v>2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374</v>
      </c>
      <c r="B214" t="s">
        <v>1</v>
      </c>
      <c r="C214" t="s">
        <v>471</v>
      </c>
      <c r="D214">
        <v>2</v>
      </c>
      <c r="E214">
        <v>0</v>
      </c>
      <c r="F214">
        <v>0</v>
      </c>
      <c r="G214">
        <v>42.756</v>
      </c>
      <c r="H214">
        <v>-107.30249999999999</v>
      </c>
      <c r="J214">
        <f t="shared" si="6"/>
        <v>2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355</v>
      </c>
      <c r="B215" t="s">
        <v>172</v>
      </c>
      <c r="C215" t="s">
        <v>438</v>
      </c>
      <c r="D215">
        <v>2</v>
      </c>
      <c r="E215">
        <v>0</v>
      </c>
      <c r="F215">
        <v>0</v>
      </c>
      <c r="G215">
        <v>49.372300000000003</v>
      </c>
      <c r="H215">
        <v>-2.3643999999999998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318</v>
      </c>
      <c r="C216" t="s">
        <v>342</v>
      </c>
      <c r="D216">
        <v>2</v>
      </c>
      <c r="E216">
        <v>0</v>
      </c>
      <c r="F216">
        <v>0</v>
      </c>
      <c r="G216">
        <v>6.4238</v>
      </c>
      <c r="H216">
        <v>-66.589699999999993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376</v>
      </c>
      <c r="C217" t="s">
        <v>381</v>
      </c>
      <c r="D217">
        <v>1</v>
      </c>
      <c r="E217">
        <v>0</v>
      </c>
      <c r="F217">
        <v>1</v>
      </c>
      <c r="G217">
        <v>42.506300000000003</v>
      </c>
      <c r="H217">
        <v>1.5218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390</v>
      </c>
      <c r="C218" t="s">
        <v>511</v>
      </c>
      <c r="D218">
        <v>1</v>
      </c>
      <c r="E218">
        <v>0</v>
      </c>
      <c r="F218">
        <v>0</v>
      </c>
      <c r="G218">
        <v>17.0608</v>
      </c>
      <c r="H218">
        <v>-61.796399999999998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379</v>
      </c>
      <c r="B219" t="s">
        <v>59</v>
      </c>
      <c r="C219" t="s">
        <v>392</v>
      </c>
      <c r="D219">
        <v>1</v>
      </c>
      <c r="E219">
        <v>0</v>
      </c>
      <c r="F219">
        <v>0</v>
      </c>
      <c r="G219">
        <v>-35.473500000000001</v>
      </c>
      <c r="H219">
        <v>149.01240000000001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391</v>
      </c>
      <c r="B220" t="s">
        <v>59</v>
      </c>
      <c r="C220" t="s">
        <v>392</v>
      </c>
      <c r="D220">
        <v>1</v>
      </c>
      <c r="E220">
        <v>0</v>
      </c>
      <c r="F220">
        <v>0</v>
      </c>
      <c r="G220">
        <v>-12.4634</v>
      </c>
      <c r="H220">
        <v>130.84559999999999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394</v>
      </c>
      <c r="C221" t="s">
        <v>381</v>
      </c>
      <c r="D221">
        <v>1</v>
      </c>
      <c r="E221">
        <v>0</v>
      </c>
      <c r="F221">
        <v>0</v>
      </c>
      <c r="G221">
        <v>27.514199999999999</v>
      </c>
      <c r="H221">
        <v>90.433599999999998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350</v>
      </c>
      <c r="B222" t="s">
        <v>63</v>
      </c>
      <c r="C222" t="s">
        <v>512</v>
      </c>
      <c r="D222">
        <v>1</v>
      </c>
      <c r="E222">
        <v>0</v>
      </c>
      <c r="F222">
        <v>0</v>
      </c>
      <c r="G222">
        <v>46.565300000000001</v>
      </c>
      <c r="H222">
        <v>-66.4619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431</v>
      </c>
      <c r="C223" t="s">
        <v>479</v>
      </c>
      <c r="D223">
        <v>1</v>
      </c>
      <c r="E223">
        <v>0</v>
      </c>
      <c r="F223">
        <v>0</v>
      </c>
      <c r="G223">
        <v>19.313300000000002</v>
      </c>
      <c r="H223">
        <v>-81.254599999999996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79</v>
      </c>
      <c r="B224" t="s">
        <v>2</v>
      </c>
      <c r="C224" t="s">
        <v>183</v>
      </c>
      <c r="D224">
        <v>1</v>
      </c>
      <c r="E224">
        <v>0</v>
      </c>
      <c r="F224">
        <v>1</v>
      </c>
      <c r="G224">
        <v>31.692699999999999</v>
      </c>
      <c r="H224">
        <v>88.092399999999998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401</v>
      </c>
      <c r="C225" t="s">
        <v>381</v>
      </c>
      <c r="D225">
        <v>1</v>
      </c>
      <c r="E225">
        <v>0</v>
      </c>
      <c r="F225">
        <v>0</v>
      </c>
      <c r="G225">
        <v>7.54</v>
      </c>
      <c r="H225">
        <v>-5.5471000000000004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/>
      <c r="B226" t="s">
        <v>416</v>
      </c>
      <c r="C226" t="s">
        <v>480</v>
      </c>
      <c r="D226">
        <v>1</v>
      </c>
      <c r="E226">
        <v>0</v>
      </c>
      <c r="F226">
        <v>0</v>
      </c>
      <c r="G226">
        <v>12.169600000000001</v>
      </c>
      <c r="H226">
        <v>-68.989999999999995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404</v>
      </c>
      <c r="C227" t="s">
        <v>500</v>
      </c>
      <c r="D227">
        <v>1</v>
      </c>
      <c r="E227">
        <v>0</v>
      </c>
      <c r="F227">
        <v>0</v>
      </c>
      <c r="G227">
        <v>-26.522500000000001</v>
      </c>
      <c r="H227">
        <v>31.465900000000001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359</v>
      </c>
      <c r="C228" t="s">
        <v>472</v>
      </c>
      <c r="D228">
        <v>1</v>
      </c>
      <c r="E228">
        <v>0</v>
      </c>
      <c r="F228">
        <v>0</v>
      </c>
      <c r="G228">
        <v>9.1449999999999996</v>
      </c>
      <c r="H228">
        <v>40.489699999999999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370</v>
      </c>
      <c r="B229" t="s">
        <v>54</v>
      </c>
      <c r="C229" t="s">
        <v>383</v>
      </c>
      <c r="D229">
        <v>1</v>
      </c>
      <c r="E229">
        <v>0</v>
      </c>
      <c r="F229">
        <v>0</v>
      </c>
      <c r="G229">
        <v>17.899999999999999</v>
      </c>
      <c r="H229">
        <v>-62.833300000000001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406</v>
      </c>
      <c r="C230" t="s">
        <v>407</v>
      </c>
      <c r="D230">
        <v>1</v>
      </c>
      <c r="E230">
        <v>0</v>
      </c>
      <c r="F230">
        <v>0</v>
      </c>
      <c r="G230">
        <v>-0.80369999999999997</v>
      </c>
      <c r="H230">
        <v>11.609400000000001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352</v>
      </c>
      <c r="C231" t="s">
        <v>479</v>
      </c>
      <c r="D231">
        <v>1</v>
      </c>
      <c r="E231">
        <v>0</v>
      </c>
      <c r="F231">
        <v>0</v>
      </c>
      <c r="G231">
        <v>16.265000000000001</v>
      </c>
      <c r="H231">
        <v>-61.551000000000002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384</v>
      </c>
      <c r="C232" t="s">
        <v>482</v>
      </c>
      <c r="D232">
        <v>1</v>
      </c>
      <c r="E232">
        <v>0</v>
      </c>
      <c r="F232">
        <v>0</v>
      </c>
      <c r="G232">
        <v>15.7835</v>
      </c>
      <c r="H232">
        <v>-90.230800000000002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409</v>
      </c>
      <c r="C233" t="s">
        <v>410</v>
      </c>
      <c r="D233">
        <v>1</v>
      </c>
      <c r="E233">
        <v>0</v>
      </c>
      <c r="F233">
        <v>0</v>
      </c>
      <c r="G233">
        <v>49.45</v>
      </c>
      <c r="H233">
        <v>-2.58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411</v>
      </c>
      <c r="C234" t="s">
        <v>513</v>
      </c>
      <c r="D234">
        <v>1</v>
      </c>
      <c r="E234">
        <v>0</v>
      </c>
      <c r="F234">
        <v>0</v>
      </c>
      <c r="G234">
        <v>9.9456000000000007</v>
      </c>
      <c r="H234">
        <v>-9.6966000000000001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366</v>
      </c>
      <c r="C235" t="s">
        <v>451</v>
      </c>
      <c r="D235">
        <v>1</v>
      </c>
      <c r="E235">
        <v>1</v>
      </c>
      <c r="F235">
        <v>0</v>
      </c>
      <c r="G235">
        <v>4.8604000000000003</v>
      </c>
      <c r="H235">
        <v>-58.930199999999999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412</v>
      </c>
      <c r="C236" t="s">
        <v>381</v>
      </c>
      <c r="D236">
        <v>1</v>
      </c>
      <c r="E236">
        <v>0</v>
      </c>
      <c r="F236">
        <v>0</v>
      </c>
      <c r="G236">
        <v>41.902900000000002</v>
      </c>
      <c r="H236">
        <v>12.4534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/>
      <c r="B237" t="s">
        <v>311</v>
      </c>
      <c r="C237" t="s">
        <v>342</v>
      </c>
      <c r="D237">
        <v>1</v>
      </c>
      <c r="E237">
        <v>0</v>
      </c>
      <c r="F237">
        <v>1</v>
      </c>
      <c r="G237">
        <v>30.5852</v>
      </c>
      <c r="H237">
        <v>36.238399999999999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/>
      <c r="B238" t="s">
        <v>372</v>
      </c>
      <c r="C238" t="s">
        <v>410</v>
      </c>
      <c r="D238">
        <v>1</v>
      </c>
      <c r="E238">
        <v>0</v>
      </c>
      <c r="F238">
        <v>0</v>
      </c>
      <c r="G238">
        <v>-2.3599999999999999E-2</v>
      </c>
      <c r="H238">
        <v>37.906199999999998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414</v>
      </c>
      <c r="C239" t="s">
        <v>342</v>
      </c>
      <c r="D239">
        <v>1</v>
      </c>
      <c r="E239">
        <v>0</v>
      </c>
      <c r="F239">
        <v>0</v>
      </c>
      <c r="G239">
        <v>21.007899999999999</v>
      </c>
      <c r="H239">
        <v>10.940799999999999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415</v>
      </c>
      <c r="C240" t="s">
        <v>381</v>
      </c>
      <c r="D240">
        <v>1</v>
      </c>
      <c r="E240">
        <v>0</v>
      </c>
      <c r="F240">
        <v>0</v>
      </c>
      <c r="G240">
        <v>46.862499999999997</v>
      </c>
      <c r="H240">
        <v>103.8467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80</v>
      </c>
      <c r="C241" t="s">
        <v>410</v>
      </c>
      <c r="D241">
        <v>1</v>
      </c>
      <c r="E241">
        <v>0</v>
      </c>
      <c r="F241">
        <v>1</v>
      </c>
      <c r="G241">
        <v>28.3949</v>
      </c>
      <c r="H241">
        <v>84.123999999999995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360</v>
      </c>
      <c r="C242" t="s">
        <v>342</v>
      </c>
      <c r="D242">
        <v>1</v>
      </c>
      <c r="E242">
        <v>0</v>
      </c>
      <c r="F242">
        <v>0</v>
      </c>
      <c r="G242">
        <v>-1.9402999999999999</v>
      </c>
      <c r="H242">
        <v>29.873899999999999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389</v>
      </c>
      <c r="C243" t="s">
        <v>480</v>
      </c>
      <c r="D243">
        <v>1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418</v>
      </c>
      <c r="C244" t="s">
        <v>383</v>
      </c>
      <c r="D244">
        <v>1</v>
      </c>
      <c r="E244">
        <v>0</v>
      </c>
      <c r="F244">
        <v>0</v>
      </c>
      <c r="G244">
        <v>12.984299999999999</v>
      </c>
      <c r="H244">
        <v>-61.287199999999999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420</v>
      </c>
      <c r="C245" t="s">
        <v>421</v>
      </c>
      <c r="D245">
        <v>1</v>
      </c>
      <c r="E245">
        <v>1</v>
      </c>
      <c r="F245">
        <v>0</v>
      </c>
      <c r="G245">
        <v>12.8628</v>
      </c>
      <c r="H245">
        <v>30.217600000000001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422</v>
      </c>
      <c r="C246" t="s">
        <v>383</v>
      </c>
      <c r="D246">
        <v>1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425</v>
      </c>
      <c r="C247" t="s">
        <v>381</v>
      </c>
      <c r="D247">
        <v>1</v>
      </c>
      <c r="E247">
        <v>0</v>
      </c>
      <c r="F247">
        <v>0</v>
      </c>
      <c r="G247">
        <v>8.6195000000000004</v>
      </c>
      <c r="H247">
        <v>0.82479999999999998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 t="s">
        <v>428</v>
      </c>
      <c r="B248" t="s">
        <v>1</v>
      </c>
      <c r="C248" t="s">
        <v>429</v>
      </c>
      <c r="D248">
        <v>1</v>
      </c>
      <c r="E248">
        <v>0</v>
      </c>
      <c r="F248">
        <v>0</v>
      </c>
      <c r="G248">
        <v>47.5289</v>
      </c>
      <c r="H248">
        <v>-99.784000000000006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 t="s">
        <v>483</v>
      </c>
      <c r="B249" t="s">
        <v>1</v>
      </c>
      <c r="C249" t="s">
        <v>480</v>
      </c>
      <c r="D249">
        <v>1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 t="s">
        <v>432</v>
      </c>
      <c r="B250" t="s">
        <v>172</v>
      </c>
      <c r="C250" t="s">
        <v>383</v>
      </c>
      <c r="D250">
        <v>1</v>
      </c>
      <c r="E250">
        <v>0</v>
      </c>
      <c r="F250">
        <v>1</v>
      </c>
      <c r="G250">
        <v>36.140799999999999</v>
      </c>
      <c r="H250">
        <v>-5.3536000000000001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 t="s">
        <v>433</v>
      </c>
      <c r="B251" t="s">
        <v>59</v>
      </c>
      <c r="C251" t="s">
        <v>434</v>
      </c>
      <c r="D251">
        <v>0</v>
      </c>
      <c r="E251">
        <v>0</v>
      </c>
      <c r="F251">
        <v>0</v>
      </c>
      <c r="G251">
        <v>35.4437</v>
      </c>
      <c r="H251">
        <v>139.63800000000001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 t="s">
        <v>435</v>
      </c>
      <c r="B252" t="s">
        <v>1</v>
      </c>
      <c r="C252" t="s">
        <v>436</v>
      </c>
      <c r="D252">
        <v>0</v>
      </c>
      <c r="E252">
        <v>0</v>
      </c>
      <c r="F252">
        <v>0</v>
      </c>
      <c r="G252">
        <v>38.491199999999999</v>
      </c>
      <c r="H252">
        <v>-80.954499999999996</v>
      </c>
      <c r="J252">
        <f t="shared" si="8"/>
        <v>0</v>
      </c>
      <c r="K252">
        <f t="shared" si="8"/>
        <v>0</v>
      </c>
      <c r="L252">
        <f t="shared" si="8"/>
        <v>0</v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437</v>
      </c>
      <c r="C253" t="s">
        <v>438</v>
      </c>
      <c r="D253">
        <v>0</v>
      </c>
      <c r="E253">
        <v>0</v>
      </c>
      <c r="F253">
        <v>0</v>
      </c>
      <c r="G253">
        <v>31.952200000000001</v>
      </c>
      <c r="H253">
        <v>35.233199999999997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FD3C-D4AC-2547-AA48-6D4CDC7F56B7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145193</v>
      </c>
      <c r="E1">
        <f>SUM(E4:E276)</f>
        <v>5404</v>
      </c>
      <c r="F1">
        <f>SUM(F4:F276)</f>
        <v>70251</v>
      </c>
      <c r="J1">
        <f>SUM(J4:J276)</f>
        <v>2179</v>
      </c>
      <c r="K1">
        <f>SUM(K4:K276)</f>
        <v>47</v>
      </c>
      <c r="L1">
        <f>SUM(L4:L276)</f>
        <v>12</v>
      </c>
      <c r="N1">
        <f>SUM(N4:N276)</f>
        <v>421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201</v>
      </c>
      <c r="D5">
        <v>67786</v>
      </c>
      <c r="E5">
        <v>3062</v>
      </c>
      <c r="F5">
        <v>51553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 t="s">
        <v>14</v>
      </c>
      <c r="B6" t="s">
        <v>2</v>
      </c>
      <c r="C6" t="s">
        <v>201</v>
      </c>
      <c r="D6">
        <v>1356</v>
      </c>
      <c r="E6">
        <v>8</v>
      </c>
      <c r="F6">
        <v>1296</v>
      </c>
      <c r="G6">
        <v>23.341699999999999</v>
      </c>
      <c r="H6">
        <v>113.42440000000001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 t="s">
        <v>15</v>
      </c>
      <c r="B7" t="s">
        <v>2</v>
      </c>
      <c r="C7" t="s">
        <v>514</v>
      </c>
      <c r="D7">
        <v>1273</v>
      </c>
      <c r="E7">
        <v>22</v>
      </c>
      <c r="F7">
        <v>1249</v>
      </c>
      <c r="G7">
        <v>33.881999999999998</v>
      </c>
      <c r="H7">
        <v>113.614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16</v>
      </c>
      <c r="B8" t="s">
        <v>2</v>
      </c>
      <c r="C8" t="s">
        <v>449</v>
      </c>
      <c r="D8">
        <v>1215</v>
      </c>
      <c r="E8">
        <v>1</v>
      </c>
      <c r="F8">
        <v>1197</v>
      </c>
      <c r="G8">
        <v>29.183199999999999</v>
      </c>
      <c r="H8">
        <v>120.0934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17</v>
      </c>
      <c r="B9" t="s">
        <v>2</v>
      </c>
      <c r="C9" t="s">
        <v>201</v>
      </c>
      <c r="D9">
        <v>1018</v>
      </c>
      <c r="E9">
        <v>4</v>
      </c>
      <c r="F9">
        <v>1005</v>
      </c>
      <c r="G9">
        <v>27.610399999999998</v>
      </c>
      <c r="H9">
        <v>111.7088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18</v>
      </c>
      <c r="B10" t="s">
        <v>2</v>
      </c>
      <c r="C10" t="s">
        <v>183</v>
      </c>
      <c r="D10">
        <v>990</v>
      </c>
      <c r="E10">
        <v>6</v>
      </c>
      <c r="F10">
        <v>984</v>
      </c>
      <c r="G10">
        <v>31.825700000000001</v>
      </c>
      <c r="H10">
        <v>117.2264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19</v>
      </c>
      <c r="B11" t="s">
        <v>2</v>
      </c>
      <c r="C11" t="s">
        <v>186</v>
      </c>
      <c r="D11">
        <v>935</v>
      </c>
      <c r="E11">
        <v>1</v>
      </c>
      <c r="F11">
        <v>934</v>
      </c>
      <c r="G11">
        <v>27.614000000000001</v>
      </c>
      <c r="H11">
        <v>115.7221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22</v>
      </c>
      <c r="B12" t="s">
        <v>2</v>
      </c>
      <c r="C12" t="s">
        <v>201</v>
      </c>
      <c r="D12">
        <v>760</v>
      </c>
      <c r="E12">
        <v>7</v>
      </c>
      <c r="F12">
        <v>739</v>
      </c>
      <c r="G12">
        <v>36.342700000000001</v>
      </c>
      <c r="H12">
        <v>118.1498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20</v>
      </c>
      <c r="B13" t="s">
        <v>2</v>
      </c>
      <c r="C13" t="s">
        <v>201</v>
      </c>
      <c r="D13">
        <v>631</v>
      </c>
      <c r="E13">
        <v>0</v>
      </c>
      <c r="F13">
        <v>630</v>
      </c>
      <c r="G13">
        <v>32.9711</v>
      </c>
      <c r="H13">
        <v>119.455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21</v>
      </c>
      <c r="B14" t="s">
        <v>2</v>
      </c>
      <c r="C14" t="s">
        <v>515</v>
      </c>
      <c r="D14">
        <v>576</v>
      </c>
      <c r="E14">
        <v>6</v>
      </c>
      <c r="F14">
        <v>566</v>
      </c>
      <c r="G14">
        <v>30.057200000000002</v>
      </c>
      <c r="H14">
        <v>107.874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23</v>
      </c>
      <c r="B15" t="s">
        <v>2</v>
      </c>
      <c r="C15" t="s">
        <v>201</v>
      </c>
      <c r="D15">
        <v>539</v>
      </c>
      <c r="E15">
        <v>3</v>
      </c>
      <c r="F15">
        <v>503</v>
      </c>
      <c r="G15">
        <v>30.617100000000001</v>
      </c>
      <c r="H15">
        <v>102.7103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24</v>
      </c>
      <c r="B16" t="s">
        <v>2</v>
      </c>
      <c r="C16" t="s">
        <v>201</v>
      </c>
      <c r="D16">
        <v>482</v>
      </c>
      <c r="E16">
        <v>13</v>
      </c>
      <c r="F16">
        <v>446</v>
      </c>
      <c r="G16">
        <v>47.862000000000002</v>
      </c>
      <c r="H16">
        <v>127.7615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25</v>
      </c>
      <c r="B17" t="s">
        <v>2</v>
      </c>
      <c r="C17" t="s">
        <v>201</v>
      </c>
      <c r="D17">
        <v>436</v>
      </c>
      <c r="E17">
        <v>8</v>
      </c>
      <c r="F17">
        <v>342</v>
      </c>
      <c r="G17">
        <v>40.182400000000001</v>
      </c>
      <c r="H17">
        <v>116.41419999999999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26</v>
      </c>
      <c r="B18" t="s">
        <v>2</v>
      </c>
      <c r="C18" t="s">
        <v>201</v>
      </c>
      <c r="D18">
        <v>346</v>
      </c>
      <c r="E18">
        <v>3</v>
      </c>
      <c r="F18">
        <v>324</v>
      </c>
      <c r="G18">
        <v>31.202000000000002</v>
      </c>
      <c r="H18">
        <v>121.4491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27</v>
      </c>
      <c r="B19" t="s">
        <v>2</v>
      </c>
      <c r="C19" t="s">
        <v>201</v>
      </c>
      <c r="D19">
        <v>318</v>
      </c>
      <c r="E19">
        <v>6</v>
      </c>
      <c r="F19">
        <v>310</v>
      </c>
      <c r="G19">
        <v>38.0428</v>
      </c>
      <c r="H19">
        <v>114.5149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28</v>
      </c>
      <c r="B20" t="s">
        <v>2</v>
      </c>
      <c r="C20" t="s">
        <v>183</v>
      </c>
      <c r="D20">
        <v>296</v>
      </c>
      <c r="E20">
        <v>1</v>
      </c>
      <c r="F20">
        <v>295</v>
      </c>
      <c r="G20">
        <v>26.078900000000001</v>
      </c>
      <c r="H20">
        <v>117.98739999999999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30</v>
      </c>
      <c r="B21" t="s">
        <v>2</v>
      </c>
      <c r="C21" t="s">
        <v>201</v>
      </c>
      <c r="D21">
        <v>252</v>
      </c>
      <c r="E21">
        <v>2</v>
      </c>
      <c r="F21">
        <v>243</v>
      </c>
      <c r="G21">
        <v>23.829799999999999</v>
      </c>
      <c r="H21">
        <v>108.7881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29</v>
      </c>
      <c r="B22" t="s">
        <v>2</v>
      </c>
      <c r="C22" t="s">
        <v>449</v>
      </c>
      <c r="D22">
        <v>245</v>
      </c>
      <c r="E22">
        <v>2</v>
      </c>
      <c r="F22">
        <v>232</v>
      </c>
      <c r="G22">
        <v>35.191699999999997</v>
      </c>
      <c r="H22">
        <v>108.87009999999999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33</v>
      </c>
      <c r="B23" t="s">
        <v>2</v>
      </c>
      <c r="C23" t="s">
        <v>183</v>
      </c>
      <c r="D23">
        <v>174</v>
      </c>
      <c r="E23">
        <v>2</v>
      </c>
      <c r="F23">
        <v>170</v>
      </c>
      <c r="G23">
        <v>24.974</v>
      </c>
      <c r="H23">
        <v>101.48699999999999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34</v>
      </c>
      <c r="B24" t="s">
        <v>2</v>
      </c>
      <c r="C24" t="s">
        <v>452</v>
      </c>
      <c r="D24">
        <v>168</v>
      </c>
      <c r="E24">
        <v>6</v>
      </c>
      <c r="F24">
        <v>160</v>
      </c>
      <c r="G24">
        <v>19.195900000000002</v>
      </c>
      <c r="H24">
        <v>109.7453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35</v>
      </c>
      <c r="B25" t="s">
        <v>2</v>
      </c>
      <c r="C25" t="s">
        <v>201</v>
      </c>
      <c r="D25">
        <v>146</v>
      </c>
      <c r="E25">
        <v>2</v>
      </c>
      <c r="F25">
        <v>140</v>
      </c>
      <c r="G25">
        <v>26.8154</v>
      </c>
      <c r="H25">
        <v>106.87479999999999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37</v>
      </c>
      <c r="B26" t="s">
        <v>2</v>
      </c>
      <c r="C26" t="s">
        <v>496</v>
      </c>
      <c r="D26">
        <v>136</v>
      </c>
      <c r="E26">
        <v>3</v>
      </c>
      <c r="F26">
        <v>132</v>
      </c>
      <c r="G26">
        <v>39.305399999999999</v>
      </c>
      <c r="H26">
        <v>117.32299999999999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45</v>
      </c>
      <c r="B27" t="s">
        <v>2</v>
      </c>
      <c r="C27" t="s">
        <v>504</v>
      </c>
      <c r="D27">
        <v>134</v>
      </c>
      <c r="E27">
        <v>4</v>
      </c>
      <c r="F27">
        <v>77</v>
      </c>
      <c r="G27">
        <v>22.3</v>
      </c>
      <c r="H27">
        <v>114.2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36</v>
      </c>
      <c r="B28" t="s">
        <v>2</v>
      </c>
      <c r="C28" t="s">
        <v>201</v>
      </c>
      <c r="D28">
        <v>133</v>
      </c>
      <c r="E28">
        <v>0</v>
      </c>
      <c r="F28">
        <v>133</v>
      </c>
      <c r="G28">
        <v>37.5777</v>
      </c>
      <c r="H28">
        <v>112.29219999999999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39</v>
      </c>
      <c r="B29" t="s">
        <v>2</v>
      </c>
      <c r="C29" t="s">
        <v>201</v>
      </c>
      <c r="D29">
        <v>127</v>
      </c>
      <c r="E29">
        <v>2</v>
      </c>
      <c r="F29">
        <v>88</v>
      </c>
      <c r="G29">
        <v>36.061100000000003</v>
      </c>
      <c r="H29">
        <v>103.8343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38</v>
      </c>
      <c r="B30" t="s">
        <v>2</v>
      </c>
      <c r="C30" t="s">
        <v>516</v>
      </c>
      <c r="D30">
        <v>125</v>
      </c>
      <c r="E30">
        <v>1</v>
      </c>
      <c r="F30">
        <v>112</v>
      </c>
      <c r="G30">
        <v>41.2956</v>
      </c>
      <c r="H30">
        <v>122.60850000000001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44</v>
      </c>
      <c r="B31" t="s">
        <v>2</v>
      </c>
      <c r="C31" t="s">
        <v>183</v>
      </c>
      <c r="D31">
        <v>76</v>
      </c>
      <c r="E31">
        <v>3</v>
      </c>
      <c r="F31">
        <v>73</v>
      </c>
      <c r="G31">
        <v>41.112900000000003</v>
      </c>
      <c r="H31">
        <v>85.240099999999998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43</v>
      </c>
      <c r="B32" t="s">
        <v>2</v>
      </c>
      <c r="C32" t="s">
        <v>459</v>
      </c>
      <c r="D32">
        <v>75</v>
      </c>
      <c r="E32">
        <v>1</v>
      </c>
      <c r="F32">
        <v>71</v>
      </c>
      <c r="G32">
        <v>44.093499999999999</v>
      </c>
      <c r="H32">
        <v>113.9448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41</v>
      </c>
      <c r="B33" t="s">
        <v>2</v>
      </c>
      <c r="C33" t="s">
        <v>517</v>
      </c>
      <c r="D33">
        <v>75</v>
      </c>
      <c r="E33">
        <v>0</v>
      </c>
      <c r="F33">
        <v>72</v>
      </c>
      <c r="G33">
        <v>37.269199999999998</v>
      </c>
      <c r="H33">
        <v>106.16549999999999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40</v>
      </c>
      <c r="B34" t="s">
        <v>2</v>
      </c>
      <c r="C34" t="s">
        <v>201</v>
      </c>
      <c r="D34">
        <v>93</v>
      </c>
      <c r="E34">
        <v>1</v>
      </c>
      <c r="F34">
        <v>91</v>
      </c>
      <c r="G34">
        <v>43.6661</v>
      </c>
      <c r="H34">
        <v>126.1923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50</v>
      </c>
      <c r="B35" t="s">
        <v>2</v>
      </c>
      <c r="C35" t="s">
        <v>183</v>
      </c>
      <c r="D35">
        <v>18</v>
      </c>
      <c r="E35">
        <v>0</v>
      </c>
      <c r="F35">
        <v>18</v>
      </c>
      <c r="G35">
        <v>35.745199999999997</v>
      </c>
      <c r="H35">
        <v>95.995599999999996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55</v>
      </c>
      <c r="B36" t="s">
        <v>2</v>
      </c>
      <c r="C36" t="s">
        <v>470</v>
      </c>
      <c r="D36">
        <v>10</v>
      </c>
      <c r="E36">
        <v>0</v>
      </c>
      <c r="F36">
        <v>10</v>
      </c>
      <c r="G36">
        <v>22.166699999999999</v>
      </c>
      <c r="H36">
        <v>113.55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79</v>
      </c>
      <c r="B37" t="s">
        <v>2</v>
      </c>
      <c r="C37" t="s">
        <v>183</v>
      </c>
      <c r="D37">
        <v>1</v>
      </c>
      <c r="E37">
        <v>0</v>
      </c>
      <c r="F37">
        <v>1</v>
      </c>
      <c r="G37">
        <v>31.692699999999999</v>
      </c>
      <c r="H37">
        <v>88.092399999999998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253</v>
      </c>
      <c r="C38" t="s">
        <v>518</v>
      </c>
      <c r="D38">
        <v>27</v>
      </c>
      <c r="E38">
        <v>1</v>
      </c>
      <c r="F38">
        <v>0</v>
      </c>
      <c r="G38">
        <v>8.5380000000000003</v>
      </c>
      <c r="H38">
        <v>-80.7821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341</v>
      </c>
      <c r="B39" t="s">
        <v>59</v>
      </c>
      <c r="C39" t="s">
        <v>518</v>
      </c>
      <c r="D39">
        <v>5</v>
      </c>
      <c r="E39">
        <v>0</v>
      </c>
      <c r="F39">
        <v>0</v>
      </c>
      <c r="G39">
        <v>-41.454500000000003</v>
      </c>
      <c r="H39">
        <v>145.97069999999999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249</v>
      </c>
      <c r="C40" t="s">
        <v>518</v>
      </c>
      <c r="D40">
        <v>32</v>
      </c>
      <c r="E40">
        <v>0</v>
      </c>
      <c r="F40">
        <v>1</v>
      </c>
      <c r="G40">
        <v>45.1</v>
      </c>
      <c r="H40">
        <v>15.2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321</v>
      </c>
      <c r="C41" t="s">
        <v>518</v>
      </c>
      <c r="D41">
        <v>2</v>
      </c>
      <c r="E41">
        <v>0</v>
      </c>
      <c r="F41">
        <v>0</v>
      </c>
      <c r="G41">
        <v>12.238300000000001</v>
      </c>
      <c r="H41">
        <v>-1.5616000000000001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264</v>
      </c>
      <c r="C42" t="s">
        <v>518</v>
      </c>
      <c r="D42">
        <v>33</v>
      </c>
      <c r="E42">
        <v>1</v>
      </c>
      <c r="F42">
        <v>0</v>
      </c>
      <c r="G42">
        <v>41.153300000000002</v>
      </c>
      <c r="H42">
        <v>20.168299999999999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62</v>
      </c>
      <c r="B43" t="s">
        <v>63</v>
      </c>
      <c r="C43" t="s">
        <v>518</v>
      </c>
      <c r="D43">
        <v>64</v>
      </c>
      <c r="E43">
        <v>1</v>
      </c>
      <c r="F43">
        <v>4</v>
      </c>
      <c r="G43">
        <v>53.726700000000001</v>
      </c>
      <c r="H43">
        <v>-127.6476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60</v>
      </c>
      <c r="B44" t="s">
        <v>59</v>
      </c>
      <c r="C44" t="s">
        <v>518</v>
      </c>
      <c r="D44">
        <v>92</v>
      </c>
      <c r="E44">
        <v>2</v>
      </c>
      <c r="F44">
        <v>4</v>
      </c>
      <c r="G44">
        <v>-33.8688</v>
      </c>
      <c r="H44">
        <v>151.20930000000001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61</v>
      </c>
      <c r="B45" t="s">
        <v>59</v>
      </c>
      <c r="C45" t="s">
        <v>518</v>
      </c>
      <c r="D45">
        <v>36</v>
      </c>
      <c r="E45">
        <v>0</v>
      </c>
      <c r="F45">
        <v>8</v>
      </c>
      <c r="G45">
        <v>-37.813600000000001</v>
      </c>
      <c r="H45">
        <v>144.9631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58</v>
      </c>
      <c r="B46" t="s">
        <v>59</v>
      </c>
      <c r="C46" t="s">
        <v>518</v>
      </c>
      <c r="D46">
        <v>35</v>
      </c>
      <c r="E46">
        <v>0</v>
      </c>
      <c r="F46">
        <v>8</v>
      </c>
      <c r="G46">
        <v>-28.0167</v>
      </c>
      <c r="H46">
        <v>153.4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67</v>
      </c>
      <c r="B47" t="s">
        <v>59</v>
      </c>
      <c r="C47" t="s">
        <v>518</v>
      </c>
      <c r="D47">
        <v>16</v>
      </c>
      <c r="E47">
        <v>0</v>
      </c>
      <c r="F47">
        <v>3</v>
      </c>
      <c r="G47">
        <v>-34.9285</v>
      </c>
      <c r="H47">
        <v>138.60069999999999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355</v>
      </c>
      <c r="B48" t="s">
        <v>172</v>
      </c>
      <c r="C48" t="s">
        <v>518</v>
      </c>
      <c r="D48">
        <v>2</v>
      </c>
      <c r="E48">
        <v>0</v>
      </c>
      <c r="F48">
        <v>0</v>
      </c>
      <c r="G48">
        <v>49.372284000000001</v>
      </c>
      <c r="H48">
        <v>-2.3643510000000001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66</v>
      </c>
      <c r="C49" t="s">
        <v>518</v>
      </c>
      <c r="D49">
        <v>64</v>
      </c>
      <c r="E49">
        <v>5</v>
      </c>
      <c r="F49">
        <v>2</v>
      </c>
      <c r="G49">
        <v>12.8797</v>
      </c>
      <c r="H49">
        <v>121.774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80</v>
      </c>
      <c r="C50" t="s">
        <v>518</v>
      </c>
      <c r="D50">
        <v>1</v>
      </c>
      <c r="E50">
        <v>0</v>
      </c>
      <c r="F50">
        <v>1</v>
      </c>
      <c r="G50">
        <v>28.3949</v>
      </c>
      <c r="H50">
        <v>84.123999999999995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81</v>
      </c>
      <c r="C51" t="s">
        <v>518</v>
      </c>
      <c r="D51">
        <v>6</v>
      </c>
      <c r="E51">
        <v>0</v>
      </c>
      <c r="F51">
        <v>1</v>
      </c>
      <c r="G51">
        <v>7.8731</v>
      </c>
      <c r="H51">
        <v>80.771799999999999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57</v>
      </c>
      <c r="C52" t="s">
        <v>518</v>
      </c>
      <c r="D52">
        <v>85</v>
      </c>
      <c r="E52">
        <v>0</v>
      </c>
      <c r="F52">
        <v>17</v>
      </c>
      <c r="G52">
        <v>23.424099999999999</v>
      </c>
      <c r="H52">
        <v>53.847799999999999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46</v>
      </c>
      <c r="C53" t="s">
        <v>518</v>
      </c>
      <c r="D53">
        <v>75</v>
      </c>
      <c r="E53">
        <v>1</v>
      </c>
      <c r="F53">
        <v>35</v>
      </c>
      <c r="G53">
        <v>15.87</v>
      </c>
      <c r="H53">
        <v>100.99250000000001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76</v>
      </c>
      <c r="C54" t="s">
        <v>518</v>
      </c>
      <c r="D54">
        <v>5</v>
      </c>
      <c r="E54">
        <v>0</v>
      </c>
      <c r="F54">
        <v>1</v>
      </c>
      <c r="G54">
        <v>12.5657</v>
      </c>
      <c r="H54">
        <v>104.991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235</v>
      </c>
      <c r="C55" t="s">
        <v>518</v>
      </c>
      <c r="D55">
        <v>80</v>
      </c>
      <c r="E55">
        <v>5</v>
      </c>
      <c r="F55">
        <v>0</v>
      </c>
      <c r="G55">
        <v>43.942399999999999</v>
      </c>
      <c r="H55">
        <v>12.457800000000001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216</v>
      </c>
      <c r="B56" t="s">
        <v>63</v>
      </c>
      <c r="C56" t="s">
        <v>518</v>
      </c>
      <c r="D56">
        <v>74</v>
      </c>
      <c r="E56">
        <v>0</v>
      </c>
      <c r="F56">
        <v>4</v>
      </c>
      <c r="G56">
        <v>51.253799999999998</v>
      </c>
      <c r="H56">
        <v>-85.3232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379</v>
      </c>
      <c r="B57" t="s">
        <v>59</v>
      </c>
      <c r="C57" t="s">
        <v>518</v>
      </c>
      <c r="D57">
        <v>1</v>
      </c>
      <c r="E57">
        <v>0</v>
      </c>
      <c r="F57">
        <v>0</v>
      </c>
      <c r="G57">
        <v>-35.473500000000001</v>
      </c>
      <c r="H57">
        <v>149.01240000000001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52</v>
      </c>
      <c r="C58" t="s">
        <v>518</v>
      </c>
      <c r="D58">
        <v>3675</v>
      </c>
      <c r="E58">
        <v>7</v>
      </c>
      <c r="F58">
        <v>46</v>
      </c>
      <c r="G58">
        <v>51.165700000000001</v>
      </c>
      <c r="H58">
        <v>10.451499999999999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380</v>
      </c>
      <c r="C59" t="s">
        <v>518</v>
      </c>
      <c r="D59">
        <v>2</v>
      </c>
      <c r="E59">
        <v>0</v>
      </c>
      <c r="F59">
        <v>0</v>
      </c>
      <c r="G59">
        <v>-4.0382999999999996</v>
      </c>
      <c r="H59">
        <v>21.758700000000001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353</v>
      </c>
      <c r="C60" t="s">
        <v>518</v>
      </c>
      <c r="D60">
        <v>2</v>
      </c>
      <c r="E60">
        <v>0</v>
      </c>
      <c r="F60">
        <v>0</v>
      </c>
      <c r="G60">
        <v>15.2</v>
      </c>
      <c r="H60">
        <v>-86.241900000000001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191</v>
      </c>
      <c r="B61" t="s">
        <v>1</v>
      </c>
      <c r="C61" t="s">
        <v>518</v>
      </c>
      <c r="D61">
        <v>46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46</v>
      </c>
      <c r="K61">
        <f t="shared" si="2"/>
        <v>0</v>
      </c>
      <c r="L61">
        <f t="shared" si="2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255</v>
      </c>
      <c r="C62" t="s">
        <v>518</v>
      </c>
      <c r="D62">
        <v>26</v>
      </c>
      <c r="E62">
        <v>2</v>
      </c>
      <c r="F62">
        <v>8</v>
      </c>
      <c r="G62">
        <v>28.033899999999999</v>
      </c>
      <c r="H62">
        <v>1.6596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335</v>
      </c>
      <c r="C63" t="s">
        <v>518</v>
      </c>
      <c r="D63">
        <v>5</v>
      </c>
      <c r="E63">
        <v>0</v>
      </c>
      <c r="F63">
        <v>0</v>
      </c>
      <c r="G63">
        <v>-21.115100000000002</v>
      </c>
      <c r="H63">
        <v>55.5364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296</v>
      </c>
      <c r="C64" t="s">
        <v>518</v>
      </c>
      <c r="D64">
        <v>19</v>
      </c>
      <c r="E64">
        <v>0</v>
      </c>
      <c r="F64">
        <v>9</v>
      </c>
      <c r="G64">
        <v>21.473500000000001</v>
      </c>
      <c r="H64">
        <v>55.9754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191</v>
      </c>
      <c r="B65" t="s">
        <v>192</v>
      </c>
      <c r="C65" t="s">
        <v>518</v>
      </c>
      <c r="D65">
        <v>696</v>
      </c>
      <c r="E65">
        <v>7</v>
      </c>
      <c r="F65">
        <v>325</v>
      </c>
      <c r="G65">
        <v>35.449800000000003</v>
      </c>
      <c r="H65">
        <v>139.66489999999999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350</v>
      </c>
      <c r="B66" t="s">
        <v>63</v>
      </c>
      <c r="C66" t="s">
        <v>518</v>
      </c>
      <c r="D66">
        <v>1</v>
      </c>
      <c r="E66">
        <v>0</v>
      </c>
      <c r="F66">
        <v>0</v>
      </c>
      <c r="G66">
        <v>46.565300000000001</v>
      </c>
      <c r="H66">
        <v>-66.4619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65</v>
      </c>
      <c r="C67" t="s">
        <v>518</v>
      </c>
      <c r="D67">
        <v>17660</v>
      </c>
      <c r="E67">
        <v>1266</v>
      </c>
      <c r="F67">
        <v>1439</v>
      </c>
      <c r="G67">
        <v>41.871899999999997</v>
      </c>
      <c r="H67">
        <v>12.567399999999999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518</v>
      </c>
      <c r="D68">
        <v>101</v>
      </c>
      <c r="E68">
        <v>9</v>
      </c>
      <c r="F68">
        <v>24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518</v>
      </c>
      <c r="D69">
        <v>77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433</v>
      </c>
      <c r="B70" t="s">
        <v>59</v>
      </c>
      <c r="C70" t="s">
        <v>518</v>
      </c>
      <c r="D70">
        <v>0</v>
      </c>
      <c r="E70">
        <v>0</v>
      </c>
      <c r="F70">
        <v>0</v>
      </c>
      <c r="G70">
        <v>35.4437</v>
      </c>
      <c r="H70">
        <v>139.63800000000001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349</v>
      </c>
      <c r="C71" t="s">
        <v>518</v>
      </c>
      <c r="D71">
        <v>3</v>
      </c>
      <c r="E71">
        <v>1</v>
      </c>
      <c r="F71">
        <v>0</v>
      </c>
      <c r="G71">
        <v>48.379399999999997</v>
      </c>
      <c r="H71">
        <v>31.165600000000001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180</v>
      </c>
      <c r="C72" t="s">
        <v>518</v>
      </c>
      <c r="D72">
        <v>504</v>
      </c>
      <c r="E72">
        <v>1</v>
      </c>
      <c r="F72">
        <v>6</v>
      </c>
      <c r="G72">
        <v>47.516199999999998</v>
      </c>
      <c r="H72">
        <v>14.5501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170</v>
      </c>
      <c r="C73" t="s">
        <v>518</v>
      </c>
      <c r="D73">
        <v>1139</v>
      </c>
      <c r="E73">
        <v>11</v>
      </c>
      <c r="F73">
        <v>4</v>
      </c>
      <c r="G73">
        <v>46.818199999999997</v>
      </c>
      <c r="H73">
        <v>8.2274999999999991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518</v>
      </c>
      <c r="D74">
        <v>90</v>
      </c>
      <c r="E74">
        <v>1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231</v>
      </c>
      <c r="C75" t="s">
        <v>518</v>
      </c>
      <c r="D75">
        <v>25</v>
      </c>
      <c r="E75">
        <v>0</v>
      </c>
      <c r="F75">
        <v>0</v>
      </c>
      <c r="G75">
        <v>42.315399999999997</v>
      </c>
      <c r="H75">
        <v>43.356900000000003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336</v>
      </c>
      <c r="C76" t="s">
        <v>518</v>
      </c>
      <c r="D76">
        <v>3</v>
      </c>
      <c r="E76">
        <v>0</v>
      </c>
      <c r="F76">
        <v>0</v>
      </c>
      <c r="G76">
        <v>23.684999999999999</v>
      </c>
      <c r="H76">
        <v>90.356300000000005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230</v>
      </c>
      <c r="C77" t="s">
        <v>518</v>
      </c>
      <c r="D77">
        <v>80</v>
      </c>
      <c r="E77">
        <v>0</v>
      </c>
      <c r="F77">
        <v>5</v>
      </c>
      <c r="G77">
        <v>29.311699999999998</v>
      </c>
      <c r="H77">
        <v>47.4818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307</v>
      </c>
      <c r="C78" t="s">
        <v>518</v>
      </c>
      <c r="D78">
        <v>14</v>
      </c>
      <c r="E78">
        <v>0</v>
      </c>
      <c r="F78">
        <v>1</v>
      </c>
      <c r="G78">
        <v>41.608600000000003</v>
      </c>
      <c r="H78">
        <v>21.7453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518</v>
      </c>
      <c r="D79">
        <v>151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198</v>
      </c>
      <c r="C80" t="s">
        <v>518</v>
      </c>
      <c r="D80">
        <v>190</v>
      </c>
      <c r="E80">
        <v>1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82</v>
      </c>
      <c r="C81" t="s">
        <v>518</v>
      </c>
      <c r="D81">
        <v>814</v>
      </c>
      <c r="E81">
        <v>1</v>
      </c>
      <c r="F81">
        <v>1</v>
      </c>
      <c r="G81">
        <v>60.1282</v>
      </c>
      <c r="H81">
        <v>18.6435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226</v>
      </c>
      <c r="C82" t="s">
        <v>518</v>
      </c>
      <c r="D82">
        <v>28</v>
      </c>
      <c r="E82">
        <v>0</v>
      </c>
      <c r="F82">
        <v>2</v>
      </c>
      <c r="G82">
        <v>30.375299999999999</v>
      </c>
      <c r="H82">
        <v>69.345100000000002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177</v>
      </c>
      <c r="C83" t="s">
        <v>518</v>
      </c>
      <c r="D83">
        <v>996</v>
      </c>
      <c r="E83">
        <v>0</v>
      </c>
      <c r="F83">
        <v>1</v>
      </c>
      <c r="G83">
        <v>60.472000000000001</v>
      </c>
      <c r="H83">
        <v>8.4688999999999997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54</v>
      </c>
      <c r="B84" t="s">
        <v>54</v>
      </c>
      <c r="C84" t="s">
        <v>518</v>
      </c>
      <c r="D84">
        <v>3661</v>
      </c>
      <c r="E84">
        <v>79</v>
      </c>
      <c r="F84">
        <v>12</v>
      </c>
      <c r="G84">
        <v>46.227600000000002</v>
      </c>
      <c r="H84">
        <v>2.2136999999999998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308</v>
      </c>
      <c r="C85" t="s">
        <v>518</v>
      </c>
      <c r="D85">
        <v>5</v>
      </c>
      <c r="E85">
        <v>0</v>
      </c>
      <c r="F85">
        <v>0</v>
      </c>
      <c r="G85">
        <v>38.963700000000003</v>
      </c>
      <c r="H85">
        <v>35.243299999999998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206</v>
      </c>
      <c r="C86" t="s">
        <v>518</v>
      </c>
      <c r="D86">
        <v>189</v>
      </c>
      <c r="E86">
        <v>0</v>
      </c>
      <c r="F86">
        <v>44</v>
      </c>
      <c r="G86">
        <v>26.066700000000001</v>
      </c>
      <c r="H86">
        <v>50.557699999999997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212</v>
      </c>
      <c r="C87" t="s">
        <v>518</v>
      </c>
      <c r="D87">
        <v>134</v>
      </c>
      <c r="E87">
        <v>0</v>
      </c>
      <c r="F87">
        <v>1</v>
      </c>
      <c r="G87">
        <v>64.963099999999997</v>
      </c>
      <c r="H87">
        <v>-19.020800000000001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277</v>
      </c>
      <c r="C88" t="s">
        <v>518</v>
      </c>
      <c r="D88">
        <v>17</v>
      </c>
      <c r="E88">
        <v>0</v>
      </c>
      <c r="F88">
        <v>0</v>
      </c>
      <c r="G88">
        <v>-1.8311999999999999</v>
      </c>
      <c r="H88">
        <v>-78.183400000000006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208</v>
      </c>
      <c r="C89" t="s">
        <v>518</v>
      </c>
      <c r="D89">
        <v>79</v>
      </c>
      <c r="E89">
        <v>0</v>
      </c>
      <c r="F89">
        <v>0</v>
      </c>
      <c r="G89">
        <v>58.595300000000002</v>
      </c>
      <c r="H89">
        <v>25.0136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187</v>
      </c>
      <c r="B90" t="s">
        <v>187</v>
      </c>
      <c r="C90" t="s">
        <v>518</v>
      </c>
      <c r="D90">
        <v>801</v>
      </c>
      <c r="E90">
        <v>0</v>
      </c>
      <c r="F90">
        <v>1</v>
      </c>
      <c r="G90">
        <v>56.2639</v>
      </c>
      <c r="H90">
        <v>9.5017999999999994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172</v>
      </c>
      <c r="B91" t="s">
        <v>172</v>
      </c>
      <c r="C91" t="s">
        <v>518</v>
      </c>
      <c r="D91">
        <v>798</v>
      </c>
      <c r="E91">
        <v>8</v>
      </c>
      <c r="F91">
        <v>18</v>
      </c>
      <c r="G91">
        <v>55.378100000000003</v>
      </c>
      <c r="H91">
        <v>-3.4359999999999999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174</v>
      </c>
      <c r="C92" t="s">
        <v>518</v>
      </c>
      <c r="D92">
        <v>804</v>
      </c>
      <c r="E92">
        <v>10</v>
      </c>
      <c r="F92">
        <v>0</v>
      </c>
      <c r="G92">
        <v>52.132599999999996</v>
      </c>
      <c r="H92">
        <v>5.2912999999999997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364</v>
      </c>
      <c r="C93" t="s">
        <v>518</v>
      </c>
      <c r="D93">
        <v>4</v>
      </c>
      <c r="E93">
        <v>0</v>
      </c>
      <c r="F93">
        <v>0</v>
      </c>
      <c r="G93">
        <v>21.521799999999999</v>
      </c>
      <c r="H93">
        <v>-77.781199999999998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265</v>
      </c>
      <c r="B94" t="s">
        <v>63</v>
      </c>
      <c r="C94" t="s">
        <v>518</v>
      </c>
      <c r="D94">
        <v>17</v>
      </c>
      <c r="E94">
        <v>0</v>
      </c>
      <c r="F94">
        <v>0</v>
      </c>
      <c r="G94">
        <v>52.939900000000002</v>
      </c>
      <c r="H94">
        <v>-73.549099999999996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388</v>
      </c>
      <c r="C95" t="s">
        <v>518</v>
      </c>
      <c r="D95">
        <v>2</v>
      </c>
      <c r="E95">
        <v>0</v>
      </c>
      <c r="F95">
        <v>0</v>
      </c>
      <c r="G95">
        <v>9.0820000000000007</v>
      </c>
      <c r="H95">
        <v>8.6753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313</v>
      </c>
      <c r="C96" t="s">
        <v>518</v>
      </c>
      <c r="D96">
        <v>6</v>
      </c>
      <c r="E96">
        <v>0</v>
      </c>
      <c r="F96">
        <v>0</v>
      </c>
      <c r="G96">
        <v>55.169400000000003</v>
      </c>
      <c r="H96">
        <v>23.8813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337</v>
      </c>
      <c r="C97" t="s">
        <v>518</v>
      </c>
      <c r="D97">
        <v>5</v>
      </c>
      <c r="E97">
        <v>0</v>
      </c>
      <c r="F97">
        <v>0</v>
      </c>
      <c r="G97">
        <v>-40.900599999999997</v>
      </c>
      <c r="H97">
        <v>174.886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518</v>
      </c>
      <c r="D98">
        <v>27</v>
      </c>
      <c r="E98">
        <v>0</v>
      </c>
      <c r="F98">
        <v>3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320</v>
      </c>
      <c r="C99" t="s">
        <v>518</v>
      </c>
      <c r="D99">
        <v>15</v>
      </c>
      <c r="E99">
        <v>1</v>
      </c>
      <c r="F99">
        <v>3</v>
      </c>
      <c r="G99">
        <v>40.143099999999997</v>
      </c>
      <c r="H99">
        <v>47.576900000000002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261</v>
      </c>
      <c r="C100" t="s">
        <v>518</v>
      </c>
      <c r="D100">
        <v>8</v>
      </c>
      <c r="E100">
        <v>0</v>
      </c>
      <c r="F100">
        <v>0</v>
      </c>
      <c r="G100">
        <v>40.069099999999999</v>
      </c>
      <c r="H100">
        <v>45.038200000000003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332</v>
      </c>
      <c r="C101" t="s">
        <v>518</v>
      </c>
      <c r="D101">
        <v>4</v>
      </c>
      <c r="E101">
        <v>0</v>
      </c>
      <c r="F101">
        <v>0</v>
      </c>
      <c r="G101">
        <v>48.019599999999997</v>
      </c>
      <c r="H101">
        <v>66.923699999999997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167</v>
      </c>
      <c r="C102" t="s">
        <v>518</v>
      </c>
      <c r="D102">
        <v>11364</v>
      </c>
      <c r="E102">
        <v>514</v>
      </c>
      <c r="F102">
        <v>2959</v>
      </c>
      <c r="G102">
        <v>32.427900000000001</v>
      </c>
      <c r="H102">
        <v>53.688000000000002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204</v>
      </c>
      <c r="C103" t="s">
        <v>518</v>
      </c>
      <c r="D103">
        <v>161</v>
      </c>
      <c r="E103">
        <v>0</v>
      </c>
      <c r="F103">
        <v>4</v>
      </c>
      <c r="G103">
        <v>31.046099999999999</v>
      </c>
      <c r="H103">
        <v>34.851599999999998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369</v>
      </c>
      <c r="B104" t="s">
        <v>54</v>
      </c>
      <c r="C104" t="s">
        <v>518</v>
      </c>
      <c r="D104">
        <v>3</v>
      </c>
      <c r="E104">
        <v>0</v>
      </c>
      <c r="F104">
        <v>0</v>
      </c>
      <c r="G104">
        <v>-17.6797</v>
      </c>
      <c r="H104">
        <v>149.4068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289</v>
      </c>
      <c r="B105" t="s">
        <v>59</v>
      </c>
      <c r="C105" t="s">
        <v>518</v>
      </c>
      <c r="D105">
        <v>14</v>
      </c>
      <c r="E105">
        <v>1</v>
      </c>
      <c r="F105">
        <v>0</v>
      </c>
      <c r="G105">
        <v>-31.950500000000002</v>
      </c>
      <c r="H105">
        <v>115.8605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431</v>
      </c>
      <c r="C106" t="s">
        <v>518</v>
      </c>
      <c r="D106">
        <v>1</v>
      </c>
      <c r="E106">
        <v>0</v>
      </c>
      <c r="F106">
        <v>0</v>
      </c>
      <c r="G106">
        <v>19.313300000000002</v>
      </c>
      <c r="H106">
        <v>-81.254599999999996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47</v>
      </c>
      <c r="C107" t="s">
        <v>518</v>
      </c>
      <c r="D107">
        <v>701</v>
      </c>
      <c r="E107">
        <v>19</v>
      </c>
      <c r="F107">
        <v>118</v>
      </c>
      <c r="G107">
        <v>36.204799999999999</v>
      </c>
      <c r="H107">
        <v>138.25290000000001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202</v>
      </c>
      <c r="C108" t="s">
        <v>518</v>
      </c>
      <c r="D108">
        <v>141</v>
      </c>
      <c r="E108">
        <v>0</v>
      </c>
      <c r="F108">
        <v>0</v>
      </c>
      <c r="G108">
        <v>49.817500000000003</v>
      </c>
      <c r="H108">
        <v>15.473000000000001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197</v>
      </c>
      <c r="C109" t="s">
        <v>518</v>
      </c>
      <c r="D109">
        <v>320</v>
      </c>
      <c r="E109">
        <v>0</v>
      </c>
      <c r="F109">
        <v>0</v>
      </c>
      <c r="G109">
        <v>25.354800000000001</v>
      </c>
      <c r="H109">
        <v>51.183900000000001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42</v>
      </c>
      <c r="C110" t="s">
        <v>518</v>
      </c>
      <c r="D110">
        <v>200</v>
      </c>
      <c r="E110">
        <v>0</v>
      </c>
      <c r="F110">
        <v>97</v>
      </c>
      <c r="G110">
        <v>1.3521000000000001</v>
      </c>
      <c r="H110">
        <v>103.8198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352</v>
      </c>
      <c r="C111" t="s">
        <v>518</v>
      </c>
      <c r="D111">
        <v>1</v>
      </c>
      <c r="E111">
        <v>0</v>
      </c>
      <c r="F111">
        <v>0</v>
      </c>
      <c r="G111">
        <v>16.265000000000001</v>
      </c>
      <c r="H111">
        <v>-61.551000000000002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327</v>
      </c>
      <c r="C112" t="s">
        <v>518</v>
      </c>
      <c r="D112">
        <v>5</v>
      </c>
      <c r="E112">
        <v>0</v>
      </c>
      <c r="F112">
        <v>0</v>
      </c>
      <c r="G112">
        <v>18.735700000000001</v>
      </c>
      <c r="H112">
        <v>-70.162700000000001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133</v>
      </c>
      <c r="C113" t="s">
        <v>518</v>
      </c>
      <c r="D113">
        <v>80</v>
      </c>
      <c r="E113">
        <v>2</v>
      </c>
      <c r="F113">
        <v>27</v>
      </c>
      <c r="G113">
        <v>26.820599999999999</v>
      </c>
      <c r="H113">
        <v>30.802499999999998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326</v>
      </c>
      <c r="C114" t="s">
        <v>518</v>
      </c>
      <c r="D114">
        <v>3</v>
      </c>
      <c r="E114">
        <v>0</v>
      </c>
      <c r="F114">
        <v>0</v>
      </c>
      <c r="G114">
        <v>-16.290199999999999</v>
      </c>
      <c r="H114">
        <v>-63.588700000000003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343</v>
      </c>
      <c r="B115" t="s">
        <v>63</v>
      </c>
      <c r="C115" t="s">
        <v>518</v>
      </c>
      <c r="D115">
        <v>4</v>
      </c>
      <c r="E115">
        <v>0</v>
      </c>
      <c r="F115">
        <v>0</v>
      </c>
      <c r="G115">
        <v>53.760899999999999</v>
      </c>
      <c r="H115">
        <v>-98.813900000000004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344</v>
      </c>
      <c r="B116" t="s">
        <v>63</v>
      </c>
      <c r="C116" t="s">
        <v>518</v>
      </c>
      <c r="D116">
        <v>2</v>
      </c>
      <c r="E116">
        <v>0</v>
      </c>
      <c r="F116">
        <v>0</v>
      </c>
      <c r="G116">
        <v>52.939900000000002</v>
      </c>
      <c r="H116">
        <v>-106.4509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228</v>
      </c>
      <c r="C117" t="s">
        <v>518</v>
      </c>
      <c r="D117">
        <v>69</v>
      </c>
      <c r="E117">
        <v>4</v>
      </c>
      <c r="F117">
        <v>2</v>
      </c>
      <c r="G117">
        <v>-0.7893</v>
      </c>
      <c r="H117">
        <v>113.9213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169</v>
      </c>
      <c r="C118" t="s">
        <v>518</v>
      </c>
      <c r="D118">
        <v>7979</v>
      </c>
      <c r="E118">
        <v>66</v>
      </c>
      <c r="F118">
        <v>510</v>
      </c>
      <c r="G118">
        <v>35.907800000000002</v>
      </c>
      <c r="H118">
        <v>127.76690000000001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280</v>
      </c>
      <c r="C119" t="s">
        <v>518</v>
      </c>
      <c r="D119">
        <v>17</v>
      </c>
      <c r="E119">
        <v>0</v>
      </c>
      <c r="F119">
        <v>1</v>
      </c>
      <c r="G119">
        <v>56.879600000000003</v>
      </c>
      <c r="H119">
        <v>24.603200000000001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292</v>
      </c>
      <c r="C120" t="s">
        <v>518</v>
      </c>
      <c r="D120">
        <v>10</v>
      </c>
      <c r="E120">
        <v>0</v>
      </c>
      <c r="F120">
        <v>1</v>
      </c>
      <c r="G120">
        <v>14.497400000000001</v>
      </c>
      <c r="H120">
        <v>-14.452400000000001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359</v>
      </c>
      <c r="C121" t="s">
        <v>518</v>
      </c>
      <c r="D121">
        <v>1</v>
      </c>
      <c r="E121">
        <v>0</v>
      </c>
      <c r="F121">
        <v>0</v>
      </c>
      <c r="G121">
        <v>9.1449999999999996</v>
      </c>
      <c r="H121">
        <v>40.489699999999999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420</v>
      </c>
      <c r="C122" t="s">
        <v>518</v>
      </c>
      <c r="D122">
        <v>1</v>
      </c>
      <c r="E122">
        <v>1</v>
      </c>
      <c r="F122">
        <v>0</v>
      </c>
      <c r="G122">
        <v>12.8628</v>
      </c>
      <c r="H122">
        <v>30.217600000000001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200</v>
      </c>
      <c r="C123" t="s">
        <v>518</v>
      </c>
      <c r="D123">
        <v>112</v>
      </c>
      <c r="E123">
        <v>0</v>
      </c>
      <c r="F123">
        <v>1</v>
      </c>
      <c r="G123">
        <v>39.399900000000002</v>
      </c>
      <c r="H123">
        <v>-8.2245000000000008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376</v>
      </c>
      <c r="C124" t="s">
        <v>518</v>
      </c>
      <c r="D124">
        <v>1</v>
      </c>
      <c r="E124">
        <v>0</v>
      </c>
      <c r="F124">
        <v>0</v>
      </c>
      <c r="G124">
        <v>42.506300000000003</v>
      </c>
      <c r="H124">
        <v>1.5218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411</v>
      </c>
      <c r="C125" t="s">
        <v>518</v>
      </c>
      <c r="D125">
        <v>1</v>
      </c>
      <c r="E125">
        <v>0</v>
      </c>
      <c r="F125">
        <v>0</v>
      </c>
      <c r="G125">
        <v>9.9456000000000007</v>
      </c>
      <c r="H125">
        <v>-9.6966000000000001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390</v>
      </c>
      <c r="C126" t="s">
        <v>518</v>
      </c>
      <c r="D126">
        <v>1</v>
      </c>
      <c r="E126">
        <v>0</v>
      </c>
      <c r="F126">
        <v>0</v>
      </c>
      <c r="G126">
        <v>17.0608</v>
      </c>
      <c r="H126">
        <v>-61.796399999999998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75</v>
      </c>
      <c r="C127" t="s">
        <v>518</v>
      </c>
      <c r="D127">
        <v>559</v>
      </c>
      <c r="E127">
        <v>3</v>
      </c>
      <c r="F127">
        <v>1</v>
      </c>
      <c r="G127">
        <v>50.503900000000002</v>
      </c>
      <c r="H127">
        <v>4.4699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69</v>
      </c>
      <c r="C128" t="s">
        <v>518</v>
      </c>
      <c r="D128">
        <v>45</v>
      </c>
      <c r="E128">
        <v>0</v>
      </c>
      <c r="F128">
        <v>3</v>
      </c>
      <c r="G128">
        <v>61.524000000000001</v>
      </c>
      <c r="H128">
        <v>105.3188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64</v>
      </c>
      <c r="C129" t="s">
        <v>518</v>
      </c>
      <c r="D129">
        <v>82</v>
      </c>
      <c r="E129">
        <v>2</v>
      </c>
      <c r="F129">
        <v>4</v>
      </c>
      <c r="G129">
        <v>20.593699999999998</v>
      </c>
      <c r="H129">
        <v>78.962900000000005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287</v>
      </c>
      <c r="C130" t="s">
        <v>518</v>
      </c>
      <c r="D130">
        <v>7</v>
      </c>
      <c r="E130">
        <v>1</v>
      </c>
      <c r="F130">
        <v>1</v>
      </c>
      <c r="G130">
        <v>31.791699999999999</v>
      </c>
      <c r="H130">
        <v>-7.0926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377</v>
      </c>
      <c r="C131" t="s">
        <v>518</v>
      </c>
      <c r="D131">
        <v>2</v>
      </c>
      <c r="E131">
        <v>0</v>
      </c>
      <c r="F131">
        <v>0</v>
      </c>
      <c r="G131">
        <v>12.521100000000001</v>
      </c>
      <c r="H131">
        <v>-69.968299999999999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63</v>
      </c>
      <c r="C132" t="s">
        <v>518</v>
      </c>
      <c r="D132">
        <v>2</v>
      </c>
      <c r="E132">
        <v>0</v>
      </c>
      <c r="F132">
        <v>0</v>
      </c>
      <c r="G132">
        <v>37.648899999999998</v>
      </c>
      <c r="H132">
        <v>-122.66549999999999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/>
      <c r="B133" t="s">
        <v>250</v>
      </c>
      <c r="C133" t="s">
        <v>518</v>
      </c>
      <c r="D133">
        <v>31</v>
      </c>
      <c r="E133">
        <v>2</v>
      </c>
      <c r="F133">
        <v>0</v>
      </c>
      <c r="G133">
        <v>-38.4161</v>
      </c>
      <c r="H133">
        <v>-63.616700000000002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223</v>
      </c>
      <c r="C134" t="s">
        <v>518</v>
      </c>
      <c r="D134">
        <v>43</v>
      </c>
      <c r="E134">
        <v>0</v>
      </c>
      <c r="F134">
        <v>0</v>
      </c>
      <c r="G134">
        <v>-35.6751</v>
      </c>
      <c r="H134">
        <v>-71.543000000000006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311</v>
      </c>
      <c r="C135" t="s">
        <v>518</v>
      </c>
      <c r="D135">
        <v>1</v>
      </c>
      <c r="E135">
        <v>0</v>
      </c>
      <c r="F135">
        <v>1</v>
      </c>
      <c r="G135">
        <v>31.24</v>
      </c>
      <c r="H135">
        <v>36.51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372</v>
      </c>
      <c r="C136" t="s">
        <v>518</v>
      </c>
      <c r="D136">
        <v>1</v>
      </c>
      <c r="E136">
        <v>0</v>
      </c>
      <c r="F136">
        <v>0</v>
      </c>
      <c r="G136">
        <v>-2.3599999999999999E-2</v>
      </c>
      <c r="H136">
        <v>37.906199999999998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370</v>
      </c>
      <c r="B137" t="s">
        <v>54</v>
      </c>
      <c r="C137" t="s">
        <v>518</v>
      </c>
      <c r="D137">
        <v>1</v>
      </c>
      <c r="E137">
        <v>0</v>
      </c>
      <c r="F137">
        <v>0</v>
      </c>
      <c r="G137">
        <v>17.899999999999999</v>
      </c>
      <c r="H137">
        <v>-62.833300000000001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382</v>
      </c>
      <c r="B138" t="s">
        <v>54</v>
      </c>
      <c r="C138" t="s">
        <v>518</v>
      </c>
      <c r="D138">
        <v>2</v>
      </c>
      <c r="E138">
        <v>0</v>
      </c>
      <c r="F138">
        <v>0</v>
      </c>
      <c r="G138">
        <v>18.070799999999998</v>
      </c>
      <c r="H138">
        <v>-63.0501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218</v>
      </c>
      <c r="C139" t="s">
        <v>518</v>
      </c>
      <c r="D139">
        <v>68</v>
      </c>
      <c r="E139">
        <v>2</v>
      </c>
      <c r="F139">
        <v>0</v>
      </c>
      <c r="G139">
        <v>51.919400000000003</v>
      </c>
      <c r="H139">
        <v>19.145099999999999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306</v>
      </c>
      <c r="B140" t="s">
        <v>187</v>
      </c>
      <c r="C140" t="s">
        <v>518</v>
      </c>
      <c r="D140">
        <v>3</v>
      </c>
      <c r="E140">
        <v>0</v>
      </c>
      <c r="F140">
        <v>0</v>
      </c>
      <c r="G140">
        <v>61.892600000000002</v>
      </c>
      <c r="H140">
        <v>-6.9118000000000004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432</v>
      </c>
      <c r="B141" t="s">
        <v>172</v>
      </c>
      <c r="C141" t="s">
        <v>518</v>
      </c>
      <c r="D141">
        <v>1</v>
      </c>
      <c r="E141">
        <v>0</v>
      </c>
      <c r="F141">
        <v>1</v>
      </c>
      <c r="G141">
        <v>36.140799999999999</v>
      </c>
      <c r="H141">
        <v>-5.3536000000000001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272</v>
      </c>
      <c r="C142" t="s">
        <v>518</v>
      </c>
      <c r="D142">
        <v>19</v>
      </c>
      <c r="E142">
        <v>0</v>
      </c>
      <c r="F142">
        <v>0</v>
      </c>
      <c r="G142">
        <v>47.162500000000001</v>
      </c>
      <c r="H142">
        <v>19.503299999999999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391</v>
      </c>
      <c r="B143" t="s">
        <v>59</v>
      </c>
      <c r="C143" t="s">
        <v>518</v>
      </c>
      <c r="D143">
        <v>1</v>
      </c>
      <c r="E143">
        <v>0</v>
      </c>
      <c r="F143">
        <v>0</v>
      </c>
      <c r="G143">
        <v>-12.4634</v>
      </c>
      <c r="H143">
        <v>130.84559999999999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288</v>
      </c>
      <c r="B144" t="s">
        <v>1</v>
      </c>
      <c r="C144" t="s">
        <v>518</v>
      </c>
      <c r="D144">
        <v>5</v>
      </c>
      <c r="E144">
        <v>0</v>
      </c>
      <c r="F144">
        <v>0</v>
      </c>
      <c r="G144">
        <v>32.318199999999997</v>
      </c>
      <c r="H144">
        <v>-86.902299999999997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205</v>
      </c>
      <c r="C145" t="s">
        <v>518</v>
      </c>
      <c r="D145">
        <v>141</v>
      </c>
      <c r="E145">
        <v>0</v>
      </c>
      <c r="F145">
        <v>0</v>
      </c>
      <c r="G145">
        <v>46.151200000000003</v>
      </c>
      <c r="H145">
        <v>14.9955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78</v>
      </c>
      <c r="C146" t="s">
        <v>518</v>
      </c>
      <c r="D146">
        <v>155</v>
      </c>
      <c r="E146">
        <v>0</v>
      </c>
      <c r="F146">
        <v>1</v>
      </c>
      <c r="G146">
        <v>61.924100000000003</v>
      </c>
      <c r="H146">
        <v>25.748200000000001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247</v>
      </c>
      <c r="C147" t="s">
        <v>518</v>
      </c>
      <c r="D147">
        <v>24</v>
      </c>
      <c r="E147">
        <v>0</v>
      </c>
      <c r="F147">
        <v>0</v>
      </c>
      <c r="G147">
        <v>-30.5595</v>
      </c>
      <c r="H147">
        <v>22.9375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290</v>
      </c>
      <c r="C148" t="s">
        <v>518</v>
      </c>
      <c r="D148">
        <v>13</v>
      </c>
      <c r="E148">
        <v>0</v>
      </c>
      <c r="F148">
        <v>0</v>
      </c>
      <c r="G148">
        <v>43.915900000000001</v>
      </c>
      <c r="H148">
        <v>17.679099999999998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233</v>
      </c>
      <c r="C149" t="s">
        <v>518</v>
      </c>
      <c r="D149">
        <v>86</v>
      </c>
      <c r="E149">
        <v>0</v>
      </c>
      <c r="F149">
        <v>1</v>
      </c>
      <c r="G149">
        <v>23.885899999999999</v>
      </c>
      <c r="H149">
        <v>45.0792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401</v>
      </c>
      <c r="C150" t="s">
        <v>518</v>
      </c>
      <c r="D150">
        <v>1</v>
      </c>
      <c r="E150">
        <v>0</v>
      </c>
      <c r="F150">
        <v>0</v>
      </c>
      <c r="G150">
        <v>7.54</v>
      </c>
      <c r="H150">
        <v>-5.5471000000000004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242</v>
      </c>
      <c r="C151" t="s">
        <v>518</v>
      </c>
      <c r="D151">
        <v>34</v>
      </c>
      <c r="E151">
        <v>0</v>
      </c>
      <c r="F151">
        <v>0</v>
      </c>
      <c r="G151">
        <v>49.815300000000001</v>
      </c>
      <c r="H151">
        <v>6.1295999999999999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518</v>
      </c>
      <c r="D152">
        <v>23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251</v>
      </c>
      <c r="B153" t="s">
        <v>63</v>
      </c>
      <c r="C153" t="s">
        <v>518</v>
      </c>
      <c r="D153">
        <v>29</v>
      </c>
      <c r="E153">
        <v>0</v>
      </c>
      <c r="F153">
        <v>0</v>
      </c>
      <c r="G153">
        <v>53.933300000000003</v>
      </c>
      <c r="H153">
        <v>-116.5765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394</v>
      </c>
      <c r="C154" t="s">
        <v>518</v>
      </c>
      <c r="D154">
        <v>1</v>
      </c>
      <c r="E154">
        <v>0</v>
      </c>
      <c r="F154">
        <v>0</v>
      </c>
      <c r="G154">
        <v>27.514199999999999</v>
      </c>
      <c r="H154">
        <v>90.433599999999998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70</v>
      </c>
      <c r="C155" t="s">
        <v>518</v>
      </c>
      <c r="D155">
        <v>5232</v>
      </c>
      <c r="E155">
        <v>133</v>
      </c>
      <c r="F155">
        <v>193</v>
      </c>
      <c r="G155">
        <v>40.463700000000003</v>
      </c>
      <c r="H155">
        <v>-3.7492000000000001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49</v>
      </c>
      <c r="C156" t="s">
        <v>518</v>
      </c>
      <c r="D156">
        <v>197</v>
      </c>
      <c r="E156">
        <v>0</v>
      </c>
      <c r="F156">
        <v>26</v>
      </c>
      <c r="G156">
        <v>4.2104999999999997</v>
      </c>
      <c r="H156">
        <v>101.97580000000001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412</v>
      </c>
      <c r="C157" t="s">
        <v>518</v>
      </c>
      <c r="D157">
        <v>1</v>
      </c>
      <c r="E157">
        <v>0</v>
      </c>
      <c r="F157">
        <v>0</v>
      </c>
      <c r="G157">
        <v>41.902900000000002</v>
      </c>
      <c r="H157">
        <v>12.4534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254</v>
      </c>
      <c r="C158" t="s">
        <v>518</v>
      </c>
      <c r="D158">
        <v>35</v>
      </c>
      <c r="E158">
        <v>0</v>
      </c>
      <c r="F158">
        <v>0</v>
      </c>
      <c r="G158">
        <v>44.016500000000001</v>
      </c>
      <c r="H158">
        <v>21.0059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363</v>
      </c>
      <c r="C159" t="s">
        <v>518</v>
      </c>
      <c r="D159">
        <v>2</v>
      </c>
      <c r="E159">
        <v>0</v>
      </c>
      <c r="F159">
        <v>0</v>
      </c>
      <c r="G159">
        <v>3.8479999999999999</v>
      </c>
      <c r="H159">
        <v>11.5021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246</v>
      </c>
      <c r="C160" t="s">
        <v>518</v>
      </c>
      <c r="D160">
        <v>32</v>
      </c>
      <c r="E160">
        <v>0</v>
      </c>
      <c r="F160">
        <v>0</v>
      </c>
      <c r="G160">
        <v>48.668999999999997</v>
      </c>
      <c r="H160">
        <v>19.699000000000002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425</v>
      </c>
      <c r="C161" t="s">
        <v>518</v>
      </c>
      <c r="D161">
        <v>1</v>
      </c>
      <c r="E161">
        <v>0</v>
      </c>
      <c r="F161">
        <v>0</v>
      </c>
      <c r="G161">
        <v>8.6195000000000004</v>
      </c>
      <c r="H161">
        <v>0.82479999999999998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240</v>
      </c>
      <c r="C162" t="s">
        <v>518</v>
      </c>
      <c r="D162">
        <v>28</v>
      </c>
      <c r="E162">
        <v>0</v>
      </c>
      <c r="F162">
        <v>0</v>
      </c>
      <c r="G162">
        <v>-9.19</v>
      </c>
      <c r="H162">
        <v>-75.015199999999993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222</v>
      </c>
      <c r="C163" t="s">
        <v>518</v>
      </c>
      <c r="D163">
        <v>89</v>
      </c>
      <c r="E163">
        <v>0</v>
      </c>
      <c r="F163">
        <v>7</v>
      </c>
      <c r="G163">
        <v>45.943199999999997</v>
      </c>
      <c r="H163">
        <v>24.966799999999999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259</v>
      </c>
      <c r="C164" t="s">
        <v>518</v>
      </c>
      <c r="D164">
        <v>12</v>
      </c>
      <c r="E164">
        <v>0</v>
      </c>
      <c r="F164">
        <v>4</v>
      </c>
      <c r="G164">
        <v>23.634499999999999</v>
      </c>
      <c r="H164">
        <v>-102.5528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257</v>
      </c>
      <c r="C165" t="s">
        <v>518</v>
      </c>
      <c r="D165">
        <v>13</v>
      </c>
      <c r="E165">
        <v>0</v>
      </c>
      <c r="F165">
        <v>0</v>
      </c>
      <c r="G165">
        <v>4.5709</v>
      </c>
      <c r="H165">
        <v>-74.297300000000007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305</v>
      </c>
      <c r="B166" t="s">
        <v>1</v>
      </c>
      <c r="C166" t="s">
        <v>518</v>
      </c>
      <c r="D166">
        <v>21</v>
      </c>
      <c r="E166">
        <v>0</v>
      </c>
      <c r="F166">
        <v>0</v>
      </c>
      <c r="G166">
        <v>37.648940000000003</v>
      </c>
      <c r="H166">
        <v>-122.665479</v>
      </c>
      <c r="J166">
        <f t="shared" si="6"/>
        <v>21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256</v>
      </c>
      <c r="C167" t="s">
        <v>518</v>
      </c>
      <c r="D167">
        <v>37</v>
      </c>
      <c r="E167">
        <v>0</v>
      </c>
      <c r="F167">
        <v>0</v>
      </c>
      <c r="G167">
        <v>4.5353000000000003</v>
      </c>
      <c r="H167">
        <v>114.7277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322</v>
      </c>
      <c r="C168" t="s">
        <v>518</v>
      </c>
      <c r="D168">
        <v>3</v>
      </c>
      <c r="E168">
        <v>0</v>
      </c>
      <c r="F168">
        <v>0</v>
      </c>
      <c r="G168">
        <v>14.641500000000001</v>
      </c>
      <c r="H168">
        <v>-61.0242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329</v>
      </c>
      <c r="C169" t="s">
        <v>518</v>
      </c>
      <c r="D169">
        <v>5</v>
      </c>
      <c r="E169">
        <v>0</v>
      </c>
      <c r="F169">
        <v>0</v>
      </c>
      <c r="G169">
        <v>3.9339</v>
      </c>
      <c r="H169">
        <v>-53.125799999999998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284</v>
      </c>
      <c r="C170" t="s">
        <v>518</v>
      </c>
      <c r="D170">
        <v>12</v>
      </c>
      <c r="E170">
        <v>0</v>
      </c>
      <c r="F170">
        <v>1</v>
      </c>
      <c r="G170">
        <v>35.9375</v>
      </c>
      <c r="H170">
        <v>14.375400000000001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338</v>
      </c>
      <c r="C171" t="s">
        <v>518</v>
      </c>
      <c r="D171">
        <v>6</v>
      </c>
      <c r="E171">
        <v>0</v>
      </c>
      <c r="F171">
        <v>0</v>
      </c>
      <c r="G171">
        <v>-23.442499999999999</v>
      </c>
      <c r="H171">
        <v>-58.443800000000003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294</v>
      </c>
      <c r="C172" t="s">
        <v>518</v>
      </c>
      <c r="D172">
        <v>6</v>
      </c>
      <c r="E172">
        <v>0</v>
      </c>
      <c r="F172">
        <v>0</v>
      </c>
      <c r="G172">
        <v>47.4116</v>
      </c>
      <c r="H172">
        <v>28.369900000000001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323</v>
      </c>
      <c r="C173" t="s">
        <v>518</v>
      </c>
      <c r="D173">
        <v>9</v>
      </c>
      <c r="E173">
        <v>0</v>
      </c>
      <c r="F173">
        <v>0</v>
      </c>
      <c r="G173">
        <v>3.2027999999999999</v>
      </c>
      <c r="H173">
        <v>73.220699999999994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262</v>
      </c>
      <c r="C174" t="s">
        <v>518</v>
      </c>
      <c r="D174">
        <v>23</v>
      </c>
      <c r="E174">
        <v>1</v>
      </c>
      <c r="F174">
        <v>0</v>
      </c>
      <c r="G174">
        <v>42.733899999999998</v>
      </c>
      <c r="H174">
        <v>25.485800000000001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304</v>
      </c>
      <c r="C175" t="s">
        <v>518</v>
      </c>
      <c r="D175">
        <v>16</v>
      </c>
      <c r="E175">
        <v>0</v>
      </c>
      <c r="F175">
        <v>0</v>
      </c>
      <c r="G175">
        <v>33.886899999999997</v>
      </c>
      <c r="H175">
        <v>9.5374999999999996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281</v>
      </c>
      <c r="C176" t="s">
        <v>518</v>
      </c>
      <c r="D176">
        <v>14</v>
      </c>
      <c r="E176">
        <v>0</v>
      </c>
      <c r="F176">
        <v>0</v>
      </c>
      <c r="G176">
        <v>35.126399999999997</v>
      </c>
      <c r="H176">
        <v>33.429900000000004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426</v>
      </c>
      <c r="B177" t="s">
        <v>1</v>
      </c>
      <c r="C177" t="s">
        <v>518</v>
      </c>
      <c r="D177">
        <v>1</v>
      </c>
      <c r="E177">
        <v>0</v>
      </c>
      <c r="F177">
        <v>0</v>
      </c>
      <c r="G177">
        <v>61.370716000000002</v>
      </c>
      <c r="H177">
        <v>-152.40441899999999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309</v>
      </c>
      <c r="B178" t="s">
        <v>1</v>
      </c>
      <c r="C178" t="s">
        <v>518</v>
      </c>
      <c r="D178">
        <v>9</v>
      </c>
      <c r="E178">
        <v>0</v>
      </c>
      <c r="F178">
        <v>1</v>
      </c>
      <c r="G178">
        <v>33.729759000000001</v>
      </c>
      <c r="H178">
        <v>-111.43122099999999</v>
      </c>
      <c r="J178">
        <f t="shared" si="6"/>
        <v>9</v>
      </c>
      <c r="K178">
        <f t="shared" si="6"/>
        <v>0</v>
      </c>
      <c r="L178">
        <f t="shared" si="6"/>
        <v>1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297</v>
      </c>
      <c r="B179" t="s">
        <v>1</v>
      </c>
      <c r="C179" t="s">
        <v>518</v>
      </c>
      <c r="D179">
        <v>6</v>
      </c>
      <c r="E179">
        <v>0</v>
      </c>
      <c r="F179">
        <v>0</v>
      </c>
      <c r="G179">
        <v>34.969704</v>
      </c>
      <c r="H179">
        <v>-92.373123000000007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196</v>
      </c>
      <c r="B180" t="s">
        <v>1</v>
      </c>
      <c r="C180" t="s">
        <v>518</v>
      </c>
      <c r="D180">
        <v>282</v>
      </c>
      <c r="E180">
        <v>4</v>
      </c>
      <c r="F180">
        <v>6</v>
      </c>
      <c r="G180">
        <v>36.116202999999999</v>
      </c>
      <c r="H180">
        <v>-119.68156399999999</v>
      </c>
      <c r="J180">
        <f t="shared" si="6"/>
        <v>282</v>
      </c>
      <c r="K180">
        <f t="shared" si="6"/>
        <v>4</v>
      </c>
      <c r="L180">
        <f t="shared" si="6"/>
        <v>6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221</v>
      </c>
      <c r="B181" t="s">
        <v>1</v>
      </c>
      <c r="C181" t="s">
        <v>518</v>
      </c>
      <c r="D181">
        <v>49</v>
      </c>
      <c r="E181">
        <v>0</v>
      </c>
      <c r="F181">
        <v>0</v>
      </c>
      <c r="G181">
        <v>39.059811000000003</v>
      </c>
      <c r="H181">
        <v>-105.311104</v>
      </c>
      <c r="J181">
        <f t="shared" si="6"/>
        <v>49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286</v>
      </c>
      <c r="B182" t="s">
        <v>1</v>
      </c>
      <c r="C182" t="s">
        <v>518</v>
      </c>
      <c r="D182">
        <v>11</v>
      </c>
      <c r="E182">
        <v>0</v>
      </c>
      <c r="F182">
        <v>0</v>
      </c>
      <c r="G182">
        <v>41.597782000000002</v>
      </c>
      <c r="H182">
        <v>-72.755370999999997</v>
      </c>
      <c r="J182">
        <f t="shared" si="6"/>
        <v>11</v>
      </c>
      <c r="K182">
        <f t="shared" si="6"/>
        <v>0</v>
      </c>
      <c r="L182">
        <f t="shared" si="6"/>
        <v>0</v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339</v>
      </c>
      <c r="B183" t="s">
        <v>1</v>
      </c>
      <c r="C183" t="s">
        <v>518</v>
      </c>
      <c r="D183">
        <v>4</v>
      </c>
      <c r="E183">
        <v>0</v>
      </c>
      <c r="F183">
        <v>0</v>
      </c>
      <c r="G183">
        <v>39.318522999999999</v>
      </c>
      <c r="H183">
        <v>-75.507141000000004</v>
      </c>
      <c r="J183">
        <f t="shared" si="6"/>
        <v>4</v>
      </c>
      <c r="K183">
        <f t="shared" si="6"/>
        <v>0</v>
      </c>
      <c r="L183">
        <f t="shared" si="6"/>
        <v>0</v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299</v>
      </c>
      <c r="B184" t="s">
        <v>1</v>
      </c>
      <c r="C184" t="s">
        <v>518</v>
      </c>
      <c r="D184">
        <v>10</v>
      </c>
      <c r="E184">
        <v>0</v>
      </c>
      <c r="F184">
        <v>0</v>
      </c>
      <c r="G184">
        <v>38.897438000000001</v>
      </c>
      <c r="H184">
        <v>-77.026816999999994</v>
      </c>
      <c r="J184">
        <f t="shared" si="6"/>
        <v>10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224</v>
      </c>
      <c r="B185" t="s">
        <v>1</v>
      </c>
      <c r="C185" t="s">
        <v>518</v>
      </c>
      <c r="D185">
        <v>50</v>
      </c>
      <c r="E185">
        <v>2</v>
      </c>
      <c r="F185">
        <v>0</v>
      </c>
      <c r="G185">
        <v>27.766279000000001</v>
      </c>
      <c r="H185">
        <v>-81.686783000000005</v>
      </c>
      <c r="J185">
        <f t="shared" si="6"/>
        <v>50</v>
      </c>
      <c r="K185">
        <f t="shared" si="6"/>
        <v>2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231</v>
      </c>
      <c r="B186" t="s">
        <v>1</v>
      </c>
      <c r="C186" t="s">
        <v>518</v>
      </c>
      <c r="D186">
        <v>42</v>
      </c>
      <c r="E186">
        <v>1</v>
      </c>
      <c r="F186">
        <v>0</v>
      </c>
      <c r="G186">
        <v>33.040619</v>
      </c>
      <c r="H186">
        <v>-83.643073999999999</v>
      </c>
      <c r="J186">
        <f t="shared" si="6"/>
        <v>42</v>
      </c>
      <c r="K186">
        <f t="shared" si="6"/>
        <v>1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346</v>
      </c>
      <c r="B187" t="s">
        <v>1</v>
      </c>
      <c r="C187" t="s">
        <v>518</v>
      </c>
      <c r="D187">
        <v>2</v>
      </c>
      <c r="E187">
        <v>0</v>
      </c>
      <c r="F187">
        <v>0</v>
      </c>
      <c r="G187">
        <v>21.094318000000001</v>
      </c>
      <c r="H187">
        <v>-157.49833699999999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361</v>
      </c>
      <c r="B188" t="s">
        <v>1</v>
      </c>
      <c r="C188" t="s">
        <v>518</v>
      </c>
      <c r="D188">
        <v>1</v>
      </c>
      <c r="E188">
        <v>0</v>
      </c>
      <c r="F188">
        <v>0</v>
      </c>
      <c r="G188">
        <v>44.240459000000001</v>
      </c>
      <c r="H188">
        <v>-114.47882799999999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 t="s">
        <v>237</v>
      </c>
      <c r="B189" t="s">
        <v>1</v>
      </c>
      <c r="C189" t="s">
        <v>518</v>
      </c>
      <c r="D189">
        <v>46</v>
      </c>
      <c r="E189">
        <v>0</v>
      </c>
      <c r="F189">
        <v>2</v>
      </c>
      <c r="G189">
        <v>40.349457000000001</v>
      </c>
      <c r="H189">
        <v>-88.986136999999999</v>
      </c>
      <c r="J189">
        <f t="shared" si="6"/>
        <v>46</v>
      </c>
      <c r="K189">
        <f t="shared" si="6"/>
        <v>0</v>
      </c>
      <c r="L189">
        <f t="shared" si="6"/>
        <v>2</v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291</v>
      </c>
      <c r="B190" t="s">
        <v>1</v>
      </c>
      <c r="C190" t="s">
        <v>518</v>
      </c>
      <c r="D190">
        <v>13</v>
      </c>
      <c r="E190">
        <v>0</v>
      </c>
      <c r="F190">
        <v>0</v>
      </c>
      <c r="G190">
        <v>39.849426000000001</v>
      </c>
      <c r="H190">
        <v>-86.258278000000004</v>
      </c>
      <c r="J190">
        <f t="shared" si="6"/>
        <v>13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295</v>
      </c>
      <c r="B191" t="s">
        <v>1</v>
      </c>
      <c r="C191" t="s">
        <v>518</v>
      </c>
      <c r="D191">
        <v>17</v>
      </c>
      <c r="E191">
        <v>0</v>
      </c>
      <c r="F191">
        <v>0</v>
      </c>
      <c r="G191">
        <v>42.011538999999999</v>
      </c>
      <c r="H191">
        <v>-93.210526000000002</v>
      </c>
      <c r="J191">
        <f t="shared" si="6"/>
        <v>17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518</v>
      </c>
      <c r="D192">
        <v>5</v>
      </c>
      <c r="E192">
        <v>1</v>
      </c>
      <c r="F192">
        <v>0</v>
      </c>
      <c r="G192">
        <v>38.526600000000002</v>
      </c>
      <c r="H192">
        <v>-96.726485999999994</v>
      </c>
      <c r="J192">
        <f t="shared" si="6"/>
        <v>5</v>
      </c>
      <c r="K192">
        <f t="shared" si="6"/>
        <v>1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301</v>
      </c>
      <c r="B193" t="s">
        <v>1</v>
      </c>
      <c r="C193" t="s">
        <v>518</v>
      </c>
      <c r="D193">
        <v>14</v>
      </c>
      <c r="E193">
        <v>0</v>
      </c>
      <c r="F193">
        <v>0</v>
      </c>
      <c r="G193">
        <v>37.668140000000001</v>
      </c>
      <c r="H193">
        <v>-84.670067000000003</v>
      </c>
      <c r="J193">
        <f t="shared" si="6"/>
        <v>14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227</v>
      </c>
      <c r="B194" t="s">
        <v>1</v>
      </c>
      <c r="C194" t="s">
        <v>518</v>
      </c>
      <c r="D194">
        <v>36</v>
      </c>
      <c r="E194">
        <v>0</v>
      </c>
      <c r="F194">
        <v>0</v>
      </c>
      <c r="G194">
        <v>31.169546</v>
      </c>
      <c r="H194">
        <v>-91.867805000000004</v>
      </c>
      <c r="J194">
        <f t="shared" si="6"/>
        <v>36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314</v>
      </c>
      <c r="B195" t="s">
        <v>1</v>
      </c>
      <c r="C195" t="s">
        <v>518</v>
      </c>
      <c r="D195">
        <v>1</v>
      </c>
      <c r="E195">
        <v>0</v>
      </c>
      <c r="F195">
        <v>0</v>
      </c>
      <c r="G195">
        <v>44.693947000000001</v>
      </c>
      <c r="H195">
        <v>-69.381927000000005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271</v>
      </c>
      <c r="B196" t="s">
        <v>1</v>
      </c>
      <c r="C196" t="s">
        <v>518</v>
      </c>
      <c r="D196">
        <v>18</v>
      </c>
      <c r="E196">
        <v>0</v>
      </c>
      <c r="F196">
        <v>0</v>
      </c>
      <c r="G196">
        <v>39.063946000000001</v>
      </c>
      <c r="H196">
        <v>-76.802100999999993</v>
      </c>
      <c r="J196">
        <f t="shared" si="6"/>
        <v>18</v>
      </c>
      <c r="K196">
        <f t="shared" si="6"/>
        <v>0</v>
      </c>
      <c r="L196">
        <f t="shared" si="6"/>
        <v>0</v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211</v>
      </c>
      <c r="B197" t="s">
        <v>1</v>
      </c>
      <c r="C197" t="s">
        <v>518</v>
      </c>
      <c r="D197">
        <v>123</v>
      </c>
      <c r="E197">
        <v>0</v>
      </c>
      <c r="F197">
        <v>1</v>
      </c>
      <c r="G197">
        <v>42.230170999999999</v>
      </c>
      <c r="H197">
        <v>-71.530106000000004</v>
      </c>
      <c r="J197">
        <f t="shared" si="6"/>
        <v>123</v>
      </c>
      <c r="K197">
        <f t="shared" si="6"/>
        <v>0</v>
      </c>
      <c r="L197">
        <f t="shared" si="6"/>
        <v>1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260</v>
      </c>
      <c r="B198" t="s">
        <v>1</v>
      </c>
      <c r="C198" t="s">
        <v>518</v>
      </c>
      <c r="D198">
        <v>16</v>
      </c>
      <c r="E198">
        <v>0</v>
      </c>
      <c r="F198">
        <v>0</v>
      </c>
      <c r="G198">
        <v>43.326618000000003</v>
      </c>
      <c r="H198">
        <v>-84.536095000000003</v>
      </c>
      <c r="J198">
        <f t="shared" si="6"/>
        <v>16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258</v>
      </c>
      <c r="B199" t="s">
        <v>1</v>
      </c>
      <c r="C199" t="s">
        <v>518</v>
      </c>
      <c r="D199">
        <v>14</v>
      </c>
      <c r="E199">
        <v>0</v>
      </c>
      <c r="F199">
        <v>0</v>
      </c>
      <c r="G199">
        <v>45.694454</v>
      </c>
      <c r="H199">
        <v>-93.900192000000004</v>
      </c>
      <c r="J199">
        <f t="shared" si="6"/>
        <v>14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324</v>
      </c>
      <c r="B200" t="s">
        <v>1</v>
      </c>
      <c r="C200" t="s">
        <v>518</v>
      </c>
      <c r="D200">
        <v>1</v>
      </c>
      <c r="E200">
        <v>0</v>
      </c>
      <c r="F200">
        <v>0</v>
      </c>
      <c r="G200">
        <v>32.741646000000003</v>
      </c>
      <c r="H200">
        <v>-89.678696000000002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354</v>
      </c>
      <c r="B201" t="s">
        <v>1</v>
      </c>
      <c r="C201" t="s">
        <v>518</v>
      </c>
      <c r="D201">
        <v>2</v>
      </c>
      <c r="E201">
        <v>0</v>
      </c>
      <c r="F201">
        <v>0</v>
      </c>
      <c r="G201">
        <v>38.456085000000002</v>
      </c>
      <c r="H201">
        <v>-92.288368000000006</v>
      </c>
      <c r="J201">
        <f t="shared" si="6"/>
        <v>2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347</v>
      </c>
      <c r="B202" t="s">
        <v>1</v>
      </c>
      <c r="C202" t="s">
        <v>518</v>
      </c>
      <c r="D202">
        <v>1</v>
      </c>
      <c r="E202">
        <v>0</v>
      </c>
      <c r="F202">
        <v>0</v>
      </c>
      <c r="G202">
        <v>46.921925000000002</v>
      </c>
      <c r="H202">
        <v>-110.454353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310</v>
      </c>
      <c r="B203" t="s">
        <v>1</v>
      </c>
      <c r="C203" t="s">
        <v>518</v>
      </c>
      <c r="D203">
        <v>13</v>
      </c>
      <c r="E203">
        <v>0</v>
      </c>
      <c r="F203">
        <v>0</v>
      </c>
      <c r="G203">
        <v>41.125369999999997</v>
      </c>
      <c r="H203">
        <v>-98.268082000000007</v>
      </c>
      <c r="J203">
        <f t="shared" si="6"/>
        <v>13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270</v>
      </c>
      <c r="B204" t="s">
        <v>1</v>
      </c>
      <c r="C204" t="s">
        <v>518</v>
      </c>
      <c r="D204">
        <v>17</v>
      </c>
      <c r="E204">
        <v>0</v>
      </c>
      <c r="F204">
        <v>0</v>
      </c>
      <c r="G204">
        <v>38.313515000000002</v>
      </c>
      <c r="H204">
        <v>-117.055374</v>
      </c>
      <c r="J204">
        <f t="shared" si="6"/>
        <v>17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315</v>
      </c>
      <c r="B205" t="s">
        <v>1</v>
      </c>
      <c r="C205" t="s">
        <v>518</v>
      </c>
      <c r="D205">
        <v>6</v>
      </c>
      <c r="E205">
        <v>0</v>
      </c>
      <c r="F205">
        <v>0</v>
      </c>
      <c r="G205">
        <v>43.452491999999999</v>
      </c>
      <c r="H205">
        <v>-71.563896</v>
      </c>
      <c r="J205">
        <f t="shared" si="6"/>
        <v>6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214</v>
      </c>
      <c r="B206" t="s">
        <v>1</v>
      </c>
      <c r="C206" t="s">
        <v>518</v>
      </c>
      <c r="D206">
        <v>29</v>
      </c>
      <c r="E206">
        <v>1</v>
      </c>
      <c r="F206">
        <v>0</v>
      </c>
      <c r="G206">
        <v>40.298904</v>
      </c>
      <c r="H206">
        <v>-74.521011000000001</v>
      </c>
      <c r="J206">
        <f t="shared" si="6"/>
        <v>29</v>
      </c>
      <c r="K206">
        <f t="shared" si="6"/>
        <v>1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316</v>
      </c>
      <c r="B207" t="s">
        <v>1</v>
      </c>
      <c r="C207" t="s">
        <v>518</v>
      </c>
      <c r="D207">
        <v>10</v>
      </c>
      <c r="E207">
        <v>0</v>
      </c>
      <c r="F207">
        <v>0</v>
      </c>
      <c r="G207">
        <v>34.840515000000003</v>
      </c>
      <c r="H207">
        <v>-106.248482</v>
      </c>
      <c r="J207">
        <f t="shared" si="6"/>
        <v>10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184</v>
      </c>
      <c r="B208" t="s">
        <v>1</v>
      </c>
      <c r="C208" t="s">
        <v>518</v>
      </c>
      <c r="D208">
        <v>421</v>
      </c>
      <c r="E208">
        <v>0</v>
      </c>
      <c r="F208">
        <v>0</v>
      </c>
      <c r="G208">
        <v>42.165725999999999</v>
      </c>
      <c r="H208">
        <v>-74.948051000000007</v>
      </c>
      <c r="J208">
        <f t="shared" si="6"/>
        <v>421</v>
      </c>
      <c r="K208">
        <f t="shared" si="6"/>
        <v>0</v>
      </c>
      <c r="L208">
        <f t="shared" si="6"/>
        <v>0</v>
      </c>
      <c r="N208">
        <f t="shared" si="7"/>
        <v>421</v>
      </c>
      <c r="O208">
        <f t="shared" si="7"/>
        <v>0</v>
      </c>
      <c r="P208">
        <f t="shared" si="7"/>
        <v>0</v>
      </c>
    </row>
    <row r="209" spans="1:16" ht="17" x14ac:dyDescent="0.25">
      <c r="A209" s="4" t="s">
        <v>276</v>
      </c>
      <c r="B209" t="s">
        <v>1</v>
      </c>
      <c r="C209" t="s">
        <v>518</v>
      </c>
      <c r="D209">
        <v>17</v>
      </c>
      <c r="E209">
        <v>0</v>
      </c>
      <c r="F209">
        <v>0</v>
      </c>
      <c r="G209">
        <v>35.630065999999999</v>
      </c>
      <c r="H209">
        <v>-79.806419000000005</v>
      </c>
      <c r="J209">
        <f t="shared" si="6"/>
        <v>17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428</v>
      </c>
      <c r="B210" t="s">
        <v>1</v>
      </c>
      <c r="C210" t="s">
        <v>518</v>
      </c>
      <c r="D210">
        <v>1</v>
      </c>
      <c r="E210">
        <v>0</v>
      </c>
      <c r="F210">
        <v>0</v>
      </c>
      <c r="G210">
        <v>47.528911999999998</v>
      </c>
      <c r="H210">
        <v>-99.784012000000004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266</v>
      </c>
      <c r="B211" t="s">
        <v>1</v>
      </c>
      <c r="C211" t="s">
        <v>518</v>
      </c>
      <c r="D211">
        <v>13</v>
      </c>
      <c r="E211">
        <v>0</v>
      </c>
      <c r="F211">
        <v>0</v>
      </c>
      <c r="G211">
        <v>40.388782999999997</v>
      </c>
      <c r="H211">
        <v>-82.764915000000002</v>
      </c>
      <c r="J211">
        <f t="shared" si="6"/>
        <v>13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333</v>
      </c>
      <c r="B212" t="s">
        <v>1</v>
      </c>
      <c r="C212" t="s">
        <v>518</v>
      </c>
      <c r="D212">
        <v>2</v>
      </c>
      <c r="E212">
        <v>0</v>
      </c>
      <c r="F212">
        <v>0</v>
      </c>
      <c r="G212">
        <v>35.565342000000001</v>
      </c>
      <c r="H212">
        <v>-96.928916999999998</v>
      </c>
      <c r="J212">
        <f t="shared" si="6"/>
        <v>2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273</v>
      </c>
      <c r="B213" t="s">
        <v>1</v>
      </c>
      <c r="C213" t="s">
        <v>518</v>
      </c>
      <c r="D213">
        <v>30</v>
      </c>
      <c r="E213">
        <v>0</v>
      </c>
      <c r="F213">
        <v>0</v>
      </c>
      <c r="G213">
        <v>44.572020999999999</v>
      </c>
      <c r="H213">
        <v>-122.070938</v>
      </c>
      <c r="J213">
        <f t="shared" si="6"/>
        <v>30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243</v>
      </c>
      <c r="B214" t="s">
        <v>1</v>
      </c>
      <c r="C214" t="s">
        <v>518</v>
      </c>
      <c r="D214">
        <v>41</v>
      </c>
      <c r="E214">
        <v>0</v>
      </c>
      <c r="F214">
        <v>0</v>
      </c>
      <c r="G214">
        <v>40.590752000000002</v>
      </c>
      <c r="H214">
        <v>-77.209755000000001</v>
      </c>
      <c r="J214">
        <f t="shared" si="6"/>
        <v>41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302</v>
      </c>
      <c r="B215" t="s">
        <v>1</v>
      </c>
      <c r="C215" t="s">
        <v>518</v>
      </c>
      <c r="D215">
        <v>14</v>
      </c>
      <c r="E215">
        <v>0</v>
      </c>
      <c r="F215">
        <v>0</v>
      </c>
      <c r="G215">
        <v>41.680892999999998</v>
      </c>
      <c r="H215">
        <v>-71.511780000000002</v>
      </c>
      <c r="J215">
        <f t="shared" si="6"/>
        <v>14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283</v>
      </c>
      <c r="B216" t="s">
        <v>1</v>
      </c>
      <c r="C216" t="s">
        <v>518</v>
      </c>
      <c r="D216">
        <v>13</v>
      </c>
      <c r="E216">
        <v>0</v>
      </c>
      <c r="F216">
        <v>0</v>
      </c>
      <c r="G216">
        <v>33.856892000000002</v>
      </c>
      <c r="H216">
        <v>-80.945007000000004</v>
      </c>
      <c r="J216">
        <f t="shared" ref="J216:L275" si="8">IF($B216="US",D216,"")</f>
        <v>13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334</v>
      </c>
      <c r="B217" t="s">
        <v>1</v>
      </c>
      <c r="C217" t="s">
        <v>518</v>
      </c>
      <c r="D217">
        <v>8</v>
      </c>
      <c r="E217">
        <v>1</v>
      </c>
      <c r="F217">
        <v>0</v>
      </c>
      <c r="G217">
        <v>44.299782</v>
      </c>
      <c r="H217">
        <v>-99.438828000000001</v>
      </c>
      <c r="J217">
        <f t="shared" si="8"/>
        <v>8</v>
      </c>
      <c r="K217">
        <f t="shared" si="8"/>
        <v>1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263</v>
      </c>
      <c r="B218" t="s">
        <v>1</v>
      </c>
      <c r="C218" t="s">
        <v>518</v>
      </c>
      <c r="D218">
        <v>26</v>
      </c>
      <c r="E218">
        <v>0</v>
      </c>
      <c r="F218">
        <v>0</v>
      </c>
      <c r="G218">
        <v>35.747844999999998</v>
      </c>
      <c r="H218">
        <v>-86.692345000000003</v>
      </c>
      <c r="J218">
        <f t="shared" si="8"/>
        <v>26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241</v>
      </c>
      <c r="B219" t="s">
        <v>1</v>
      </c>
      <c r="C219" t="s">
        <v>518</v>
      </c>
      <c r="D219">
        <v>43</v>
      </c>
      <c r="E219">
        <v>0</v>
      </c>
      <c r="F219">
        <v>0</v>
      </c>
      <c r="G219">
        <v>31.054487000000002</v>
      </c>
      <c r="H219">
        <v>-97.563461000000004</v>
      </c>
      <c r="J219">
        <f t="shared" si="8"/>
        <v>43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274</v>
      </c>
      <c r="B220" t="s">
        <v>1</v>
      </c>
      <c r="C220" t="s">
        <v>518</v>
      </c>
      <c r="D220">
        <v>9</v>
      </c>
      <c r="E220">
        <v>0</v>
      </c>
      <c r="F220">
        <v>0</v>
      </c>
      <c r="G220">
        <v>40.150032000000003</v>
      </c>
      <c r="H220">
        <v>-111.86243399999999</v>
      </c>
      <c r="J220">
        <f t="shared" si="8"/>
        <v>9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325</v>
      </c>
      <c r="B221" t="s">
        <v>1</v>
      </c>
      <c r="C221" t="s">
        <v>518</v>
      </c>
      <c r="D221">
        <v>2</v>
      </c>
      <c r="E221">
        <v>0</v>
      </c>
      <c r="F221">
        <v>0</v>
      </c>
      <c r="G221">
        <v>44.045876</v>
      </c>
      <c r="H221">
        <v>-72.710685999999995</v>
      </c>
      <c r="J221">
        <f t="shared" si="8"/>
        <v>2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268</v>
      </c>
      <c r="B222" t="s">
        <v>1</v>
      </c>
      <c r="C222" t="s">
        <v>518</v>
      </c>
      <c r="D222">
        <v>30</v>
      </c>
      <c r="E222">
        <v>0</v>
      </c>
      <c r="F222">
        <v>0</v>
      </c>
      <c r="G222">
        <v>37.769337</v>
      </c>
      <c r="H222">
        <v>-78.169967999999997</v>
      </c>
      <c r="J222">
        <f t="shared" si="8"/>
        <v>30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189</v>
      </c>
      <c r="B223" t="s">
        <v>1</v>
      </c>
      <c r="C223" t="s">
        <v>518</v>
      </c>
      <c r="D223">
        <v>568</v>
      </c>
      <c r="E223">
        <v>37</v>
      </c>
      <c r="F223">
        <v>1</v>
      </c>
      <c r="G223">
        <v>47.400902000000002</v>
      </c>
      <c r="H223">
        <v>-121.490494</v>
      </c>
      <c r="J223">
        <f t="shared" si="8"/>
        <v>568</v>
      </c>
      <c r="K223">
        <f t="shared" si="8"/>
        <v>37</v>
      </c>
      <c r="L223">
        <f t="shared" si="8"/>
        <v>1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435</v>
      </c>
      <c r="B224" t="s">
        <v>1</v>
      </c>
      <c r="C224" t="s">
        <v>518</v>
      </c>
      <c r="D224">
        <v>0</v>
      </c>
      <c r="E224">
        <v>0</v>
      </c>
      <c r="F224">
        <v>0</v>
      </c>
      <c r="G224">
        <v>38.491225999999997</v>
      </c>
      <c r="H224">
        <v>-80.954453000000001</v>
      </c>
      <c r="J224">
        <f t="shared" si="8"/>
        <v>0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269</v>
      </c>
      <c r="B225" t="s">
        <v>1</v>
      </c>
      <c r="C225" t="s">
        <v>518</v>
      </c>
      <c r="D225">
        <v>19</v>
      </c>
      <c r="E225">
        <v>0</v>
      </c>
      <c r="F225">
        <v>1</v>
      </c>
      <c r="G225">
        <v>44.268543000000001</v>
      </c>
      <c r="H225">
        <v>-89.616507999999996</v>
      </c>
      <c r="J225">
        <f t="shared" si="8"/>
        <v>19</v>
      </c>
      <c r="K225">
        <f t="shared" si="8"/>
        <v>0</v>
      </c>
      <c r="L225">
        <f t="shared" si="8"/>
        <v>1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374</v>
      </c>
      <c r="B226" t="s">
        <v>1</v>
      </c>
      <c r="C226" t="s">
        <v>518</v>
      </c>
      <c r="D226">
        <v>1</v>
      </c>
      <c r="E226">
        <v>0</v>
      </c>
      <c r="F226">
        <v>0</v>
      </c>
      <c r="G226">
        <v>42.755966000000001</v>
      </c>
      <c r="H226">
        <v>-107.30249000000001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53</v>
      </c>
      <c r="C227" t="s">
        <v>518</v>
      </c>
      <c r="D227">
        <v>47</v>
      </c>
      <c r="E227">
        <v>0</v>
      </c>
      <c r="F227">
        <v>16</v>
      </c>
      <c r="G227">
        <v>14.058299999999999</v>
      </c>
      <c r="H227">
        <v>108.27719999999999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415</v>
      </c>
      <c r="C228" t="s">
        <v>518</v>
      </c>
      <c r="D228">
        <v>1</v>
      </c>
      <c r="E228">
        <v>0</v>
      </c>
      <c r="F228">
        <v>0</v>
      </c>
      <c r="G228">
        <v>46.862499999999997</v>
      </c>
      <c r="H228">
        <v>103.8467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331</v>
      </c>
      <c r="C229" t="s">
        <v>518</v>
      </c>
      <c r="D229">
        <v>8</v>
      </c>
      <c r="E229">
        <v>0</v>
      </c>
      <c r="F229">
        <v>0</v>
      </c>
      <c r="G229">
        <v>18.1096</v>
      </c>
      <c r="H229">
        <v>-77.297499999999999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300</v>
      </c>
      <c r="C230" t="s">
        <v>518</v>
      </c>
      <c r="D230">
        <v>7</v>
      </c>
      <c r="E230">
        <v>0</v>
      </c>
      <c r="F230">
        <v>0</v>
      </c>
      <c r="G230">
        <v>33</v>
      </c>
      <c r="H230">
        <v>65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345</v>
      </c>
      <c r="C231" t="s">
        <v>518</v>
      </c>
      <c r="D231">
        <v>2</v>
      </c>
      <c r="E231">
        <v>0</v>
      </c>
      <c r="F231">
        <v>0</v>
      </c>
      <c r="G231">
        <v>43.7333</v>
      </c>
      <c r="H231">
        <v>7.4166999999999996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367</v>
      </c>
      <c r="C232" t="s">
        <v>518</v>
      </c>
      <c r="D232">
        <v>1</v>
      </c>
      <c r="E232">
        <v>0</v>
      </c>
      <c r="F232">
        <v>0</v>
      </c>
      <c r="G232">
        <v>47.14</v>
      </c>
      <c r="H232">
        <v>9.5500000000000007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366</v>
      </c>
      <c r="C233" t="s">
        <v>518</v>
      </c>
      <c r="D233">
        <v>1</v>
      </c>
      <c r="E233">
        <v>1</v>
      </c>
      <c r="F233">
        <v>0</v>
      </c>
      <c r="G233">
        <v>5</v>
      </c>
      <c r="H233">
        <v>-58.75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245</v>
      </c>
      <c r="C234" t="s">
        <v>518</v>
      </c>
      <c r="D234">
        <v>50</v>
      </c>
      <c r="E234">
        <v>1</v>
      </c>
      <c r="F234">
        <v>20</v>
      </c>
      <c r="G234">
        <v>23.7</v>
      </c>
      <c r="H234">
        <v>121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38F-DDFA-FF4C-A71F-12A6E53F64F3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128343</v>
      </c>
      <c r="E1">
        <f>SUM(E4:E276)</f>
        <v>4720</v>
      </c>
      <c r="F1">
        <f>SUM(F4:F276)</f>
        <v>68324</v>
      </c>
      <c r="J1">
        <f>SUM(J4:J276)</f>
        <v>1663</v>
      </c>
      <c r="K1">
        <f>SUM(K4:K276)</f>
        <v>40</v>
      </c>
      <c r="L1">
        <f>SUM(L4:L276)</f>
        <v>12</v>
      </c>
      <c r="N1">
        <f>SUM(N4:N276)</f>
        <v>328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516</v>
      </c>
      <c r="D5">
        <v>67781</v>
      </c>
      <c r="E5">
        <v>3056</v>
      </c>
      <c r="F5">
        <v>50318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520</v>
      </c>
      <c r="D7">
        <v>10075</v>
      </c>
      <c r="E7">
        <v>429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521</v>
      </c>
      <c r="D8">
        <v>7869</v>
      </c>
      <c r="E8">
        <v>66</v>
      </c>
      <c r="F8">
        <v>333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522</v>
      </c>
      <c r="D10">
        <v>2277</v>
      </c>
      <c r="E10">
        <v>55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516</v>
      </c>
      <c r="D11">
        <v>2078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452</v>
      </c>
      <c r="D12">
        <v>1356</v>
      </c>
      <c r="E12">
        <v>8</v>
      </c>
      <c r="F12">
        <v>1289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449</v>
      </c>
      <c r="D14">
        <v>1215</v>
      </c>
      <c r="E14">
        <v>1</v>
      </c>
      <c r="F14">
        <v>1197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516</v>
      </c>
      <c r="D15">
        <v>1018</v>
      </c>
      <c r="E15">
        <v>4</v>
      </c>
      <c r="F15">
        <v>999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186</v>
      </c>
      <c r="D17">
        <v>935</v>
      </c>
      <c r="E17">
        <v>1</v>
      </c>
      <c r="F17">
        <v>934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523</v>
      </c>
      <c r="D18">
        <v>760</v>
      </c>
      <c r="E18">
        <v>6</v>
      </c>
      <c r="F18">
        <v>734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177</v>
      </c>
      <c r="C19" t="s">
        <v>524</v>
      </c>
      <c r="D19">
        <v>702</v>
      </c>
      <c r="E19">
        <v>0</v>
      </c>
      <c r="F19">
        <v>1</v>
      </c>
      <c r="G19">
        <v>60.472000000000001</v>
      </c>
      <c r="H19">
        <v>8.4688999999999997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191</v>
      </c>
      <c r="B20" t="s">
        <v>192</v>
      </c>
      <c r="C20" t="s">
        <v>525</v>
      </c>
      <c r="D20">
        <v>696</v>
      </c>
      <c r="E20">
        <v>7</v>
      </c>
      <c r="F20">
        <v>325</v>
      </c>
      <c r="G20">
        <v>35.4437</v>
      </c>
      <c r="H20">
        <v>139.63800000000001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170</v>
      </c>
      <c r="C21" t="s">
        <v>438</v>
      </c>
      <c r="D21">
        <v>652</v>
      </c>
      <c r="E21">
        <v>4</v>
      </c>
      <c r="F21">
        <v>4</v>
      </c>
      <c r="G21">
        <v>46.818199999999997</v>
      </c>
      <c r="H21">
        <v>8.2274999999999991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47</v>
      </c>
      <c r="C22" t="s">
        <v>521</v>
      </c>
      <c r="D22">
        <v>639</v>
      </c>
      <c r="E22">
        <v>16</v>
      </c>
      <c r="F22">
        <v>118</v>
      </c>
      <c r="G22">
        <v>36</v>
      </c>
      <c r="H22">
        <v>138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20</v>
      </c>
      <c r="B23" t="s">
        <v>2</v>
      </c>
      <c r="C23" t="s">
        <v>521</v>
      </c>
      <c r="D23">
        <v>631</v>
      </c>
      <c r="E23">
        <v>0</v>
      </c>
      <c r="F23">
        <v>629</v>
      </c>
      <c r="G23">
        <v>32.9711</v>
      </c>
      <c r="H23">
        <v>119.455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516</v>
      </c>
      <c r="D24">
        <v>615</v>
      </c>
      <c r="E24">
        <v>0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82</v>
      </c>
      <c r="C25" t="s">
        <v>526</v>
      </c>
      <c r="D25">
        <v>599</v>
      </c>
      <c r="E25">
        <v>1</v>
      </c>
      <c r="F25">
        <v>1</v>
      </c>
      <c r="G25">
        <v>63</v>
      </c>
      <c r="H25">
        <v>16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21</v>
      </c>
      <c r="B26" t="s">
        <v>2</v>
      </c>
      <c r="C26" t="s">
        <v>527</v>
      </c>
      <c r="D26">
        <v>576</v>
      </c>
      <c r="E26">
        <v>6</v>
      </c>
      <c r="F26">
        <v>564</v>
      </c>
      <c r="G26">
        <v>30.057200000000002</v>
      </c>
      <c r="H26">
        <v>107.874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23</v>
      </c>
      <c r="B27" t="s">
        <v>2</v>
      </c>
      <c r="C27" t="s">
        <v>528</v>
      </c>
      <c r="D27">
        <v>539</v>
      </c>
      <c r="E27">
        <v>3</v>
      </c>
      <c r="F27">
        <v>498</v>
      </c>
      <c r="G27">
        <v>30.617100000000001</v>
      </c>
      <c r="H27">
        <v>102.7103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529</v>
      </c>
      <c r="D28">
        <v>503</v>
      </c>
      <c r="E28">
        <v>5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24</v>
      </c>
      <c r="B29" t="s">
        <v>2</v>
      </c>
      <c r="C29" t="s">
        <v>524</v>
      </c>
      <c r="D29">
        <v>482</v>
      </c>
      <c r="E29">
        <v>13</v>
      </c>
      <c r="F29">
        <v>441</v>
      </c>
      <c r="G29">
        <v>47.862000000000002</v>
      </c>
      <c r="H29">
        <v>127.7615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56</v>
      </c>
      <c r="B30" t="s">
        <v>172</v>
      </c>
      <c r="C30" t="s">
        <v>530</v>
      </c>
      <c r="D30">
        <v>456</v>
      </c>
      <c r="E30">
        <v>8</v>
      </c>
      <c r="F30">
        <v>18</v>
      </c>
      <c r="G30">
        <v>55.378100000000003</v>
      </c>
      <c r="H30">
        <v>-3.4359999999999999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531</v>
      </c>
      <c r="D31">
        <v>442</v>
      </c>
      <c r="E31">
        <v>31</v>
      </c>
      <c r="F31">
        <v>1</v>
      </c>
      <c r="G31">
        <v>47.4009</v>
      </c>
      <c r="H31">
        <v>-121.4905</v>
      </c>
      <c r="J31">
        <f t="shared" si="2"/>
        <v>442</v>
      </c>
      <c r="K31">
        <f t="shared" si="2"/>
        <v>31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25</v>
      </c>
      <c r="B32" t="s">
        <v>2</v>
      </c>
      <c r="C32" t="s">
        <v>532</v>
      </c>
      <c r="D32">
        <v>435</v>
      </c>
      <c r="E32">
        <v>8</v>
      </c>
      <c r="F32">
        <v>334</v>
      </c>
      <c r="G32">
        <v>40.182400000000001</v>
      </c>
      <c r="H32">
        <v>116.41419999999999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523</v>
      </c>
      <c r="D33">
        <v>344</v>
      </c>
      <c r="E33">
        <v>3</v>
      </c>
      <c r="F33">
        <v>321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184</v>
      </c>
      <c r="B34" t="s">
        <v>1</v>
      </c>
      <c r="C34" t="s">
        <v>533</v>
      </c>
      <c r="D34">
        <v>328</v>
      </c>
      <c r="E34">
        <v>0</v>
      </c>
      <c r="F34">
        <v>0</v>
      </c>
      <c r="G34">
        <v>42.165700000000001</v>
      </c>
      <c r="H34">
        <v>-74.948099999999997</v>
      </c>
      <c r="J34">
        <f t="shared" si="2"/>
        <v>328</v>
      </c>
      <c r="K34">
        <f t="shared" si="2"/>
        <v>0</v>
      </c>
      <c r="L34">
        <f t="shared" si="2"/>
        <v>0</v>
      </c>
      <c r="N34">
        <f t="shared" si="1"/>
        <v>328</v>
      </c>
      <c r="O34">
        <f t="shared" si="1"/>
        <v>0</v>
      </c>
      <c r="P34">
        <f t="shared" si="1"/>
        <v>0</v>
      </c>
    </row>
    <row r="35" spans="1:16" ht="17" x14ac:dyDescent="0.25">
      <c r="A35" s="4" t="s">
        <v>27</v>
      </c>
      <c r="B35" t="s">
        <v>2</v>
      </c>
      <c r="C35" t="s">
        <v>534</v>
      </c>
      <c r="D35">
        <v>318</v>
      </c>
      <c r="E35">
        <v>6</v>
      </c>
      <c r="F35">
        <v>308</v>
      </c>
      <c r="G35">
        <v>39.548999999999999</v>
      </c>
      <c r="H35">
        <v>116.1306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75</v>
      </c>
      <c r="C36" t="s">
        <v>470</v>
      </c>
      <c r="D36">
        <v>314</v>
      </c>
      <c r="E36">
        <v>3</v>
      </c>
      <c r="F36">
        <v>1</v>
      </c>
      <c r="G36">
        <v>50.833300000000001</v>
      </c>
      <c r="H36">
        <v>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180</v>
      </c>
      <c r="C37" t="s">
        <v>535</v>
      </c>
      <c r="D37">
        <v>302</v>
      </c>
      <c r="E37">
        <v>1</v>
      </c>
      <c r="F37">
        <v>4</v>
      </c>
      <c r="G37">
        <v>47.516199999999998</v>
      </c>
      <c r="H37">
        <v>14.5501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28</v>
      </c>
      <c r="B38" t="s">
        <v>2</v>
      </c>
      <c r="C38" t="s">
        <v>183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470</v>
      </c>
      <c r="D39">
        <v>262</v>
      </c>
      <c r="E39">
        <v>0</v>
      </c>
      <c r="F39">
        <v>0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30</v>
      </c>
      <c r="B40" t="s">
        <v>2</v>
      </c>
      <c r="C40" t="s">
        <v>536</v>
      </c>
      <c r="D40">
        <v>252</v>
      </c>
      <c r="E40">
        <v>2</v>
      </c>
      <c r="F40">
        <v>241</v>
      </c>
      <c r="G40">
        <v>23.829799999999999</v>
      </c>
      <c r="H40">
        <v>108.7881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29</v>
      </c>
      <c r="B41" t="s">
        <v>2</v>
      </c>
      <c r="C41" t="s">
        <v>449</v>
      </c>
      <c r="D41">
        <v>245</v>
      </c>
      <c r="E41">
        <v>2</v>
      </c>
      <c r="F41">
        <v>232</v>
      </c>
      <c r="G41">
        <v>35.191699999999997</v>
      </c>
      <c r="H41">
        <v>108.87009999999999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196</v>
      </c>
      <c r="B42" t="s">
        <v>1</v>
      </c>
      <c r="C42" t="s">
        <v>531</v>
      </c>
      <c r="D42">
        <v>221</v>
      </c>
      <c r="E42">
        <v>4</v>
      </c>
      <c r="F42">
        <v>6</v>
      </c>
      <c r="G42">
        <v>36.116199999999999</v>
      </c>
      <c r="H42">
        <v>-119.6816</v>
      </c>
      <c r="J42">
        <f t="shared" si="2"/>
        <v>221</v>
      </c>
      <c r="K42">
        <f t="shared" si="2"/>
        <v>4</v>
      </c>
      <c r="L42">
        <f t="shared" si="2"/>
        <v>6</v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206</v>
      </c>
      <c r="C43" t="s">
        <v>537</v>
      </c>
      <c r="D43">
        <v>195</v>
      </c>
      <c r="E43">
        <v>0</v>
      </c>
      <c r="F43">
        <v>35</v>
      </c>
      <c r="G43">
        <v>26.0275</v>
      </c>
      <c r="H43">
        <v>50.55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42</v>
      </c>
      <c r="C44" t="s">
        <v>538</v>
      </c>
      <c r="D44">
        <v>178</v>
      </c>
      <c r="E44">
        <v>0</v>
      </c>
      <c r="F44">
        <v>96</v>
      </c>
      <c r="G44">
        <v>1.2833000000000001</v>
      </c>
      <c r="H44">
        <v>103.83329999999999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452</v>
      </c>
      <c r="D46">
        <v>168</v>
      </c>
      <c r="E46">
        <v>6</v>
      </c>
      <c r="F46">
        <v>160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540</v>
      </c>
      <c r="D48">
        <v>146</v>
      </c>
      <c r="E48">
        <v>2</v>
      </c>
      <c r="F48">
        <v>137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496</v>
      </c>
      <c r="D49">
        <v>136</v>
      </c>
      <c r="E49">
        <v>3</v>
      </c>
      <c r="F49">
        <v>132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541</v>
      </c>
      <c r="D50">
        <v>133</v>
      </c>
      <c r="E50">
        <v>0</v>
      </c>
      <c r="F50">
        <v>132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526</v>
      </c>
      <c r="D51">
        <v>131</v>
      </c>
      <c r="E51">
        <v>0</v>
      </c>
      <c r="F51">
        <v>4</v>
      </c>
      <c r="G51">
        <v>31</v>
      </c>
      <c r="H51">
        <v>35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542</v>
      </c>
      <c r="D52">
        <v>129</v>
      </c>
      <c r="E52">
        <v>3</v>
      </c>
      <c r="F52">
        <v>67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39</v>
      </c>
      <c r="B53" t="s">
        <v>2</v>
      </c>
      <c r="C53" t="s">
        <v>543</v>
      </c>
      <c r="D53">
        <v>127</v>
      </c>
      <c r="E53">
        <v>2</v>
      </c>
      <c r="F53">
        <v>88</v>
      </c>
      <c r="G53">
        <v>37.809899999999999</v>
      </c>
      <c r="H53">
        <v>101.0583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38</v>
      </c>
      <c r="B54" t="s">
        <v>2</v>
      </c>
      <c r="C54" t="s">
        <v>516</v>
      </c>
      <c r="D54">
        <v>125</v>
      </c>
      <c r="E54">
        <v>1</v>
      </c>
      <c r="F54">
        <v>112</v>
      </c>
      <c r="G54">
        <v>41.2956</v>
      </c>
      <c r="H54">
        <v>122.60850000000001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 t="s">
        <v>211</v>
      </c>
      <c r="B55" t="s">
        <v>1</v>
      </c>
      <c r="C55" t="s">
        <v>526</v>
      </c>
      <c r="D55">
        <v>108</v>
      </c>
      <c r="E55">
        <v>0</v>
      </c>
      <c r="F55">
        <v>1</v>
      </c>
      <c r="G55">
        <v>42.230200000000004</v>
      </c>
      <c r="H55">
        <v>-71.530100000000004</v>
      </c>
      <c r="J55">
        <f t="shared" si="2"/>
        <v>108</v>
      </c>
      <c r="K55">
        <f t="shared" si="2"/>
        <v>0</v>
      </c>
      <c r="L55">
        <f t="shared" si="2"/>
        <v>1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212</v>
      </c>
      <c r="C56" t="s">
        <v>526</v>
      </c>
      <c r="D56">
        <v>103</v>
      </c>
      <c r="E56">
        <v>0</v>
      </c>
      <c r="F56">
        <v>1</v>
      </c>
      <c r="G56">
        <v>64.963099999999997</v>
      </c>
      <c r="H56">
        <v>-19.020800000000001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198</v>
      </c>
      <c r="C57" t="s">
        <v>544</v>
      </c>
      <c r="D57">
        <v>99</v>
      </c>
      <c r="E57">
        <v>1</v>
      </c>
      <c r="F57">
        <v>0</v>
      </c>
      <c r="G57">
        <v>39.074199999999998</v>
      </c>
      <c r="H57">
        <v>21.824300000000001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545</v>
      </c>
      <c r="D58">
        <v>94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40</v>
      </c>
      <c r="B59" t="s">
        <v>2</v>
      </c>
      <c r="C59" t="s">
        <v>527</v>
      </c>
      <c r="D59">
        <v>93</v>
      </c>
      <c r="E59">
        <v>1</v>
      </c>
      <c r="F59">
        <v>91</v>
      </c>
      <c r="G59">
        <v>43.6661</v>
      </c>
      <c r="H59">
        <v>126.1923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205</v>
      </c>
      <c r="C60" t="s">
        <v>546</v>
      </c>
      <c r="D60">
        <v>89</v>
      </c>
      <c r="E60">
        <v>0</v>
      </c>
      <c r="F60">
        <v>0</v>
      </c>
      <c r="G60">
        <v>46.151200000000003</v>
      </c>
      <c r="H60">
        <v>14.9955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57</v>
      </c>
      <c r="C61" t="s">
        <v>526</v>
      </c>
      <c r="D61">
        <v>85</v>
      </c>
      <c r="E61">
        <v>0</v>
      </c>
      <c r="F61">
        <v>17</v>
      </c>
      <c r="G61">
        <v>23.424099999999999</v>
      </c>
      <c r="H61">
        <v>53.847799999999999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541</v>
      </c>
      <c r="D62">
        <v>80</v>
      </c>
      <c r="E62">
        <v>0</v>
      </c>
      <c r="F62">
        <v>5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44</v>
      </c>
      <c r="B63" t="s">
        <v>2</v>
      </c>
      <c r="C63" t="s">
        <v>183</v>
      </c>
      <c r="D63">
        <v>76</v>
      </c>
      <c r="E63">
        <v>3</v>
      </c>
      <c r="F63">
        <v>73</v>
      </c>
      <c r="G63">
        <v>41.112900000000003</v>
      </c>
      <c r="H63">
        <v>85.240099999999998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43</v>
      </c>
      <c r="B64" t="s">
        <v>2</v>
      </c>
      <c r="C64" t="s">
        <v>459</v>
      </c>
      <c r="D64">
        <v>75</v>
      </c>
      <c r="E64">
        <v>1</v>
      </c>
      <c r="F64">
        <v>71</v>
      </c>
      <c r="G64">
        <v>44.093499999999999</v>
      </c>
      <c r="H64">
        <v>113.9448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41</v>
      </c>
      <c r="B65" t="s">
        <v>2</v>
      </c>
      <c r="C65" t="s">
        <v>517</v>
      </c>
      <c r="D65">
        <v>75</v>
      </c>
      <c r="E65">
        <v>0</v>
      </c>
      <c r="F65">
        <v>72</v>
      </c>
      <c r="G65">
        <v>37.269199999999998</v>
      </c>
      <c r="H65">
        <v>106.16549999999999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64</v>
      </c>
      <c r="C66" t="s">
        <v>547</v>
      </c>
      <c r="D66">
        <v>73</v>
      </c>
      <c r="E66">
        <v>1</v>
      </c>
      <c r="F66">
        <v>4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229</v>
      </c>
      <c r="C67" t="s">
        <v>547</v>
      </c>
      <c r="D67">
        <v>71</v>
      </c>
      <c r="E67">
        <v>8</v>
      </c>
      <c r="F67">
        <v>15</v>
      </c>
      <c r="G67">
        <v>33</v>
      </c>
      <c r="H67">
        <v>44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46</v>
      </c>
      <c r="C68" t="s">
        <v>548</v>
      </c>
      <c r="D68">
        <v>70</v>
      </c>
      <c r="E68">
        <v>1</v>
      </c>
      <c r="F68">
        <v>34</v>
      </c>
      <c r="G68">
        <v>15.87</v>
      </c>
      <c r="H68">
        <v>100.99250000000001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235</v>
      </c>
      <c r="C69" t="s">
        <v>548</v>
      </c>
      <c r="D69">
        <v>69</v>
      </c>
      <c r="E69">
        <v>3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548</v>
      </c>
      <c r="D70">
        <v>67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60</v>
      </c>
      <c r="B71" t="s">
        <v>59</v>
      </c>
      <c r="C71" t="s">
        <v>549</v>
      </c>
      <c r="D71">
        <v>65</v>
      </c>
      <c r="E71">
        <v>2</v>
      </c>
      <c r="F71">
        <v>4</v>
      </c>
      <c r="G71">
        <v>-33.8688</v>
      </c>
      <c r="H71">
        <v>151.20930000000001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541</v>
      </c>
      <c r="D72">
        <v>61</v>
      </c>
      <c r="E72">
        <v>3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78</v>
      </c>
      <c r="C73" t="s">
        <v>550</v>
      </c>
      <c r="D73">
        <v>59</v>
      </c>
      <c r="E73">
        <v>0</v>
      </c>
      <c r="F73">
        <v>1</v>
      </c>
      <c r="G73">
        <v>64</v>
      </c>
      <c r="H73">
        <v>26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200</v>
      </c>
      <c r="C74" t="s">
        <v>551</v>
      </c>
      <c r="D74">
        <v>59</v>
      </c>
      <c r="E74">
        <v>0</v>
      </c>
      <c r="F74">
        <v>0</v>
      </c>
      <c r="G74">
        <v>39.399900000000002</v>
      </c>
      <c r="H74">
        <v>-8.2245000000000008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209</v>
      </c>
      <c r="C75" t="s">
        <v>545</v>
      </c>
      <c r="D75">
        <v>52</v>
      </c>
      <c r="E75">
        <v>0</v>
      </c>
      <c r="F75">
        <v>0</v>
      </c>
      <c r="G75">
        <v>-14.234999999999999</v>
      </c>
      <c r="H75">
        <v>-51.9253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</v>
      </c>
      <c r="C76" t="s">
        <v>516</v>
      </c>
      <c r="D76">
        <v>52</v>
      </c>
      <c r="E76">
        <v>2</v>
      </c>
      <c r="F76">
        <v>2</v>
      </c>
      <c r="G76">
        <v>12.8797</v>
      </c>
      <c r="H76">
        <v>121.774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218</v>
      </c>
      <c r="C77" t="s">
        <v>546</v>
      </c>
      <c r="D77">
        <v>49</v>
      </c>
      <c r="E77">
        <v>1</v>
      </c>
      <c r="F77">
        <v>0</v>
      </c>
      <c r="G77">
        <v>51.919400000000003</v>
      </c>
      <c r="H77">
        <v>19.145099999999999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541</v>
      </c>
      <c r="D78">
        <v>49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245</v>
      </c>
      <c r="C79" t="s">
        <v>552</v>
      </c>
      <c r="D79">
        <v>49</v>
      </c>
      <c r="E79">
        <v>1</v>
      </c>
      <c r="F79">
        <v>20</v>
      </c>
      <c r="G79">
        <v>23.7</v>
      </c>
      <c r="H79">
        <v>121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62</v>
      </c>
      <c r="B80" t="s">
        <v>63</v>
      </c>
      <c r="C80" t="s">
        <v>496</v>
      </c>
      <c r="D80">
        <v>46</v>
      </c>
      <c r="E80">
        <v>1</v>
      </c>
      <c r="F80">
        <v>4</v>
      </c>
      <c r="G80">
        <v>53.726700000000001</v>
      </c>
      <c r="H80">
        <v>-127.6476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191</v>
      </c>
      <c r="B81" t="s">
        <v>1</v>
      </c>
      <c r="C81" t="s">
        <v>436</v>
      </c>
      <c r="D81">
        <v>46</v>
      </c>
      <c r="E81">
        <v>0</v>
      </c>
      <c r="F81">
        <v>0</v>
      </c>
      <c r="G81">
        <v>35.4437</v>
      </c>
      <c r="H81">
        <v>139.63800000000001</v>
      </c>
      <c r="J81">
        <f t="shared" si="2"/>
        <v>46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233</v>
      </c>
      <c r="C82" t="s">
        <v>522</v>
      </c>
      <c r="D82">
        <v>45</v>
      </c>
      <c r="E82">
        <v>0</v>
      </c>
      <c r="F82">
        <v>1</v>
      </c>
      <c r="G82">
        <v>24</v>
      </c>
      <c r="H82">
        <v>45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221</v>
      </c>
      <c r="B83" t="s">
        <v>1</v>
      </c>
      <c r="C83" t="s">
        <v>533</v>
      </c>
      <c r="D83">
        <v>45</v>
      </c>
      <c r="E83">
        <v>0</v>
      </c>
      <c r="F83">
        <v>0</v>
      </c>
      <c r="G83">
        <v>39.059800000000003</v>
      </c>
      <c r="H83">
        <v>-105.3111</v>
      </c>
      <c r="J83">
        <f t="shared" si="2"/>
        <v>45</v>
      </c>
      <c r="K83">
        <f t="shared" si="2"/>
        <v>0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220</v>
      </c>
      <c r="C84" t="s">
        <v>530</v>
      </c>
      <c r="D84">
        <v>43</v>
      </c>
      <c r="E84">
        <v>1</v>
      </c>
      <c r="F84">
        <v>0</v>
      </c>
      <c r="G84">
        <v>53.142400000000002</v>
      </c>
      <c r="H84">
        <v>-7.6920999999999999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216</v>
      </c>
      <c r="B85" t="s">
        <v>63</v>
      </c>
      <c r="C85" t="s">
        <v>496</v>
      </c>
      <c r="D85">
        <v>42</v>
      </c>
      <c r="E85">
        <v>0</v>
      </c>
      <c r="F85">
        <v>4</v>
      </c>
      <c r="G85">
        <v>51.253799999999998</v>
      </c>
      <c r="H85">
        <v>-85.3232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53</v>
      </c>
      <c r="C86" t="s">
        <v>429</v>
      </c>
      <c r="D86">
        <v>39</v>
      </c>
      <c r="E86">
        <v>0</v>
      </c>
      <c r="F86">
        <v>16</v>
      </c>
      <c r="G86">
        <v>16</v>
      </c>
      <c r="H86">
        <v>108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533</v>
      </c>
      <c r="D87">
        <v>35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35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228</v>
      </c>
      <c r="C88" t="s">
        <v>553</v>
      </c>
      <c r="D88">
        <v>34</v>
      </c>
      <c r="E88">
        <v>1</v>
      </c>
      <c r="F88">
        <v>2</v>
      </c>
      <c r="G88">
        <v>-0.7893</v>
      </c>
      <c r="H88">
        <v>113.9213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237</v>
      </c>
      <c r="B89" t="s">
        <v>1</v>
      </c>
      <c r="C89" t="s">
        <v>531</v>
      </c>
      <c r="D89">
        <v>32</v>
      </c>
      <c r="E89">
        <v>0</v>
      </c>
      <c r="F89">
        <v>2</v>
      </c>
      <c r="G89">
        <v>40.349499999999999</v>
      </c>
      <c r="H89">
        <v>-88.986099999999993</v>
      </c>
      <c r="J89">
        <f t="shared" si="4"/>
        <v>32</v>
      </c>
      <c r="K89">
        <f t="shared" si="4"/>
        <v>0</v>
      </c>
      <c r="L89">
        <f t="shared" si="4"/>
        <v>2</v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231</v>
      </c>
      <c r="B90" t="s">
        <v>1</v>
      </c>
      <c r="C90" t="s">
        <v>533</v>
      </c>
      <c r="D90">
        <v>31</v>
      </c>
      <c r="E90">
        <v>1</v>
      </c>
      <c r="F90">
        <v>0</v>
      </c>
      <c r="G90">
        <v>33.040599999999998</v>
      </c>
      <c r="H90">
        <v>-83.643100000000004</v>
      </c>
      <c r="J90">
        <f t="shared" si="4"/>
        <v>31</v>
      </c>
      <c r="K90">
        <f t="shared" si="4"/>
        <v>1</v>
      </c>
      <c r="L90">
        <f t="shared" si="4"/>
        <v>0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214</v>
      </c>
      <c r="B91" t="s">
        <v>1</v>
      </c>
      <c r="C91" t="s">
        <v>533</v>
      </c>
      <c r="D91">
        <v>29</v>
      </c>
      <c r="E91">
        <v>1</v>
      </c>
      <c r="F91">
        <v>0</v>
      </c>
      <c r="G91">
        <v>40.298900000000003</v>
      </c>
      <c r="H91">
        <v>-74.521000000000001</v>
      </c>
      <c r="J91">
        <f t="shared" si="4"/>
        <v>29</v>
      </c>
      <c r="K91">
        <f t="shared" si="4"/>
        <v>1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548</v>
      </c>
      <c r="D92">
        <v>28</v>
      </c>
      <c r="E92">
        <v>0</v>
      </c>
      <c r="F92">
        <v>3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531</v>
      </c>
      <c r="D93">
        <v>27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27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255</v>
      </c>
      <c r="C94" t="s">
        <v>541</v>
      </c>
      <c r="D94">
        <v>24</v>
      </c>
      <c r="E94">
        <v>1</v>
      </c>
      <c r="F94">
        <v>8</v>
      </c>
      <c r="G94">
        <v>28.033899999999999</v>
      </c>
      <c r="H94">
        <v>1.6596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231</v>
      </c>
      <c r="C95" t="s">
        <v>525</v>
      </c>
      <c r="D95">
        <v>24</v>
      </c>
      <c r="E95">
        <v>0</v>
      </c>
      <c r="F95">
        <v>0</v>
      </c>
      <c r="G95">
        <v>42.315399999999997</v>
      </c>
      <c r="H95">
        <v>43.356900000000003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273</v>
      </c>
      <c r="B96" t="s">
        <v>1</v>
      </c>
      <c r="C96" t="s">
        <v>531</v>
      </c>
      <c r="D96">
        <v>24</v>
      </c>
      <c r="E96">
        <v>0</v>
      </c>
      <c r="F96">
        <v>0</v>
      </c>
      <c r="G96">
        <v>44.572000000000003</v>
      </c>
      <c r="H96">
        <v>-122.07089999999999</v>
      </c>
      <c r="J96">
        <f t="shared" si="4"/>
        <v>24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264</v>
      </c>
      <c r="C97" t="s">
        <v>526</v>
      </c>
      <c r="D97">
        <v>23</v>
      </c>
      <c r="E97">
        <v>1</v>
      </c>
      <c r="F97">
        <v>0</v>
      </c>
      <c r="G97">
        <v>41.153300000000002</v>
      </c>
      <c r="H97">
        <v>20.168299999999999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223</v>
      </c>
      <c r="C98" t="s">
        <v>525</v>
      </c>
      <c r="D98">
        <v>23</v>
      </c>
      <c r="E98">
        <v>0</v>
      </c>
      <c r="F98">
        <v>0</v>
      </c>
      <c r="G98">
        <v>-35.6751</v>
      </c>
      <c r="H98">
        <v>-71.543000000000006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279</v>
      </c>
      <c r="C99" t="s">
        <v>545</v>
      </c>
      <c r="D99">
        <v>22</v>
      </c>
      <c r="E99">
        <v>0</v>
      </c>
      <c r="F99">
        <v>0</v>
      </c>
      <c r="G99">
        <v>9.7489000000000008</v>
      </c>
      <c r="H99">
        <v>-83.753399999999999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243</v>
      </c>
      <c r="B100" t="s">
        <v>1</v>
      </c>
      <c r="C100" t="s">
        <v>533</v>
      </c>
      <c r="D100">
        <v>22</v>
      </c>
      <c r="E100">
        <v>0</v>
      </c>
      <c r="F100">
        <v>0</v>
      </c>
      <c r="G100">
        <v>40.590800000000002</v>
      </c>
      <c r="H100">
        <v>-77.209800000000001</v>
      </c>
      <c r="J100">
        <f t="shared" si="4"/>
        <v>22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61</v>
      </c>
      <c r="B101" t="s">
        <v>59</v>
      </c>
      <c r="C101" t="s">
        <v>549</v>
      </c>
      <c r="D101">
        <v>21</v>
      </c>
      <c r="E101">
        <v>0</v>
      </c>
      <c r="F101">
        <v>7</v>
      </c>
      <c r="G101">
        <v>-37.813600000000001</v>
      </c>
      <c r="H101">
        <v>144.9631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305</v>
      </c>
      <c r="B102" t="s">
        <v>1</v>
      </c>
      <c r="C102" t="s">
        <v>436</v>
      </c>
      <c r="D102">
        <v>21</v>
      </c>
      <c r="E102">
        <v>0</v>
      </c>
      <c r="F102">
        <v>0</v>
      </c>
      <c r="G102">
        <v>37.648899999999998</v>
      </c>
      <c r="H102">
        <v>-122.66549999999999</v>
      </c>
      <c r="J102">
        <f t="shared" si="4"/>
        <v>21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58</v>
      </c>
      <c r="B103" t="s">
        <v>59</v>
      </c>
      <c r="C103" t="s">
        <v>549</v>
      </c>
      <c r="D103">
        <v>20</v>
      </c>
      <c r="E103">
        <v>0</v>
      </c>
      <c r="F103">
        <v>8</v>
      </c>
      <c r="G103">
        <v>-28.0167</v>
      </c>
      <c r="H103">
        <v>153.4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226</v>
      </c>
      <c r="C104" t="s">
        <v>548</v>
      </c>
      <c r="D104">
        <v>20</v>
      </c>
      <c r="E104">
        <v>0</v>
      </c>
      <c r="F104">
        <v>2</v>
      </c>
      <c r="G104">
        <v>30.375299999999999</v>
      </c>
      <c r="H104">
        <v>69.345100000000002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250</v>
      </c>
      <c r="C105" t="s">
        <v>554</v>
      </c>
      <c r="D105">
        <v>19</v>
      </c>
      <c r="E105">
        <v>1</v>
      </c>
      <c r="F105">
        <v>0</v>
      </c>
      <c r="G105">
        <v>-38.4161</v>
      </c>
      <c r="H105">
        <v>-63.616700000000002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251</v>
      </c>
      <c r="B106" t="s">
        <v>63</v>
      </c>
      <c r="C106" t="s">
        <v>555</v>
      </c>
      <c r="D106">
        <v>19</v>
      </c>
      <c r="E106">
        <v>0</v>
      </c>
      <c r="F106">
        <v>0</v>
      </c>
      <c r="G106">
        <v>53.933300000000003</v>
      </c>
      <c r="H106">
        <v>-116.5765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525</v>
      </c>
      <c r="D107">
        <v>19</v>
      </c>
      <c r="E107">
        <v>0</v>
      </c>
      <c r="F107">
        <v>0</v>
      </c>
      <c r="G107">
        <v>45.166699999999999</v>
      </c>
      <c r="H107">
        <v>15.5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556</v>
      </c>
      <c r="D108">
        <v>19</v>
      </c>
      <c r="E108">
        <v>0</v>
      </c>
      <c r="F108">
        <v>0</v>
      </c>
      <c r="G108">
        <v>49.814399999999999</v>
      </c>
      <c r="H108">
        <v>6.1317000000000004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254</v>
      </c>
      <c r="C109" t="s">
        <v>541</v>
      </c>
      <c r="D109">
        <v>19</v>
      </c>
      <c r="E109">
        <v>0</v>
      </c>
      <c r="F109">
        <v>0</v>
      </c>
      <c r="G109">
        <v>44.016500000000001</v>
      </c>
      <c r="H109">
        <v>21.0059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227</v>
      </c>
      <c r="B110" t="s">
        <v>1</v>
      </c>
      <c r="C110" t="s">
        <v>531</v>
      </c>
      <c r="D110">
        <v>19</v>
      </c>
      <c r="E110">
        <v>0</v>
      </c>
      <c r="F110">
        <v>0</v>
      </c>
      <c r="G110">
        <v>31.169499999999999</v>
      </c>
      <c r="H110">
        <v>-91.867800000000003</v>
      </c>
      <c r="J110">
        <f t="shared" si="4"/>
        <v>19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50</v>
      </c>
      <c r="B111" t="s">
        <v>2</v>
      </c>
      <c r="C111" t="s">
        <v>183</v>
      </c>
      <c r="D111">
        <v>18</v>
      </c>
      <c r="E111">
        <v>0</v>
      </c>
      <c r="F111">
        <v>18</v>
      </c>
      <c r="G111">
        <v>35.745199999999997</v>
      </c>
      <c r="H111">
        <v>95.995599999999996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296</v>
      </c>
      <c r="C112" t="s">
        <v>557</v>
      </c>
      <c r="D112">
        <v>18</v>
      </c>
      <c r="E112">
        <v>0</v>
      </c>
      <c r="F112">
        <v>9</v>
      </c>
      <c r="G112">
        <v>21</v>
      </c>
      <c r="H112">
        <v>57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263</v>
      </c>
      <c r="B113" t="s">
        <v>1</v>
      </c>
      <c r="C113" t="s">
        <v>533</v>
      </c>
      <c r="D113">
        <v>18</v>
      </c>
      <c r="E113">
        <v>0</v>
      </c>
      <c r="F113">
        <v>0</v>
      </c>
      <c r="G113">
        <v>35.747799999999998</v>
      </c>
      <c r="H113">
        <v>-86.692300000000003</v>
      </c>
      <c r="J113">
        <f t="shared" si="4"/>
        <v>18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277</v>
      </c>
      <c r="C114" t="s">
        <v>517</v>
      </c>
      <c r="D114">
        <v>17</v>
      </c>
      <c r="E114">
        <v>0</v>
      </c>
      <c r="F114">
        <v>0</v>
      </c>
      <c r="G114">
        <v>-1.8311999999999999</v>
      </c>
      <c r="H114">
        <v>-78.183400000000006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247</v>
      </c>
      <c r="C115" t="s">
        <v>541</v>
      </c>
      <c r="D115">
        <v>17</v>
      </c>
      <c r="E115">
        <v>0</v>
      </c>
      <c r="F115">
        <v>0</v>
      </c>
      <c r="G115">
        <v>-30.5595</v>
      </c>
      <c r="H115">
        <v>22.9375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268</v>
      </c>
      <c r="B116" t="s">
        <v>1</v>
      </c>
      <c r="C116" t="s">
        <v>533</v>
      </c>
      <c r="D116">
        <v>17</v>
      </c>
      <c r="E116">
        <v>0</v>
      </c>
      <c r="F116">
        <v>0</v>
      </c>
      <c r="G116">
        <v>37.769300000000001</v>
      </c>
      <c r="H116">
        <v>-78.17</v>
      </c>
      <c r="J116">
        <f t="shared" si="4"/>
        <v>17</v>
      </c>
      <c r="K116">
        <f t="shared" si="4"/>
        <v>0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208</v>
      </c>
      <c r="C117" t="s">
        <v>525</v>
      </c>
      <c r="D117">
        <v>16</v>
      </c>
      <c r="E117">
        <v>0</v>
      </c>
      <c r="F117">
        <v>0</v>
      </c>
      <c r="G117">
        <v>58.595300000000002</v>
      </c>
      <c r="H117">
        <v>25.0136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246</v>
      </c>
      <c r="C118" t="s">
        <v>546</v>
      </c>
      <c r="D118">
        <v>16</v>
      </c>
      <c r="E118">
        <v>0</v>
      </c>
      <c r="F118">
        <v>0</v>
      </c>
      <c r="G118">
        <v>48.668999999999997</v>
      </c>
      <c r="H118">
        <v>19.699000000000002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295</v>
      </c>
      <c r="B119" t="s">
        <v>1</v>
      </c>
      <c r="C119" t="s">
        <v>531</v>
      </c>
      <c r="D119">
        <v>16</v>
      </c>
      <c r="E119">
        <v>0</v>
      </c>
      <c r="F119">
        <v>0</v>
      </c>
      <c r="G119">
        <v>42.011499999999998</v>
      </c>
      <c r="H119">
        <v>-93.210499999999996</v>
      </c>
      <c r="J119">
        <f t="shared" si="4"/>
        <v>16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240</v>
      </c>
      <c r="C120" t="s">
        <v>548</v>
      </c>
      <c r="D120">
        <v>15</v>
      </c>
      <c r="E120">
        <v>0</v>
      </c>
      <c r="F120">
        <v>0</v>
      </c>
      <c r="G120">
        <v>-9.19</v>
      </c>
      <c r="H120">
        <v>-75.015199999999993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533</v>
      </c>
      <c r="D121">
        <v>15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15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270</v>
      </c>
      <c r="B122" t="s">
        <v>1</v>
      </c>
      <c r="C122" t="s">
        <v>531</v>
      </c>
      <c r="D122">
        <v>14</v>
      </c>
      <c r="E122">
        <v>0</v>
      </c>
      <c r="F122">
        <v>0</v>
      </c>
      <c r="G122">
        <v>38.313499999999998</v>
      </c>
      <c r="H122">
        <v>-117.05540000000001</v>
      </c>
      <c r="J122">
        <f t="shared" si="4"/>
        <v>14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272</v>
      </c>
      <c r="C123" t="s">
        <v>525</v>
      </c>
      <c r="D123">
        <v>13</v>
      </c>
      <c r="E123">
        <v>0</v>
      </c>
      <c r="F123">
        <v>0</v>
      </c>
      <c r="G123">
        <v>47.162500000000001</v>
      </c>
      <c r="H123">
        <v>19.503299999999999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291</v>
      </c>
      <c r="B124" t="s">
        <v>1</v>
      </c>
      <c r="C124" t="s">
        <v>531</v>
      </c>
      <c r="D124">
        <v>13</v>
      </c>
      <c r="E124">
        <v>0</v>
      </c>
      <c r="F124">
        <v>0</v>
      </c>
      <c r="G124">
        <v>39.849400000000003</v>
      </c>
      <c r="H124">
        <v>-86.258300000000006</v>
      </c>
      <c r="J124">
        <f t="shared" si="4"/>
        <v>13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278</v>
      </c>
      <c r="C125" t="s">
        <v>548</v>
      </c>
      <c r="D125">
        <v>12</v>
      </c>
      <c r="E125">
        <v>0</v>
      </c>
      <c r="F125">
        <v>3</v>
      </c>
      <c r="G125">
        <v>53.709800000000001</v>
      </c>
      <c r="H125">
        <v>27.953399999999998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259</v>
      </c>
      <c r="C126" t="s">
        <v>558</v>
      </c>
      <c r="D126">
        <v>12</v>
      </c>
      <c r="E126">
        <v>0</v>
      </c>
      <c r="F126">
        <v>4</v>
      </c>
      <c r="G126">
        <v>23</v>
      </c>
      <c r="H126">
        <v>-102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271</v>
      </c>
      <c r="B127" t="s">
        <v>1</v>
      </c>
      <c r="C127" t="s">
        <v>496</v>
      </c>
      <c r="D127">
        <v>12</v>
      </c>
      <c r="E127">
        <v>0</v>
      </c>
      <c r="F127">
        <v>0</v>
      </c>
      <c r="G127">
        <v>39.063899999999997</v>
      </c>
      <c r="H127">
        <v>-76.802099999999996</v>
      </c>
      <c r="J127">
        <f t="shared" si="4"/>
        <v>12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283</v>
      </c>
      <c r="B128" t="s">
        <v>1</v>
      </c>
      <c r="C128" t="s">
        <v>533</v>
      </c>
      <c r="D128">
        <v>12</v>
      </c>
      <c r="E128">
        <v>0</v>
      </c>
      <c r="F128">
        <v>0</v>
      </c>
      <c r="G128">
        <v>33.856900000000003</v>
      </c>
      <c r="H128">
        <v>-80.944999999999993</v>
      </c>
      <c r="J128">
        <f t="shared" si="4"/>
        <v>12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320</v>
      </c>
      <c r="C129" t="s">
        <v>514</v>
      </c>
      <c r="D129">
        <v>11</v>
      </c>
      <c r="E129">
        <v>0</v>
      </c>
      <c r="F129">
        <v>3</v>
      </c>
      <c r="G129">
        <v>40.143099999999997</v>
      </c>
      <c r="H129">
        <v>47.576900000000002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290</v>
      </c>
      <c r="C130" t="s">
        <v>559</v>
      </c>
      <c r="D130">
        <v>11</v>
      </c>
      <c r="E130">
        <v>0</v>
      </c>
      <c r="F130">
        <v>0</v>
      </c>
      <c r="G130">
        <v>43.915900000000001</v>
      </c>
      <c r="H130">
        <v>17.679099999999998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256</v>
      </c>
      <c r="C131" t="s">
        <v>525</v>
      </c>
      <c r="D131">
        <v>11</v>
      </c>
      <c r="E131">
        <v>0</v>
      </c>
      <c r="F131">
        <v>0</v>
      </c>
      <c r="G131">
        <v>4.5353000000000003</v>
      </c>
      <c r="H131">
        <v>114.7277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253</v>
      </c>
      <c r="C132" t="s">
        <v>548</v>
      </c>
      <c r="D132">
        <v>11</v>
      </c>
      <c r="E132">
        <v>1</v>
      </c>
      <c r="F132">
        <v>0</v>
      </c>
      <c r="G132">
        <v>8.5380000000000003</v>
      </c>
      <c r="H132">
        <v>-80.7821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55</v>
      </c>
      <c r="B133" t="s">
        <v>2</v>
      </c>
      <c r="C133" t="s">
        <v>470</v>
      </c>
      <c r="D133">
        <v>10</v>
      </c>
      <c r="E133">
        <v>0</v>
      </c>
      <c r="F133">
        <v>10</v>
      </c>
      <c r="G133">
        <v>22.166699999999999</v>
      </c>
      <c r="H133">
        <v>113.55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280</v>
      </c>
      <c r="C134" t="s">
        <v>538</v>
      </c>
      <c r="D134">
        <v>10</v>
      </c>
      <c r="E134">
        <v>0</v>
      </c>
      <c r="F134">
        <v>1</v>
      </c>
      <c r="G134">
        <v>56.879600000000003</v>
      </c>
      <c r="H134">
        <v>24.603200000000001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299</v>
      </c>
      <c r="B135" t="s">
        <v>1</v>
      </c>
      <c r="C135" t="s">
        <v>506</v>
      </c>
      <c r="D135">
        <v>10</v>
      </c>
      <c r="E135">
        <v>0</v>
      </c>
      <c r="F135">
        <v>0</v>
      </c>
      <c r="G135">
        <v>38.897399999999998</v>
      </c>
      <c r="H135">
        <v>-77.026799999999994</v>
      </c>
      <c r="J135">
        <f t="shared" si="4"/>
        <v>10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301</v>
      </c>
      <c r="B136" t="s">
        <v>1</v>
      </c>
      <c r="C136" t="s">
        <v>531</v>
      </c>
      <c r="D136">
        <v>10</v>
      </c>
      <c r="E136">
        <v>0</v>
      </c>
      <c r="F136">
        <v>0</v>
      </c>
      <c r="G136">
        <v>37.668100000000003</v>
      </c>
      <c r="H136">
        <v>-84.670100000000005</v>
      </c>
      <c r="J136">
        <f t="shared" si="4"/>
        <v>10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310</v>
      </c>
      <c r="B137" t="s">
        <v>1</v>
      </c>
      <c r="C137" t="s">
        <v>496</v>
      </c>
      <c r="D137">
        <v>10</v>
      </c>
      <c r="E137">
        <v>0</v>
      </c>
      <c r="F137">
        <v>0</v>
      </c>
      <c r="G137">
        <v>41.125399999999999</v>
      </c>
      <c r="H137">
        <v>-98.268100000000004</v>
      </c>
      <c r="J137">
        <f t="shared" si="4"/>
        <v>10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67</v>
      </c>
      <c r="B138" t="s">
        <v>59</v>
      </c>
      <c r="C138" t="s">
        <v>549</v>
      </c>
      <c r="D138">
        <v>9</v>
      </c>
      <c r="E138">
        <v>0</v>
      </c>
      <c r="F138">
        <v>2</v>
      </c>
      <c r="G138">
        <v>-34.9285</v>
      </c>
      <c r="H138">
        <v>138.60069999999999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289</v>
      </c>
      <c r="B139" t="s">
        <v>59</v>
      </c>
      <c r="C139" t="s">
        <v>549</v>
      </c>
      <c r="D139">
        <v>9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265</v>
      </c>
      <c r="B140" t="s">
        <v>63</v>
      </c>
      <c r="C140" t="s">
        <v>496</v>
      </c>
      <c r="D140">
        <v>9</v>
      </c>
      <c r="E140">
        <v>0</v>
      </c>
      <c r="F140">
        <v>0</v>
      </c>
      <c r="G140">
        <v>52.939900000000002</v>
      </c>
      <c r="H140">
        <v>-73.549099999999996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257</v>
      </c>
      <c r="C141" t="s">
        <v>560</v>
      </c>
      <c r="D141">
        <v>9</v>
      </c>
      <c r="E141">
        <v>0</v>
      </c>
      <c r="F141">
        <v>0</v>
      </c>
      <c r="G141">
        <v>4.5709</v>
      </c>
      <c r="H141">
        <v>-74.297300000000007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309</v>
      </c>
      <c r="B142" t="s">
        <v>1</v>
      </c>
      <c r="C142" t="s">
        <v>549</v>
      </c>
      <c r="D142">
        <v>9</v>
      </c>
      <c r="E142">
        <v>0</v>
      </c>
      <c r="F142">
        <v>1</v>
      </c>
      <c r="G142">
        <v>33.729799999999997</v>
      </c>
      <c r="H142">
        <v>-111.4312</v>
      </c>
      <c r="J142">
        <f t="shared" si="4"/>
        <v>9</v>
      </c>
      <c r="K142">
        <f t="shared" si="4"/>
        <v>0</v>
      </c>
      <c r="L142">
        <f t="shared" si="4"/>
        <v>1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258</v>
      </c>
      <c r="B143" t="s">
        <v>1</v>
      </c>
      <c r="C143" t="s">
        <v>533</v>
      </c>
      <c r="D143">
        <v>9</v>
      </c>
      <c r="E143">
        <v>0</v>
      </c>
      <c r="F143">
        <v>0</v>
      </c>
      <c r="G143">
        <v>45.694499999999998</v>
      </c>
      <c r="H143">
        <v>-93.900199999999998</v>
      </c>
      <c r="J143">
        <f t="shared" si="4"/>
        <v>9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323</v>
      </c>
      <c r="C144" t="s">
        <v>517</v>
      </c>
      <c r="D144">
        <v>8</v>
      </c>
      <c r="E144">
        <v>0</v>
      </c>
      <c r="F144">
        <v>0</v>
      </c>
      <c r="G144">
        <v>3.2027999999999999</v>
      </c>
      <c r="H144">
        <v>73.220699999999994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334</v>
      </c>
      <c r="B145" t="s">
        <v>1</v>
      </c>
      <c r="C145" t="s">
        <v>506</v>
      </c>
      <c r="D145">
        <v>8</v>
      </c>
      <c r="E145">
        <v>1</v>
      </c>
      <c r="F145">
        <v>0</v>
      </c>
      <c r="G145">
        <v>44.299799999999998</v>
      </c>
      <c r="H145">
        <v>-99.438800000000001</v>
      </c>
      <c r="J145">
        <f t="shared" si="4"/>
        <v>8</v>
      </c>
      <c r="K145">
        <f t="shared" si="4"/>
        <v>1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269</v>
      </c>
      <c r="B146" t="s">
        <v>1</v>
      </c>
      <c r="C146" t="s">
        <v>533</v>
      </c>
      <c r="D146">
        <v>8</v>
      </c>
      <c r="E146">
        <v>0</v>
      </c>
      <c r="F146">
        <v>1</v>
      </c>
      <c r="G146">
        <v>44.268500000000003</v>
      </c>
      <c r="H146">
        <v>-89.616500000000002</v>
      </c>
      <c r="J146">
        <f t="shared" si="4"/>
        <v>8</v>
      </c>
      <c r="K146">
        <f t="shared" si="4"/>
        <v>0</v>
      </c>
      <c r="L146">
        <f t="shared" si="4"/>
        <v>1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300</v>
      </c>
      <c r="C147" t="s">
        <v>561</v>
      </c>
      <c r="D147">
        <v>7</v>
      </c>
      <c r="E147">
        <v>0</v>
      </c>
      <c r="F147">
        <v>0</v>
      </c>
      <c r="G147">
        <v>33</v>
      </c>
      <c r="H147">
        <v>65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262</v>
      </c>
      <c r="C148" t="s">
        <v>525</v>
      </c>
      <c r="D148">
        <v>7</v>
      </c>
      <c r="E148">
        <v>1</v>
      </c>
      <c r="F148">
        <v>0</v>
      </c>
      <c r="G148">
        <v>42.733899999999998</v>
      </c>
      <c r="H148">
        <v>25.485800000000001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562</v>
      </c>
      <c r="D149">
        <v>7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304</v>
      </c>
      <c r="C150" t="s">
        <v>470</v>
      </c>
      <c r="D150">
        <v>7</v>
      </c>
      <c r="E150">
        <v>0</v>
      </c>
      <c r="F150">
        <v>0</v>
      </c>
      <c r="G150">
        <v>33.886899999999997</v>
      </c>
      <c r="H150">
        <v>9.5374999999999996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281</v>
      </c>
      <c r="C151" t="s">
        <v>470</v>
      </c>
      <c r="D151">
        <v>6</v>
      </c>
      <c r="E151">
        <v>0</v>
      </c>
      <c r="F151">
        <v>0</v>
      </c>
      <c r="G151">
        <v>35.126399999999997</v>
      </c>
      <c r="H151">
        <v>33.429900000000004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284</v>
      </c>
      <c r="C152" t="s">
        <v>539</v>
      </c>
      <c r="D152">
        <v>6</v>
      </c>
      <c r="E152">
        <v>0</v>
      </c>
      <c r="F152">
        <v>0</v>
      </c>
      <c r="G152">
        <v>35.9375</v>
      </c>
      <c r="H152">
        <v>14.375400000000001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545</v>
      </c>
      <c r="D153">
        <v>6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297</v>
      </c>
      <c r="B154" t="s">
        <v>1</v>
      </c>
      <c r="C154" t="s">
        <v>533</v>
      </c>
      <c r="D154">
        <v>6</v>
      </c>
      <c r="E154">
        <v>0</v>
      </c>
      <c r="F154">
        <v>0</v>
      </c>
      <c r="G154">
        <v>34.969700000000003</v>
      </c>
      <c r="H154">
        <v>-92.373099999999994</v>
      </c>
      <c r="J154">
        <f t="shared" si="6"/>
        <v>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315</v>
      </c>
      <c r="B155" t="s">
        <v>1</v>
      </c>
      <c r="C155" t="s">
        <v>533</v>
      </c>
      <c r="D155">
        <v>6</v>
      </c>
      <c r="E155">
        <v>0</v>
      </c>
      <c r="F155">
        <v>0</v>
      </c>
      <c r="G155">
        <v>43.452500000000001</v>
      </c>
      <c r="H155">
        <v>-71.563900000000004</v>
      </c>
      <c r="J155">
        <f t="shared" si="6"/>
        <v>6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327</v>
      </c>
      <c r="C156" t="s">
        <v>563</v>
      </c>
      <c r="D156">
        <v>5</v>
      </c>
      <c r="E156">
        <v>0</v>
      </c>
      <c r="F156">
        <v>0</v>
      </c>
      <c r="G156">
        <v>18.735700000000001</v>
      </c>
      <c r="H156">
        <v>-70.162700000000001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329</v>
      </c>
      <c r="C157" t="s">
        <v>508</v>
      </c>
      <c r="D157">
        <v>5</v>
      </c>
      <c r="E157">
        <v>0</v>
      </c>
      <c r="F157">
        <v>0</v>
      </c>
      <c r="G157">
        <v>3.9339</v>
      </c>
      <c r="H157">
        <v>-53.125799999999998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337</v>
      </c>
      <c r="C158" t="s">
        <v>564</v>
      </c>
      <c r="D158">
        <v>5</v>
      </c>
      <c r="E158">
        <v>0</v>
      </c>
      <c r="F158">
        <v>0</v>
      </c>
      <c r="G158">
        <v>-40.900599999999997</v>
      </c>
      <c r="H158">
        <v>174.886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338</v>
      </c>
      <c r="C159" t="s">
        <v>565</v>
      </c>
      <c r="D159">
        <v>5</v>
      </c>
      <c r="E159">
        <v>0</v>
      </c>
      <c r="F159">
        <v>0</v>
      </c>
      <c r="G159">
        <v>-23.442499999999999</v>
      </c>
      <c r="H159">
        <v>-58.443800000000003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286</v>
      </c>
      <c r="B160" t="s">
        <v>1</v>
      </c>
      <c r="C160" t="s">
        <v>531</v>
      </c>
      <c r="D160">
        <v>5</v>
      </c>
      <c r="E160">
        <v>0</v>
      </c>
      <c r="F160">
        <v>0</v>
      </c>
      <c r="G160">
        <v>41.597799999999999</v>
      </c>
      <c r="H160">
        <v>-72.755399999999995</v>
      </c>
      <c r="J160">
        <f t="shared" si="6"/>
        <v>5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316</v>
      </c>
      <c r="B161" t="s">
        <v>1</v>
      </c>
      <c r="C161" t="s">
        <v>531</v>
      </c>
      <c r="D161">
        <v>5</v>
      </c>
      <c r="E161">
        <v>0</v>
      </c>
      <c r="F161">
        <v>0</v>
      </c>
      <c r="G161">
        <v>34.840499999999999</v>
      </c>
      <c r="H161">
        <v>-106.24850000000001</v>
      </c>
      <c r="J161">
        <f t="shared" si="6"/>
        <v>5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266</v>
      </c>
      <c r="B162" t="s">
        <v>1</v>
      </c>
      <c r="C162" t="s">
        <v>429</v>
      </c>
      <c r="D162">
        <v>5</v>
      </c>
      <c r="E162">
        <v>0</v>
      </c>
      <c r="F162">
        <v>0</v>
      </c>
      <c r="G162">
        <v>40.388800000000003</v>
      </c>
      <c r="H162">
        <v>-82.764899999999997</v>
      </c>
      <c r="J162">
        <f t="shared" si="6"/>
        <v>5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302</v>
      </c>
      <c r="B163" t="s">
        <v>1</v>
      </c>
      <c r="C163" t="s">
        <v>566</v>
      </c>
      <c r="D163">
        <v>5</v>
      </c>
      <c r="E163">
        <v>0</v>
      </c>
      <c r="F163">
        <v>0</v>
      </c>
      <c r="G163">
        <v>41.680900000000001</v>
      </c>
      <c r="H163">
        <v>-71.511799999999994</v>
      </c>
      <c r="J163">
        <f t="shared" si="6"/>
        <v>5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274</v>
      </c>
      <c r="B164" t="s">
        <v>1</v>
      </c>
      <c r="C164" t="s">
        <v>531</v>
      </c>
      <c r="D164">
        <v>5</v>
      </c>
      <c r="E164">
        <v>0</v>
      </c>
      <c r="F164">
        <v>0</v>
      </c>
      <c r="G164">
        <v>40.15</v>
      </c>
      <c r="H164">
        <v>-111.86239999999999</v>
      </c>
      <c r="J164">
        <f t="shared" si="6"/>
        <v>5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261</v>
      </c>
      <c r="C165" t="s">
        <v>526</v>
      </c>
      <c r="D165">
        <v>4</v>
      </c>
      <c r="E165">
        <v>0</v>
      </c>
      <c r="F165">
        <v>0</v>
      </c>
      <c r="G165">
        <v>40.069099999999999</v>
      </c>
      <c r="H165">
        <v>45.038200000000003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292</v>
      </c>
      <c r="C166" t="s">
        <v>567</v>
      </c>
      <c r="D166">
        <v>4</v>
      </c>
      <c r="E166">
        <v>0</v>
      </c>
      <c r="F166">
        <v>1</v>
      </c>
      <c r="G166">
        <v>14.497400000000001</v>
      </c>
      <c r="H166">
        <v>-14.452400000000001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341</v>
      </c>
      <c r="B167" t="s">
        <v>59</v>
      </c>
      <c r="C167" t="s">
        <v>549</v>
      </c>
      <c r="D167">
        <v>3</v>
      </c>
      <c r="E167">
        <v>0</v>
      </c>
      <c r="F167">
        <v>0</v>
      </c>
      <c r="G167">
        <v>-41.454500000000003</v>
      </c>
      <c r="H167">
        <v>145.97069999999999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336</v>
      </c>
      <c r="C168" t="s">
        <v>568</v>
      </c>
      <c r="D168">
        <v>3</v>
      </c>
      <c r="E168">
        <v>0</v>
      </c>
      <c r="F168">
        <v>0</v>
      </c>
      <c r="G168">
        <v>23.684999999999999</v>
      </c>
      <c r="H168">
        <v>90.356300000000005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76</v>
      </c>
      <c r="C169" t="s">
        <v>517</v>
      </c>
      <c r="D169">
        <v>3</v>
      </c>
      <c r="E169">
        <v>0</v>
      </c>
      <c r="F169">
        <v>1</v>
      </c>
      <c r="G169">
        <v>12.5657</v>
      </c>
      <c r="H169">
        <v>104.991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364</v>
      </c>
      <c r="C170" t="s">
        <v>569</v>
      </c>
      <c r="D170">
        <v>3</v>
      </c>
      <c r="E170">
        <v>0</v>
      </c>
      <c r="F170">
        <v>0</v>
      </c>
      <c r="G170">
        <v>22</v>
      </c>
      <c r="H170">
        <v>-80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313</v>
      </c>
      <c r="C171" t="s">
        <v>570</v>
      </c>
      <c r="D171">
        <v>3</v>
      </c>
      <c r="E171">
        <v>0</v>
      </c>
      <c r="F171">
        <v>0</v>
      </c>
      <c r="G171">
        <v>55.169400000000003</v>
      </c>
      <c r="H171">
        <v>23.8813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322</v>
      </c>
      <c r="C172" t="s">
        <v>571</v>
      </c>
      <c r="D172">
        <v>3</v>
      </c>
      <c r="E172">
        <v>0</v>
      </c>
      <c r="F172">
        <v>0</v>
      </c>
      <c r="G172">
        <v>14.641500000000001</v>
      </c>
      <c r="H172">
        <v>-61.0242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294</v>
      </c>
      <c r="C173" t="s">
        <v>470</v>
      </c>
      <c r="D173">
        <v>3</v>
      </c>
      <c r="E173">
        <v>0</v>
      </c>
      <c r="F173">
        <v>0</v>
      </c>
      <c r="G173">
        <v>47.4116</v>
      </c>
      <c r="H173">
        <v>28.369900000000001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326</v>
      </c>
      <c r="C174" t="s">
        <v>470</v>
      </c>
      <c r="D174">
        <v>2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321</v>
      </c>
      <c r="C175" t="s">
        <v>517</v>
      </c>
      <c r="D175">
        <v>2</v>
      </c>
      <c r="E175">
        <v>0</v>
      </c>
      <c r="F175">
        <v>0</v>
      </c>
      <c r="G175">
        <v>12.238300000000001</v>
      </c>
      <c r="H175">
        <v>-1.5616000000000001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363</v>
      </c>
      <c r="C176" t="s">
        <v>572</v>
      </c>
      <c r="D176">
        <v>2</v>
      </c>
      <c r="E176">
        <v>0</v>
      </c>
      <c r="F176">
        <v>0</v>
      </c>
      <c r="G176">
        <v>3.8479999999999999</v>
      </c>
      <c r="H176">
        <v>11.5021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306</v>
      </c>
      <c r="B177" t="s">
        <v>187</v>
      </c>
      <c r="C177" t="s">
        <v>438</v>
      </c>
      <c r="D177">
        <v>2</v>
      </c>
      <c r="E177">
        <v>0</v>
      </c>
      <c r="F177">
        <v>0</v>
      </c>
      <c r="G177">
        <v>61.892600000000002</v>
      </c>
      <c r="H177">
        <v>-6.9118000000000004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382</v>
      </c>
      <c r="B178" t="s">
        <v>54</v>
      </c>
      <c r="C178" t="s">
        <v>438</v>
      </c>
      <c r="D178">
        <v>2</v>
      </c>
      <c r="E178">
        <v>0</v>
      </c>
      <c r="F178">
        <v>0</v>
      </c>
      <c r="G178">
        <v>18.070799999999998</v>
      </c>
      <c r="H178">
        <v>-63.0501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353</v>
      </c>
      <c r="C179" t="s">
        <v>470</v>
      </c>
      <c r="D179">
        <v>2</v>
      </c>
      <c r="E179">
        <v>0</v>
      </c>
      <c r="F179">
        <v>0</v>
      </c>
      <c r="G179">
        <v>15.2</v>
      </c>
      <c r="H179">
        <v>-86.241900000000001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331</v>
      </c>
      <c r="C180" t="s">
        <v>545</v>
      </c>
      <c r="D180">
        <v>2</v>
      </c>
      <c r="E180">
        <v>0</v>
      </c>
      <c r="F180">
        <v>0</v>
      </c>
      <c r="G180">
        <v>18.1096</v>
      </c>
      <c r="H180">
        <v>-77.297499999999999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345</v>
      </c>
      <c r="C181" t="s">
        <v>573</v>
      </c>
      <c r="D181">
        <v>2</v>
      </c>
      <c r="E181">
        <v>0</v>
      </c>
      <c r="F181">
        <v>0</v>
      </c>
      <c r="G181">
        <v>43.7333</v>
      </c>
      <c r="H181">
        <v>7.4166999999999996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388</v>
      </c>
      <c r="C182" t="s">
        <v>574</v>
      </c>
      <c r="D182">
        <v>2</v>
      </c>
      <c r="E182">
        <v>0</v>
      </c>
      <c r="F182">
        <v>0</v>
      </c>
      <c r="G182">
        <v>9.0820000000000007</v>
      </c>
      <c r="H182">
        <v>8.6753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81</v>
      </c>
      <c r="C183" t="s">
        <v>517</v>
      </c>
      <c r="D183">
        <v>2</v>
      </c>
      <c r="E183">
        <v>0</v>
      </c>
      <c r="F183">
        <v>1</v>
      </c>
      <c r="G183">
        <v>7.8731</v>
      </c>
      <c r="H183">
        <v>80.771799999999999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346</v>
      </c>
      <c r="B184" t="s">
        <v>1</v>
      </c>
      <c r="C184" t="s">
        <v>575</v>
      </c>
      <c r="D184">
        <v>2</v>
      </c>
      <c r="E184">
        <v>0</v>
      </c>
      <c r="F184">
        <v>0</v>
      </c>
      <c r="G184">
        <v>21.0943</v>
      </c>
      <c r="H184">
        <v>-157.4983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260</v>
      </c>
      <c r="B185" t="s">
        <v>1</v>
      </c>
      <c r="C185" t="s">
        <v>576</v>
      </c>
      <c r="D185">
        <v>2</v>
      </c>
      <c r="E185">
        <v>0</v>
      </c>
      <c r="F185">
        <v>0</v>
      </c>
      <c r="G185">
        <v>43.326599999999999</v>
      </c>
      <c r="H185">
        <v>-84.536100000000005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333</v>
      </c>
      <c r="B186" t="s">
        <v>1</v>
      </c>
      <c r="C186" t="s">
        <v>577</v>
      </c>
      <c r="D186">
        <v>2</v>
      </c>
      <c r="E186">
        <v>0</v>
      </c>
      <c r="F186">
        <v>0</v>
      </c>
      <c r="G186">
        <v>35.565300000000001</v>
      </c>
      <c r="H186">
        <v>-96.928899999999999</v>
      </c>
      <c r="J186">
        <f t="shared" si="6"/>
        <v>2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325</v>
      </c>
      <c r="B187" t="s">
        <v>1</v>
      </c>
      <c r="C187" t="s">
        <v>496</v>
      </c>
      <c r="D187">
        <v>2</v>
      </c>
      <c r="E187">
        <v>0</v>
      </c>
      <c r="F187">
        <v>0</v>
      </c>
      <c r="G187">
        <v>44.045900000000003</v>
      </c>
      <c r="H187">
        <v>-72.710700000000003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355</v>
      </c>
      <c r="B188" t="s">
        <v>172</v>
      </c>
      <c r="C188" t="s">
        <v>438</v>
      </c>
      <c r="D188">
        <v>2</v>
      </c>
      <c r="E188">
        <v>0</v>
      </c>
      <c r="F188">
        <v>0</v>
      </c>
      <c r="G188">
        <v>49.372300000000003</v>
      </c>
      <c r="H188">
        <v>-2.3643999999999998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376</v>
      </c>
      <c r="C189" t="s">
        <v>527</v>
      </c>
      <c r="D189">
        <v>1</v>
      </c>
      <c r="E189">
        <v>0</v>
      </c>
      <c r="F189">
        <v>1</v>
      </c>
      <c r="G189">
        <v>42.506300000000003</v>
      </c>
      <c r="H189">
        <v>1.5218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391</v>
      </c>
      <c r="B190" t="s">
        <v>59</v>
      </c>
      <c r="C190" t="s">
        <v>578</v>
      </c>
      <c r="D190">
        <v>1</v>
      </c>
      <c r="E190">
        <v>0</v>
      </c>
      <c r="F190">
        <v>0</v>
      </c>
      <c r="G190">
        <v>-12.4634</v>
      </c>
      <c r="H190">
        <v>130.84559999999999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394</v>
      </c>
      <c r="C191" t="s">
        <v>579</v>
      </c>
      <c r="D191">
        <v>1</v>
      </c>
      <c r="E191">
        <v>0</v>
      </c>
      <c r="F191">
        <v>0</v>
      </c>
      <c r="G191">
        <v>27.514199999999999</v>
      </c>
      <c r="H191">
        <v>90.433599999999998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350</v>
      </c>
      <c r="B192" t="s">
        <v>63</v>
      </c>
      <c r="C192" t="s">
        <v>512</v>
      </c>
      <c r="D192">
        <v>1</v>
      </c>
      <c r="E192">
        <v>0</v>
      </c>
      <c r="F192">
        <v>0</v>
      </c>
      <c r="G192">
        <v>46.565300000000001</v>
      </c>
      <c r="H192">
        <v>-66.4619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79</v>
      </c>
      <c r="B193" t="s">
        <v>2</v>
      </c>
      <c r="C193" t="s">
        <v>183</v>
      </c>
      <c r="D193">
        <v>1</v>
      </c>
      <c r="E193">
        <v>0</v>
      </c>
      <c r="F193">
        <v>1</v>
      </c>
      <c r="G193">
        <v>31.692699999999999</v>
      </c>
      <c r="H193">
        <v>88.092399999999998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380</v>
      </c>
      <c r="C194" t="s">
        <v>580</v>
      </c>
      <c r="D194">
        <v>1</v>
      </c>
      <c r="E194">
        <v>0</v>
      </c>
      <c r="F194">
        <v>0</v>
      </c>
      <c r="G194">
        <v>-4.0382999999999996</v>
      </c>
      <c r="H194">
        <v>21.758700000000001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401</v>
      </c>
      <c r="C195" t="s">
        <v>581</v>
      </c>
      <c r="D195">
        <v>1</v>
      </c>
      <c r="E195">
        <v>0</v>
      </c>
      <c r="F195">
        <v>0</v>
      </c>
      <c r="G195">
        <v>7.54</v>
      </c>
      <c r="H195">
        <v>-5.5471000000000004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370</v>
      </c>
      <c r="B196" t="s">
        <v>54</v>
      </c>
      <c r="C196" t="s">
        <v>438</v>
      </c>
      <c r="D196">
        <v>1</v>
      </c>
      <c r="E196">
        <v>0</v>
      </c>
      <c r="F196">
        <v>0</v>
      </c>
      <c r="G196">
        <v>17.899999999999999</v>
      </c>
      <c r="H196">
        <v>-62.833300000000001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366</v>
      </c>
      <c r="C197" t="s">
        <v>569</v>
      </c>
      <c r="D197">
        <v>1</v>
      </c>
      <c r="E197">
        <v>1</v>
      </c>
      <c r="F197">
        <v>0</v>
      </c>
      <c r="G197">
        <v>5</v>
      </c>
      <c r="H197">
        <v>-58.75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412</v>
      </c>
      <c r="C198" t="s">
        <v>582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311</v>
      </c>
      <c r="C199" t="s">
        <v>583</v>
      </c>
      <c r="D199">
        <v>1</v>
      </c>
      <c r="E199">
        <v>0</v>
      </c>
      <c r="F199">
        <v>0</v>
      </c>
      <c r="G199">
        <v>31.24</v>
      </c>
      <c r="H199">
        <v>36.51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367</v>
      </c>
      <c r="C200" t="s">
        <v>584</v>
      </c>
      <c r="D200">
        <v>1</v>
      </c>
      <c r="E200">
        <v>0</v>
      </c>
      <c r="F200">
        <v>0</v>
      </c>
      <c r="G200">
        <v>47.14</v>
      </c>
      <c r="H200">
        <v>9.5500000000000007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415</v>
      </c>
      <c r="C201" t="s">
        <v>585</v>
      </c>
      <c r="D201">
        <v>1</v>
      </c>
      <c r="E201">
        <v>0</v>
      </c>
      <c r="F201">
        <v>0</v>
      </c>
      <c r="G201">
        <v>46.862499999999997</v>
      </c>
      <c r="H201">
        <v>103.8467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586</v>
      </c>
      <c r="D202">
        <v>1</v>
      </c>
      <c r="E202">
        <v>0</v>
      </c>
      <c r="F202">
        <v>1</v>
      </c>
      <c r="G202">
        <v>28.3949</v>
      </c>
      <c r="H202">
        <v>84.123999999999995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335</v>
      </c>
      <c r="C203" t="s">
        <v>555</v>
      </c>
      <c r="D203">
        <v>1</v>
      </c>
      <c r="E203">
        <v>0</v>
      </c>
      <c r="F203">
        <v>0</v>
      </c>
      <c r="G203">
        <v>-21.115100000000002</v>
      </c>
      <c r="H203">
        <v>55.5364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425</v>
      </c>
      <c r="C204" t="s">
        <v>587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308</v>
      </c>
      <c r="C205" t="s">
        <v>576</v>
      </c>
      <c r="D205">
        <v>1</v>
      </c>
      <c r="E205">
        <v>0</v>
      </c>
      <c r="F205">
        <v>0</v>
      </c>
      <c r="G205">
        <v>38.963700000000003</v>
      </c>
      <c r="H205">
        <v>35.243299999999998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339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39.3185</v>
      </c>
      <c r="H206">
        <v>-75.507099999999994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330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38.526600000000002</v>
      </c>
      <c r="H207">
        <v>-96.726500000000001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324</v>
      </c>
      <c r="B208" t="s">
        <v>1</v>
      </c>
      <c r="C208" t="s">
        <v>429</v>
      </c>
      <c r="D208">
        <v>1</v>
      </c>
      <c r="E208">
        <v>0</v>
      </c>
      <c r="F208">
        <v>0</v>
      </c>
      <c r="G208">
        <v>32.741599999999998</v>
      </c>
      <c r="H208">
        <v>-89.678700000000006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354</v>
      </c>
      <c r="B209" t="s">
        <v>1</v>
      </c>
      <c r="C209" t="s">
        <v>575</v>
      </c>
      <c r="D209">
        <v>1</v>
      </c>
      <c r="E209">
        <v>0</v>
      </c>
      <c r="F209">
        <v>0</v>
      </c>
      <c r="G209">
        <v>38.456099999999999</v>
      </c>
      <c r="H209">
        <v>-92.288399999999996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347</v>
      </c>
      <c r="B210" t="s">
        <v>1</v>
      </c>
      <c r="C210" t="s">
        <v>512</v>
      </c>
      <c r="D210">
        <v>1</v>
      </c>
      <c r="E210">
        <v>0</v>
      </c>
      <c r="F210">
        <v>0</v>
      </c>
      <c r="G210">
        <v>46.921900000000001</v>
      </c>
      <c r="H210">
        <v>-110.45440000000001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428</v>
      </c>
      <c r="B211" t="s">
        <v>1</v>
      </c>
      <c r="C211" t="s">
        <v>429</v>
      </c>
      <c r="D211">
        <v>1</v>
      </c>
      <c r="E211">
        <v>0</v>
      </c>
      <c r="F211">
        <v>0</v>
      </c>
      <c r="G211">
        <v>47.5289</v>
      </c>
      <c r="H211">
        <v>-99.784000000000006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374</v>
      </c>
      <c r="B212" t="s">
        <v>1</v>
      </c>
      <c r="C212" t="s">
        <v>588</v>
      </c>
      <c r="D212">
        <v>1</v>
      </c>
      <c r="E212">
        <v>0</v>
      </c>
      <c r="F212">
        <v>0</v>
      </c>
      <c r="G212">
        <v>42.756</v>
      </c>
      <c r="H212">
        <v>-107.30249999999999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/>
      <c r="B213" t="s">
        <v>349</v>
      </c>
      <c r="C213" t="s">
        <v>583</v>
      </c>
      <c r="D213">
        <v>1</v>
      </c>
      <c r="E213">
        <v>0</v>
      </c>
      <c r="F213">
        <v>0</v>
      </c>
      <c r="G213">
        <v>48.379399999999997</v>
      </c>
      <c r="H213">
        <v>31.165600000000001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432</v>
      </c>
      <c r="B214" t="s">
        <v>172</v>
      </c>
      <c r="C214" t="s">
        <v>438</v>
      </c>
      <c r="D214">
        <v>1</v>
      </c>
      <c r="E214">
        <v>0</v>
      </c>
      <c r="F214">
        <v>1</v>
      </c>
      <c r="G214">
        <v>36.140799999999999</v>
      </c>
      <c r="H214">
        <v>-5.3536000000000001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433</v>
      </c>
      <c r="B215" t="s">
        <v>59</v>
      </c>
      <c r="C215" t="s">
        <v>589</v>
      </c>
      <c r="D215">
        <v>0</v>
      </c>
      <c r="E215">
        <v>0</v>
      </c>
      <c r="F215">
        <v>0</v>
      </c>
      <c r="G215">
        <v>35.4437</v>
      </c>
      <c r="H215">
        <v>139.63800000000001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39</v>
      </c>
      <c r="B216" t="s">
        <v>13</v>
      </c>
      <c r="C216" t="s">
        <v>590</v>
      </c>
      <c r="D216">
        <v>0</v>
      </c>
      <c r="E216">
        <v>0</v>
      </c>
      <c r="F216">
        <v>0</v>
      </c>
      <c r="G216">
        <v>36.061100000000003</v>
      </c>
      <c r="H216">
        <v>103.8343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27</v>
      </c>
      <c r="B217" t="s">
        <v>13</v>
      </c>
      <c r="C217" t="s">
        <v>571</v>
      </c>
      <c r="D217">
        <v>0</v>
      </c>
      <c r="E217">
        <v>0</v>
      </c>
      <c r="F217">
        <v>0</v>
      </c>
      <c r="G217">
        <v>38.0428</v>
      </c>
      <c r="H217">
        <v>114.5149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426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361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44.240499999999997</v>
      </c>
      <c r="H219">
        <v>-114.47880000000001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314</v>
      </c>
      <c r="B220" t="s">
        <v>1</v>
      </c>
      <c r="C220" t="s">
        <v>436</v>
      </c>
      <c r="D220">
        <v>0</v>
      </c>
      <c r="E220">
        <v>0</v>
      </c>
      <c r="F220">
        <v>0</v>
      </c>
      <c r="G220">
        <v>44.693899999999999</v>
      </c>
      <c r="H220">
        <v>-69.381900000000002</v>
      </c>
      <c r="J220">
        <f t="shared" si="8"/>
        <v>0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435</v>
      </c>
      <c r="B221" t="s">
        <v>1</v>
      </c>
      <c r="C221" t="s">
        <v>436</v>
      </c>
      <c r="D221">
        <v>0</v>
      </c>
      <c r="E221">
        <v>0</v>
      </c>
      <c r="F221">
        <v>0</v>
      </c>
      <c r="G221">
        <v>38.491199999999999</v>
      </c>
      <c r="H221">
        <v>-80.954499999999996</v>
      </c>
      <c r="J221">
        <f t="shared" si="8"/>
        <v>0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437</v>
      </c>
      <c r="C222" t="s">
        <v>438</v>
      </c>
      <c r="D222">
        <v>0</v>
      </c>
      <c r="E222">
        <v>0</v>
      </c>
      <c r="F222">
        <v>0</v>
      </c>
      <c r="G222">
        <v>31.952200000000001</v>
      </c>
      <c r="H222">
        <v>35.233199999999997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4BB-C09E-034B-9561-749AEBD4EDD5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125865</v>
      </c>
      <c r="E1">
        <f>SUM(E4:E276)</f>
        <v>4615</v>
      </c>
      <c r="F1">
        <f>SUM(F4:F276)</f>
        <v>67003</v>
      </c>
      <c r="J1">
        <f>SUM(J4:J276)</f>
        <v>1281</v>
      </c>
      <c r="K1">
        <f>SUM(K4:K276)</f>
        <v>36</v>
      </c>
      <c r="L1">
        <f>SUM(L4:L276)</f>
        <v>8</v>
      </c>
      <c r="N1">
        <f>SUM(N4:N276)</f>
        <v>220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591</v>
      </c>
      <c r="D5">
        <v>67773</v>
      </c>
      <c r="E5">
        <v>3046</v>
      </c>
      <c r="F5">
        <v>49134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470</v>
      </c>
      <c r="D7">
        <v>9000</v>
      </c>
      <c r="E7">
        <v>354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592</v>
      </c>
      <c r="D8">
        <v>7755</v>
      </c>
      <c r="E8">
        <v>60</v>
      </c>
      <c r="F8">
        <v>288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438</v>
      </c>
      <c r="D10">
        <v>2277</v>
      </c>
      <c r="E10">
        <v>54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593</v>
      </c>
      <c r="D11">
        <v>1908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594</v>
      </c>
      <c r="D12">
        <v>1356</v>
      </c>
      <c r="E12">
        <v>8</v>
      </c>
      <c r="F12">
        <v>1282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517</v>
      </c>
      <c r="D14">
        <v>1215</v>
      </c>
      <c r="E14">
        <v>1</v>
      </c>
      <c r="F14">
        <v>1195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183</v>
      </c>
      <c r="D15">
        <v>1018</v>
      </c>
      <c r="E15">
        <v>4</v>
      </c>
      <c r="F15">
        <v>995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183</v>
      </c>
      <c r="D17">
        <v>935</v>
      </c>
      <c r="E17">
        <v>1</v>
      </c>
      <c r="F17">
        <v>932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595</v>
      </c>
      <c r="D18">
        <v>760</v>
      </c>
      <c r="E18">
        <v>6</v>
      </c>
      <c r="F18">
        <v>726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191</v>
      </c>
      <c r="B19" t="s">
        <v>192</v>
      </c>
      <c r="C19" t="s">
        <v>525</v>
      </c>
      <c r="D19">
        <v>696</v>
      </c>
      <c r="E19">
        <v>7</v>
      </c>
      <c r="F19">
        <v>325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170</v>
      </c>
      <c r="C20" t="s">
        <v>438</v>
      </c>
      <c r="D20">
        <v>652</v>
      </c>
      <c r="E20">
        <v>4</v>
      </c>
      <c r="F20">
        <v>4</v>
      </c>
      <c r="G20">
        <v>46.818199999999997</v>
      </c>
      <c r="H20">
        <v>8.2274999999999991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530</v>
      </c>
      <c r="D21">
        <v>639</v>
      </c>
      <c r="E21">
        <v>15</v>
      </c>
      <c r="F21">
        <v>118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20</v>
      </c>
      <c r="B22" t="s">
        <v>2</v>
      </c>
      <c r="C22" t="s">
        <v>183</v>
      </c>
      <c r="D22">
        <v>631</v>
      </c>
      <c r="E22">
        <v>0</v>
      </c>
      <c r="F22">
        <v>627</v>
      </c>
      <c r="G22">
        <v>32.9711</v>
      </c>
      <c r="H22">
        <v>119.455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177</v>
      </c>
      <c r="C23" t="s">
        <v>596</v>
      </c>
      <c r="D23">
        <v>598</v>
      </c>
      <c r="E23">
        <v>0</v>
      </c>
      <c r="F23">
        <v>1</v>
      </c>
      <c r="G23">
        <v>60.472000000000001</v>
      </c>
      <c r="H23">
        <v>8.4688999999999997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21</v>
      </c>
      <c r="B24" t="s">
        <v>2</v>
      </c>
      <c r="C24" t="s">
        <v>597</v>
      </c>
      <c r="D24">
        <v>576</v>
      </c>
      <c r="E24">
        <v>6</v>
      </c>
      <c r="F24">
        <v>554</v>
      </c>
      <c r="G24">
        <v>30.057200000000002</v>
      </c>
      <c r="H24">
        <v>107.874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23</v>
      </c>
      <c r="B25" t="s">
        <v>2</v>
      </c>
      <c r="C25" t="s">
        <v>543</v>
      </c>
      <c r="D25">
        <v>539</v>
      </c>
      <c r="E25">
        <v>3</v>
      </c>
      <c r="F25">
        <v>488</v>
      </c>
      <c r="G25">
        <v>30.617100000000001</v>
      </c>
      <c r="H25">
        <v>102.7103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174</v>
      </c>
      <c r="C26" t="s">
        <v>529</v>
      </c>
      <c r="D26">
        <v>503</v>
      </c>
      <c r="E26">
        <v>5</v>
      </c>
      <c r="F26">
        <v>0</v>
      </c>
      <c r="G26">
        <v>52.132599999999996</v>
      </c>
      <c r="H26">
        <v>5.2912999999999997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82</v>
      </c>
      <c r="C27" t="s">
        <v>596</v>
      </c>
      <c r="D27">
        <v>500</v>
      </c>
      <c r="E27">
        <v>1</v>
      </c>
      <c r="F27">
        <v>1</v>
      </c>
      <c r="G27">
        <v>63</v>
      </c>
      <c r="H27">
        <v>16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24</v>
      </c>
      <c r="B28" t="s">
        <v>2</v>
      </c>
      <c r="C28" t="s">
        <v>595</v>
      </c>
      <c r="D28">
        <v>482</v>
      </c>
      <c r="E28">
        <v>13</v>
      </c>
      <c r="F28">
        <v>436</v>
      </c>
      <c r="G28">
        <v>47.862000000000002</v>
      </c>
      <c r="H28">
        <v>127.7615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56</v>
      </c>
      <c r="B29" t="s">
        <v>172</v>
      </c>
      <c r="C29" t="s">
        <v>530</v>
      </c>
      <c r="D29">
        <v>456</v>
      </c>
      <c r="E29">
        <v>8</v>
      </c>
      <c r="F29">
        <v>18</v>
      </c>
      <c r="G29">
        <v>55.378100000000003</v>
      </c>
      <c r="H29">
        <v>-3.4359999999999999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187</v>
      </c>
      <c r="B30" t="s">
        <v>187</v>
      </c>
      <c r="C30" t="s">
        <v>598</v>
      </c>
      <c r="D30">
        <v>442</v>
      </c>
      <c r="E30">
        <v>0</v>
      </c>
      <c r="F30">
        <v>1</v>
      </c>
      <c r="G30">
        <v>56.2639</v>
      </c>
      <c r="H30">
        <v>9.5017999999999994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25</v>
      </c>
      <c r="B31" t="s">
        <v>2</v>
      </c>
      <c r="C31" t="s">
        <v>183</v>
      </c>
      <c r="D31">
        <v>435</v>
      </c>
      <c r="E31">
        <v>8</v>
      </c>
      <c r="F31">
        <v>326</v>
      </c>
      <c r="G31">
        <v>40.182400000000001</v>
      </c>
      <c r="H31">
        <v>116.41419999999999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189</v>
      </c>
      <c r="B32" t="s">
        <v>1</v>
      </c>
      <c r="C32" t="s">
        <v>537</v>
      </c>
      <c r="D32">
        <v>366</v>
      </c>
      <c r="E32">
        <v>29</v>
      </c>
      <c r="F32">
        <v>1</v>
      </c>
      <c r="G32">
        <v>47.4009</v>
      </c>
      <c r="H32">
        <v>-121.4905</v>
      </c>
      <c r="J32">
        <f t="shared" si="2"/>
        <v>366</v>
      </c>
      <c r="K32">
        <f t="shared" si="2"/>
        <v>29</v>
      </c>
      <c r="L32">
        <f t="shared" si="2"/>
        <v>1</v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599</v>
      </c>
      <c r="D33">
        <v>344</v>
      </c>
      <c r="E33">
        <v>3</v>
      </c>
      <c r="F33">
        <v>320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27</v>
      </c>
      <c r="B34" t="s">
        <v>2</v>
      </c>
      <c r="C34" t="s">
        <v>183</v>
      </c>
      <c r="D34">
        <v>318</v>
      </c>
      <c r="E34">
        <v>6</v>
      </c>
      <c r="F34">
        <v>307</v>
      </c>
      <c r="G34">
        <v>39.548999999999999</v>
      </c>
      <c r="H34">
        <v>116.1306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470</v>
      </c>
      <c r="D35">
        <v>314</v>
      </c>
      <c r="E35">
        <v>3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28</v>
      </c>
      <c r="B36" t="s">
        <v>2</v>
      </c>
      <c r="C36" t="s">
        <v>183</v>
      </c>
      <c r="D36">
        <v>296</v>
      </c>
      <c r="E36">
        <v>1</v>
      </c>
      <c r="F36">
        <v>295</v>
      </c>
      <c r="G36">
        <v>26.078900000000001</v>
      </c>
      <c r="H36">
        <v>117.98739999999999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197</v>
      </c>
      <c r="C37" t="s">
        <v>470</v>
      </c>
      <c r="D37">
        <v>262</v>
      </c>
      <c r="E37">
        <v>0</v>
      </c>
      <c r="F37">
        <v>0</v>
      </c>
      <c r="G37">
        <v>25.354800000000001</v>
      </c>
      <c r="H37">
        <v>51.183900000000001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30</v>
      </c>
      <c r="B38" t="s">
        <v>2</v>
      </c>
      <c r="C38" t="s">
        <v>595</v>
      </c>
      <c r="D38">
        <v>252</v>
      </c>
      <c r="E38">
        <v>2</v>
      </c>
      <c r="F38">
        <v>238</v>
      </c>
      <c r="G38">
        <v>23.829799999999999</v>
      </c>
      <c r="H38">
        <v>108.7881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537</v>
      </c>
      <c r="D39">
        <v>246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29</v>
      </c>
      <c r="B40" t="s">
        <v>2</v>
      </c>
      <c r="C40" t="s">
        <v>517</v>
      </c>
      <c r="D40">
        <v>245</v>
      </c>
      <c r="E40">
        <v>1</v>
      </c>
      <c r="F40">
        <v>232</v>
      </c>
      <c r="G40">
        <v>35.191699999999997</v>
      </c>
      <c r="H40">
        <v>108.87009999999999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506</v>
      </c>
      <c r="D41">
        <v>220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220</v>
      </c>
      <c r="K41">
        <f t="shared" si="2"/>
        <v>0</v>
      </c>
      <c r="L41">
        <f t="shared" si="2"/>
        <v>0</v>
      </c>
      <c r="N41">
        <f t="shared" si="1"/>
        <v>220</v>
      </c>
      <c r="O41">
        <f t="shared" si="1"/>
        <v>0</v>
      </c>
      <c r="P41">
        <f t="shared" si="1"/>
        <v>0</v>
      </c>
    </row>
    <row r="42" spans="1:16" ht="17" x14ac:dyDescent="0.25">
      <c r="A42" s="4"/>
      <c r="B42" t="s">
        <v>206</v>
      </c>
      <c r="C42" t="s">
        <v>537</v>
      </c>
      <c r="D42">
        <v>195</v>
      </c>
      <c r="E42">
        <v>0</v>
      </c>
      <c r="F42">
        <v>35</v>
      </c>
      <c r="G42">
        <v>26.0275</v>
      </c>
      <c r="H42">
        <v>50.55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538</v>
      </c>
      <c r="D43">
        <v>178</v>
      </c>
      <c r="E43">
        <v>0</v>
      </c>
      <c r="F43">
        <v>96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196</v>
      </c>
      <c r="B44" t="s">
        <v>1</v>
      </c>
      <c r="C44" t="s">
        <v>600</v>
      </c>
      <c r="D44">
        <v>177</v>
      </c>
      <c r="E44">
        <v>3</v>
      </c>
      <c r="F44">
        <v>2</v>
      </c>
      <c r="G44">
        <v>36.116199999999999</v>
      </c>
      <c r="H44">
        <v>-119.6816</v>
      </c>
      <c r="J44">
        <f t="shared" si="2"/>
        <v>177</v>
      </c>
      <c r="K44">
        <f t="shared" si="2"/>
        <v>3</v>
      </c>
      <c r="L44">
        <f t="shared" si="2"/>
        <v>2</v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183</v>
      </c>
      <c r="D46">
        <v>168</v>
      </c>
      <c r="E46">
        <v>6</v>
      </c>
      <c r="F46">
        <v>159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601</v>
      </c>
      <c r="D48">
        <v>146</v>
      </c>
      <c r="E48">
        <v>2</v>
      </c>
      <c r="F48">
        <v>133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183</v>
      </c>
      <c r="D49">
        <v>136</v>
      </c>
      <c r="E49">
        <v>3</v>
      </c>
      <c r="F49">
        <v>131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183</v>
      </c>
      <c r="D50">
        <v>133</v>
      </c>
      <c r="E50">
        <v>0</v>
      </c>
      <c r="F50">
        <v>131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39</v>
      </c>
      <c r="B51" t="s">
        <v>2</v>
      </c>
      <c r="C51" t="s">
        <v>543</v>
      </c>
      <c r="D51">
        <v>127</v>
      </c>
      <c r="E51">
        <v>2</v>
      </c>
      <c r="F51">
        <v>88</v>
      </c>
      <c r="G51">
        <v>37.809899999999999</v>
      </c>
      <c r="H51">
        <v>101.0583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470</v>
      </c>
      <c r="D52">
        <v>126</v>
      </c>
      <c r="E52">
        <v>3</v>
      </c>
      <c r="F52">
        <v>65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38</v>
      </c>
      <c r="B53" t="s">
        <v>2</v>
      </c>
      <c r="C53" t="s">
        <v>183</v>
      </c>
      <c r="D53">
        <v>125</v>
      </c>
      <c r="E53">
        <v>1</v>
      </c>
      <c r="F53">
        <v>111</v>
      </c>
      <c r="G53">
        <v>41.2956</v>
      </c>
      <c r="H53">
        <v>122.60850000000001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204</v>
      </c>
      <c r="C54" t="s">
        <v>592</v>
      </c>
      <c r="D54">
        <v>109</v>
      </c>
      <c r="E54">
        <v>0</v>
      </c>
      <c r="F54">
        <v>4</v>
      </c>
      <c r="G54">
        <v>31</v>
      </c>
      <c r="H54">
        <v>35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544</v>
      </c>
      <c r="D55">
        <v>99</v>
      </c>
      <c r="E55">
        <v>1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211</v>
      </c>
      <c r="B56" t="s">
        <v>1</v>
      </c>
      <c r="C56" t="s">
        <v>506</v>
      </c>
      <c r="D56">
        <v>95</v>
      </c>
      <c r="E56">
        <v>0</v>
      </c>
      <c r="F56">
        <v>1</v>
      </c>
      <c r="G56">
        <v>42.230200000000004</v>
      </c>
      <c r="H56">
        <v>-71.530100000000004</v>
      </c>
      <c r="J56">
        <f t="shared" si="2"/>
        <v>95</v>
      </c>
      <c r="K56">
        <f t="shared" si="2"/>
        <v>0</v>
      </c>
      <c r="L56">
        <f t="shared" si="2"/>
        <v>1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40</v>
      </c>
      <c r="B57" t="s">
        <v>2</v>
      </c>
      <c r="C57" t="s">
        <v>183</v>
      </c>
      <c r="D57">
        <v>93</v>
      </c>
      <c r="E57">
        <v>1</v>
      </c>
      <c r="F57">
        <v>91</v>
      </c>
      <c r="G57">
        <v>43.6661</v>
      </c>
      <c r="H57">
        <v>126.1923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525</v>
      </c>
      <c r="D58">
        <v>91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212</v>
      </c>
      <c r="C59" t="s">
        <v>538</v>
      </c>
      <c r="D59">
        <v>85</v>
      </c>
      <c r="E59">
        <v>0</v>
      </c>
      <c r="F59">
        <v>1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44</v>
      </c>
      <c r="B60" t="s">
        <v>2</v>
      </c>
      <c r="C60" t="s">
        <v>183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43</v>
      </c>
      <c r="B61" t="s">
        <v>2</v>
      </c>
      <c r="C61" t="s">
        <v>459</v>
      </c>
      <c r="D61">
        <v>75</v>
      </c>
      <c r="E61">
        <v>1</v>
      </c>
      <c r="F61">
        <v>71</v>
      </c>
      <c r="G61">
        <v>44.093499999999999</v>
      </c>
      <c r="H61">
        <v>113.9448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41</v>
      </c>
      <c r="B62" t="s">
        <v>2</v>
      </c>
      <c r="C62" t="s">
        <v>517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57</v>
      </c>
      <c r="C63" t="s">
        <v>438</v>
      </c>
      <c r="D63">
        <v>74</v>
      </c>
      <c r="E63">
        <v>0</v>
      </c>
      <c r="F63">
        <v>17</v>
      </c>
      <c r="G63">
        <v>23.424099999999999</v>
      </c>
      <c r="H63">
        <v>53.847799999999999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230</v>
      </c>
      <c r="C64" t="s">
        <v>602</v>
      </c>
      <c r="D64">
        <v>72</v>
      </c>
      <c r="E64">
        <v>0</v>
      </c>
      <c r="F64">
        <v>2</v>
      </c>
      <c r="G64">
        <v>29.5</v>
      </c>
      <c r="H64">
        <v>47.75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229</v>
      </c>
      <c r="C65" t="s">
        <v>525</v>
      </c>
      <c r="D65">
        <v>71</v>
      </c>
      <c r="E65">
        <v>7</v>
      </c>
      <c r="F65">
        <v>15</v>
      </c>
      <c r="G65">
        <v>33</v>
      </c>
      <c r="H65">
        <v>44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549</v>
      </c>
      <c r="D66">
        <v>65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64</v>
      </c>
      <c r="C67" t="s">
        <v>525</v>
      </c>
      <c r="D67">
        <v>62</v>
      </c>
      <c r="E67">
        <v>1</v>
      </c>
      <c r="F67">
        <v>4</v>
      </c>
      <c r="G67">
        <v>21</v>
      </c>
      <c r="H67">
        <v>78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438</v>
      </c>
      <c r="D68">
        <v>62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603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525</v>
      </c>
      <c r="D70">
        <v>60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78</v>
      </c>
      <c r="C71" t="s">
        <v>550</v>
      </c>
      <c r="D71">
        <v>59</v>
      </c>
      <c r="E71">
        <v>0</v>
      </c>
      <c r="F71">
        <v>1</v>
      </c>
      <c r="G71">
        <v>64</v>
      </c>
      <c r="H71">
        <v>26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200</v>
      </c>
      <c r="C72" t="s">
        <v>551</v>
      </c>
      <c r="D72">
        <v>59</v>
      </c>
      <c r="E72">
        <v>0</v>
      </c>
      <c r="F72">
        <v>0</v>
      </c>
      <c r="G72">
        <v>39.399900000000002</v>
      </c>
      <c r="H72">
        <v>-8.2245000000000008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46</v>
      </c>
      <c r="C73" t="s">
        <v>604</v>
      </c>
      <c r="D73">
        <v>59</v>
      </c>
      <c r="E73">
        <v>1</v>
      </c>
      <c r="F73">
        <v>34</v>
      </c>
      <c r="G73">
        <v>15.87</v>
      </c>
      <c r="H73">
        <v>100.99250000000001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205</v>
      </c>
      <c r="C74" t="s">
        <v>529</v>
      </c>
      <c r="D74">
        <v>57</v>
      </c>
      <c r="E74">
        <v>0</v>
      </c>
      <c r="F74">
        <v>0</v>
      </c>
      <c r="G74">
        <v>46.151200000000003</v>
      </c>
      <c r="H74">
        <v>14.9955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66</v>
      </c>
      <c r="C75" t="s">
        <v>605</v>
      </c>
      <c r="D75">
        <v>49</v>
      </c>
      <c r="E75">
        <v>1</v>
      </c>
      <c r="F75">
        <v>2</v>
      </c>
      <c r="G75">
        <v>12.8797</v>
      </c>
      <c r="H75">
        <v>121.774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245</v>
      </c>
      <c r="C76" t="s">
        <v>606</v>
      </c>
      <c r="D76">
        <v>48</v>
      </c>
      <c r="E76">
        <v>1</v>
      </c>
      <c r="F76">
        <v>17</v>
      </c>
      <c r="G76">
        <v>23.7</v>
      </c>
      <c r="H76">
        <v>121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191</v>
      </c>
      <c r="B77" t="s">
        <v>1</v>
      </c>
      <c r="C77" t="s">
        <v>436</v>
      </c>
      <c r="D77">
        <v>46</v>
      </c>
      <c r="E77">
        <v>0</v>
      </c>
      <c r="F77">
        <v>0</v>
      </c>
      <c r="G77">
        <v>35.4437</v>
      </c>
      <c r="H77">
        <v>139.63800000000001</v>
      </c>
      <c r="J77">
        <f t="shared" si="2"/>
        <v>46</v>
      </c>
      <c r="K77">
        <f t="shared" si="2"/>
        <v>0</v>
      </c>
      <c r="L77">
        <f t="shared" si="2"/>
        <v>0</v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592</v>
      </c>
      <c r="D78">
        <v>45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220</v>
      </c>
      <c r="C79" t="s">
        <v>530</v>
      </c>
      <c r="D79">
        <v>43</v>
      </c>
      <c r="E79">
        <v>1</v>
      </c>
      <c r="F79">
        <v>0</v>
      </c>
      <c r="G79">
        <v>53.142400000000002</v>
      </c>
      <c r="H79">
        <v>-7.6920999999999999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216</v>
      </c>
      <c r="B80" t="s">
        <v>63</v>
      </c>
      <c r="C80" t="s">
        <v>549</v>
      </c>
      <c r="D80">
        <v>41</v>
      </c>
      <c r="E80">
        <v>0</v>
      </c>
      <c r="F80">
        <v>4</v>
      </c>
      <c r="G80">
        <v>51.253799999999998</v>
      </c>
      <c r="H80">
        <v>-85.3232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62</v>
      </c>
      <c r="B81" t="s">
        <v>63</v>
      </c>
      <c r="C81" t="s">
        <v>590</v>
      </c>
      <c r="D81">
        <v>39</v>
      </c>
      <c r="E81">
        <v>1</v>
      </c>
      <c r="F81">
        <v>4</v>
      </c>
      <c r="G81">
        <v>53.726700000000001</v>
      </c>
      <c r="H81">
        <v>-127.6476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209</v>
      </c>
      <c r="C82" t="s">
        <v>525</v>
      </c>
      <c r="D82">
        <v>38</v>
      </c>
      <c r="E82">
        <v>0</v>
      </c>
      <c r="F82">
        <v>0</v>
      </c>
      <c r="G82">
        <v>-14.234999999999999</v>
      </c>
      <c r="H82">
        <v>-51.9253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53</v>
      </c>
      <c r="C83" t="s">
        <v>438</v>
      </c>
      <c r="D83">
        <v>38</v>
      </c>
      <c r="E83">
        <v>0</v>
      </c>
      <c r="F83">
        <v>16</v>
      </c>
      <c r="G83">
        <v>16</v>
      </c>
      <c r="H83">
        <v>108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553</v>
      </c>
      <c r="D84">
        <v>34</v>
      </c>
      <c r="E84">
        <v>1</v>
      </c>
      <c r="F84">
        <v>2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221</v>
      </c>
      <c r="B85" t="s">
        <v>1</v>
      </c>
      <c r="C85" t="s">
        <v>506</v>
      </c>
      <c r="D85">
        <v>34</v>
      </c>
      <c r="E85">
        <v>0</v>
      </c>
      <c r="F85">
        <v>0</v>
      </c>
      <c r="G85">
        <v>39.059800000000003</v>
      </c>
      <c r="H85">
        <v>-105.3111</v>
      </c>
      <c r="J85">
        <f t="shared" si="2"/>
        <v>34</v>
      </c>
      <c r="K85">
        <f t="shared" si="2"/>
        <v>0</v>
      </c>
      <c r="L85">
        <f t="shared" si="2"/>
        <v>0</v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607</v>
      </c>
      <c r="D86">
        <v>31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576</v>
      </c>
      <c r="D87">
        <v>28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28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237</v>
      </c>
      <c r="B88" t="s">
        <v>1</v>
      </c>
      <c r="C88" t="s">
        <v>506</v>
      </c>
      <c r="D88">
        <v>25</v>
      </c>
      <c r="E88">
        <v>0</v>
      </c>
      <c r="F88">
        <v>2</v>
      </c>
      <c r="G88">
        <v>40.349499999999999</v>
      </c>
      <c r="H88">
        <v>-88.986099999999993</v>
      </c>
      <c r="J88">
        <f t="shared" ref="J88:L151" si="4">IF($B88="US",D88,"")</f>
        <v>25</v>
      </c>
      <c r="K88">
        <f t="shared" si="4"/>
        <v>0</v>
      </c>
      <c r="L88">
        <f t="shared" si="4"/>
        <v>2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525</v>
      </c>
      <c r="D89">
        <v>24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223</v>
      </c>
      <c r="C90" t="s">
        <v>525</v>
      </c>
      <c r="D90">
        <v>23</v>
      </c>
      <c r="E90">
        <v>0</v>
      </c>
      <c r="F90">
        <v>0</v>
      </c>
      <c r="G90">
        <v>-35.6751</v>
      </c>
      <c r="H90">
        <v>-71.543000000000006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231</v>
      </c>
      <c r="B91" t="s">
        <v>1</v>
      </c>
      <c r="C91" t="s">
        <v>470</v>
      </c>
      <c r="D91">
        <v>23</v>
      </c>
      <c r="E91">
        <v>0</v>
      </c>
      <c r="F91">
        <v>0</v>
      </c>
      <c r="G91">
        <v>33.040599999999998</v>
      </c>
      <c r="H91">
        <v>-83.643100000000004</v>
      </c>
      <c r="J91">
        <f t="shared" si="4"/>
        <v>23</v>
      </c>
      <c r="K91">
        <f t="shared" si="4"/>
        <v>0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214</v>
      </c>
      <c r="B92" t="s">
        <v>1</v>
      </c>
      <c r="C92" t="s">
        <v>549</v>
      </c>
      <c r="D92">
        <v>23</v>
      </c>
      <c r="E92">
        <v>1</v>
      </c>
      <c r="F92">
        <v>0</v>
      </c>
      <c r="G92">
        <v>40.298900000000003</v>
      </c>
      <c r="H92">
        <v>-74.521000000000001</v>
      </c>
      <c r="J92">
        <f t="shared" si="4"/>
        <v>23</v>
      </c>
      <c r="K92">
        <f t="shared" si="4"/>
        <v>1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61</v>
      </c>
      <c r="B93" t="s">
        <v>59</v>
      </c>
      <c r="C93" t="s">
        <v>549</v>
      </c>
      <c r="D93">
        <v>21</v>
      </c>
      <c r="E93">
        <v>0</v>
      </c>
      <c r="F93">
        <v>7</v>
      </c>
      <c r="G93">
        <v>-37.813600000000001</v>
      </c>
      <c r="H93">
        <v>144.9631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551</v>
      </c>
      <c r="D94">
        <v>21</v>
      </c>
      <c r="E94">
        <v>0</v>
      </c>
      <c r="F94">
        <v>1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305</v>
      </c>
      <c r="B95" t="s">
        <v>1</v>
      </c>
      <c r="C95" t="s">
        <v>436</v>
      </c>
      <c r="D95">
        <v>21</v>
      </c>
      <c r="E95">
        <v>0</v>
      </c>
      <c r="F95">
        <v>0</v>
      </c>
      <c r="G95">
        <v>37.648899999999998</v>
      </c>
      <c r="H95">
        <v>-122.66549999999999</v>
      </c>
      <c r="J95">
        <f t="shared" si="4"/>
        <v>21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241</v>
      </c>
      <c r="B96" t="s">
        <v>1</v>
      </c>
      <c r="C96" t="s">
        <v>506</v>
      </c>
      <c r="D96">
        <v>21</v>
      </c>
      <c r="E96">
        <v>0</v>
      </c>
      <c r="F96">
        <v>0</v>
      </c>
      <c r="G96">
        <v>31.054500000000001</v>
      </c>
      <c r="H96">
        <v>-97.563500000000005</v>
      </c>
      <c r="J96">
        <f t="shared" si="4"/>
        <v>21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255</v>
      </c>
      <c r="C97" t="s">
        <v>608</v>
      </c>
      <c r="D97">
        <v>20</v>
      </c>
      <c r="E97">
        <v>0</v>
      </c>
      <c r="F97">
        <v>0</v>
      </c>
      <c r="G97">
        <v>28.033899999999999</v>
      </c>
      <c r="H97">
        <v>1.6596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58</v>
      </c>
      <c r="B98" t="s">
        <v>59</v>
      </c>
      <c r="C98" t="s">
        <v>549</v>
      </c>
      <c r="D98">
        <v>20</v>
      </c>
      <c r="E98">
        <v>0</v>
      </c>
      <c r="F98">
        <v>8</v>
      </c>
      <c r="G98">
        <v>-28.0167</v>
      </c>
      <c r="H98">
        <v>153.4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69</v>
      </c>
      <c r="C99" t="s">
        <v>470</v>
      </c>
      <c r="D99">
        <v>20</v>
      </c>
      <c r="E99">
        <v>0</v>
      </c>
      <c r="F99">
        <v>3</v>
      </c>
      <c r="G99">
        <v>60</v>
      </c>
      <c r="H99">
        <v>90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554</v>
      </c>
      <c r="D100">
        <v>19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251</v>
      </c>
      <c r="B101" t="s">
        <v>63</v>
      </c>
      <c r="C101" t="s">
        <v>555</v>
      </c>
      <c r="D101">
        <v>19</v>
      </c>
      <c r="E101">
        <v>0</v>
      </c>
      <c r="F101">
        <v>0</v>
      </c>
      <c r="G101">
        <v>53.933300000000003</v>
      </c>
      <c r="H101">
        <v>-116.5765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249</v>
      </c>
      <c r="C102" t="s">
        <v>525</v>
      </c>
      <c r="D102">
        <v>19</v>
      </c>
      <c r="E102">
        <v>0</v>
      </c>
      <c r="F102">
        <v>0</v>
      </c>
      <c r="G102">
        <v>45.166699999999999</v>
      </c>
      <c r="H102">
        <v>15.5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609</v>
      </c>
      <c r="D103">
        <v>19</v>
      </c>
      <c r="E103">
        <v>0</v>
      </c>
      <c r="F103">
        <v>2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273</v>
      </c>
      <c r="B104" t="s">
        <v>1</v>
      </c>
      <c r="C104" t="s">
        <v>506</v>
      </c>
      <c r="D104">
        <v>19</v>
      </c>
      <c r="E104">
        <v>0</v>
      </c>
      <c r="F104">
        <v>0</v>
      </c>
      <c r="G104">
        <v>44.572000000000003</v>
      </c>
      <c r="H104">
        <v>-122.07089999999999</v>
      </c>
      <c r="J104">
        <f t="shared" si="4"/>
        <v>19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50</v>
      </c>
      <c r="B105" t="s">
        <v>2</v>
      </c>
      <c r="C105" t="s">
        <v>183</v>
      </c>
      <c r="D105">
        <v>18</v>
      </c>
      <c r="E105">
        <v>0</v>
      </c>
      <c r="F105">
        <v>18</v>
      </c>
      <c r="G105">
        <v>35.745199999999997</v>
      </c>
      <c r="H105">
        <v>95.995599999999996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296</v>
      </c>
      <c r="C106" t="s">
        <v>557</v>
      </c>
      <c r="D106">
        <v>18</v>
      </c>
      <c r="E106">
        <v>0</v>
      </c>
      <c r="F106">
        <v>9</v>
      </c>
      <c r="G106">
        <v>21</v>
      </c>
      <c r="H106">
        <v>57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277</v>
      </c>
      <c r="C107" t="s">
        <v>517</v>
      </c>
      <c r="D107">
        <v>17</v>
      </c>
      <c r="E107">
        <v>0</v>
      </c>
      <c r="F107">
        <v>0</v>
      </c>
      <c r="G107">
        <v>-1.8311999999999999</v>
      </c>
      <c r="H107">
        <v>-78.183400000000006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208</v>
      </c>
      <c r="C108" t="s">
        <v>525</v>
      </c>
      <c r="D108">
        <v>16</v>
      </c>
      <c r="E108">
        <v>0</v>
      </c>
      <c r="F108">
        <v>0</v>
      </c>
      <c r="G108">
        <v>58.595300000000002</v>
      </c>
      <c r="H108">
        <v>25.0136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243</v>
      </c>
      <c r="B109" t="s">
        <v>1</v>
      </c>
      <c r="C109" t="s">
        <v>506</v>
      </c>
      <c r="D109">
        <v>16</v>
      </c>
      <c r="E109">
        <v>0</v>
      </c>
      <c r="F109">
        <v>0</v>
      </c>
      <c r="G109">
        <v>40.590800000000002</v>
      </c>
      <c r="H109">
        <v>-77.209800000000001</v>
      </c>
      <c r="J109">
        <f t="shared" si="4"/>
        <v>16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279</v>
      </c>
      <c r="C110" t="s">
        <v>517</v>
      </c>
      <c r="D110">
        <v>13</v>
      </c>
      <c r="E110">
        <v>0</v>
      </c>
      <c r="F110">
        <v>0</v>
      </c>
      <c r="G110">
        <v>9.7489000000000008</v>
      </c>
      <c r="H110">
        <v>-83.753399999999999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272</v>
      </c>
      <c r="C111" t="s">
        <v>525</v>
      </c>
      <c r="D111">
        <v>13</v>
      </c>
      <c r="E111">
        <v>0</v>
      </c>
      <c r="F111">
        <v>0</v>
      </c>
      <c r="G111">
        <v>47.162500000000001</v>
      </c>
      <c r="H111">
        <v>19.503299999999999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247</v>
      </c>
      <c r="C112" t="s">
        <v>610</v>
      </c>
      <c r="D112">
        <v>13</v>
      </c>
      <c r="E112">
        <v>0</v>
      </c>
      <c r="F112">
        <v>0</v>
      </c>
      <c r="G112">
        <v>-30.5595</v>
      </c>
      <c r="H112">
        <v>22.9375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295</v>
      </c>
      <c r="B113" t="s">
        <v>1</v>
      </c>
      <c r="C113" t="s">
        <v>611</v>
      </c>
      <c r="D113">
        <v>13</v>
      </c>
      <c r="E113">
        <v>0</v>
      </c>
      <c r="F113">
        <v>0</v>
      </c>
      <c r="G113">
        <v>42.011499999999998</v>
      </c>
      <c r="H113">
        <v>-93.210499999999996</v>
      </c>
      <c r="J113">
        <f t="shared" si="4"/>
        <v>13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264</v>
      </c>
      <c r="C114" t="s">
        <v>551</v>
      </c>
      <c r="D114">
        <v>12</v>
      </c>
      <c r="E114">
        <v>1</v>
      </c>
      <c r="F114">
        <v>0</v>
      </c>
      <c r="G114">
        <v>41.153300000000002</v>
      </c>
      <c r="H114">
        <v>20.168299999999999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254</v>
      </c>
      <c r="C115" t="s">
        <v>602</v>
      </c>
      <c r="D115">
        <v>12</v>
      </c>
      <c r="E115">
        <v>0</v>
      </c>
      <c r="F115">
        <v>0</v>
      </c>
      <c r="G115">
        <v>44.016500000000001</v>
      </c>
      <c r="H115">
        <v>21.0059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320</v>
      </c>
      <c r="C116" t="s">
        <v>514</v>
      </c>
      <c r="D116">
        <v>11</v>
      </c>
      <c r="E116">
        <v>0</v>
      </c>
      <c r="F116">
        <v>3</v>
      </c>
      <c r="G116">
        <v>40.143099999999997</v>
      </c>
      <c r="H116">
        <v>47.576900000000002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256</v>
      </c>
      <c r="C117" t="s">
        <v>525</v>
      </c>
      <c r="D117">
        <v>11</v>
      </c>
      <c r="E117">
        <v>0</v>
      </c>
      <c r="F117">
        <v>0</v>
      </c>
      <c r="G117">
        <v>4.5353000000000003</v>
      </c>
      <c r="H117">
        <v>114.7277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240</v>
      </c>
      <c r="C118" t="s">
        <v>612</v>
      </c>
      <c r="D118">
        <v>11</v>
      </c>
      <c r="E118">
        <v>0</v>
      </c>
      <c r="F118">
        <v>0</v>
      </c>
      <c r="G118">
        <v>-9.19</v>
      </c>
      <c r="H118">
        <v>-75.015199999999993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291</v>
      </c>
      <c r="B119" t="s">
        <v>1</v>
      </c>
      <c r="C119" t="s">
        <v>506</v>
      </c>
      <c r="D119">
        <v>11</v>
      </c>
      <c r="E119">
        <v>0</v>
      </c>
      <c r="F119">
        <v>0</v>
      </c>
      <c r="G119">
        <v>39.849400000000003</v>
      </c>
      <c r="H119">
        <v>-86.258300000000006</v>
      </c>
      <c r="J119">
        <f t="shared" si="4"/>
        <v>11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55</v>
      </c>
      <c r="B120" t="s">
        <v>2</v>
      </c>
      <c r="C120" t="s">
        <v>470</v>
      </c>
      <c r="D120">
        <v>10</v>
      </c>
      <c r="E120">
        <v>0</v>
      </c>
      <c r="F120">
        <v>10</v>
      </c>
      <c r="G120">
        <v>22.166699999999999</v>
      </c>
      <c r="H120">
        <v>113.55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280</v>
      </c>
      <c r="C121" t="s">
        <v>538</v>
      </c>
      <c r="D121">
        <v>10</v>
      </c>
      <c r="E121">
        <v>0</v>
      </c>
      <c r="F121">
        <v>1</v>
      </c>
      <c r="G121">
        <v>56.879600000000003</v>
      </c>
      <c r="H121">
        <v>24.603200000000001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246</v>
      </c>
      <c r="C122" t="s">
        <v>551</v>
      </c>
      <c r="D122">
        <v>10</v>
      </c>
      <c r="E122">
        <v>0</v>
      </c>
      <c r="F122">
        <v>0</v>
      </c>
      <c r="G122">
        <v>48.668999999999997</v>
      </c>
      <c r="H122">
        <v>19.699000000000002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299</v>
      </c>
      <c r="B123" t="s">
        <v>1</v>
      </c>
      <c r="C123" t="s">
        <v>506</v>
      </c>
      <c r="D123">
        <v>10</v>
      </c>
      <c r="E123">
        <v>0</v>
      </c>
      <c r="F123">
        <v>0</v>
      </c>
      <c r="G123">
        <v>38.897399999999998</v>
      </c>
      <c r="H123">
        <v>-77.026799999999994</v>
      </c>
      <c r="J123">
        <f t="shared" si="4"/>
        <v>10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283</v>
      </c>
      <c r="B124" t="s">
        <v>1</v>
      </c>
      <c r="C124" t="s">
        <v>506</v>
      </c>
      <c r="D124">
        <v>10</v>
      </c>
      <c r="E124">
        <v>0</v>
      </c>
      <c r="F124">
        <v>0</v>
      </c>
      <c r="G124">
        <v>33.856900000000003</v>
      </c>
      <c r="H124">
        <v>-80.944999999999993</v>
      </c>
      <c r="J124">
        <f t="shared" si="4"/>
        <v>10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 t="s">
        <v>67</v>
      </c>
      <c r="B125" t="s">
        <v>59</v>
      </c>
      <c r="C125" t="s">
        <v>549</v>
      </c>
      <c r="D125">
        <v>9</v>
      </c>
      <c r="E125">
        <v>0</v>
      </c>
      <c r="F125">
        <v>2</v>
      </c>
      <c r="G125">
        <v>-34.9285</v>
      </c>
      <c r="H125">
        <v>138.60069999999999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289</v>
      </c>
      <c r="B126" t="s">
        <v>59</v>
      </c>
      <c r="C126" t="s">
        <v>549</v>
      </c>
      <c r="D126">
        <v>9</v>
      </c>
      <c r="E126">
        <v>1</v>
      </c>
      <c r="F126">
        <v>0</v>
      </c>
      <c r="G126">
        <v>-31.950500000000002</v>
      </c>
      <c r="H126">
        <v>115.8605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278</v>
      </c>
      <c r="C127" t="s">
        <v>613</v>
      </c>
      <c r="D127">
        <v>9</v>
      </c>
      <c r="E127">
        <v>0</v>
      </c>
      <c r="F127">
        <v>3</v>
      </c>
      <c r="G127">
        <v>53.709800000000001</v>
      </c>
      <c r="H127">
        <v>27.953399999999998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257</v>
      </c>
      <c r="C128" t="s">
        <v>560</v>
      </c>
      <c r="D128">
        <v>9</v>
      </c>
      <c r="E128">
        <v>0</v>
      </c>
      <c r="F128">
        <v>0</v>
      </c>
      <c r="G128">
        <v>4.5709</v>
      </c>
      <c r="H128">
        <v>-74.297300000000007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309</v>
      </c>
      <c r="B129" t="s">
        <v>1</v>
      </c>
      <c r="C129" t="s">
        <v>549</v>
      </c>
      <c r="D129">
        <v>9</v>
      </c>
      <c r="E129">
        <v>0</v>
      </c>
      <c r="F129">
        <v>1</v>
      </c>
      <c r="G129">
        <v>33.729799999999997</v>
      </c>
      <c r="H129">
        <v>-111.4312</v>
      </c>
      <c r="J129">
        <f t="shared" si="4"/>
        <v>9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271</v>
      </c>
      <c r="B130" t="s">
        <v>1</v>
      </c>
      <c r="C130" t="s">
        <v>576</v>
      </c>
      <c r="D130">
        <v>9</v>
      </c>
      <c r="E130">
        <v>0</v>
      </c>
      <c r="F130">
        <v>0</v>
      </c>
      <c r="G130">
        <v>39.063899999999997</v>
      </c>
      <c r="H130">
        <v>-76.802099999999996</v>
      </c>
      <c r="J130">
        <f t="shared" si="4"/>
        <v>9</v>
      </c>
      <c r="K130">
        <f t="shared" si="4"/>
        <v>0</v>
      </c>
      <c r="L130">
        <f t="shared" si="4"/>
        <v>0</v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263</v>
      </c>
      <c r="B131" t="s">
        <v>1</v>
      </c>
      <c r="C131" t="s">
        <v>506</v>
      </c>
      <c r="D131">
        <v>9</v>
      </c>
      <c r="E131">
        <v>0</v>
      </c>
      <c r="F131">
        <v>0</v>
      </c>
      <c r="G131">
        <v>35.747799999999998</v>
      </c>
      <c r="H131">
        <v>-86.692300000000003</v>
      </c>
      <c r="J131">
        <f t="shared" si="4"/>
        <v>9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268</v>
      </c>
      <c r="B132" t="s">
        <v>1</v>
      </c>
      <c r="C132" t="s">
        <v>576</v>
      </c>
      <c r="D132">
        <v>9</v>
      </c>
      <c r="E132">
        <v>0</v>
      </c>
      <c r="F132">
        <v>0</v>
      </c>
      <c r="G132">
        <v>37.769300000000001</v>
      </c>
      <c r="H132">
        <v>-78.17</v>
      </c>
      <c r="J132">
        <f t="shared" si="4"/>
        <v>9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512</v>
      </c>
      <c r="D133">
        <v>8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517</v>
      </c>
      <c r="D134">
        <v>8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259</v>
      </c>
      <c r="C135" t="s">
        <v>580</v>
      </c>
      <c r="D135">
        <v>8</v>
      </c>
      <c r="E135">
        <v>0</v>
      </c>
      <c r="F135">
        <v>4</v>
      </c>
      <c r="G135">
        <v>23</v>
      </c>
      <c r="H135">
        <v>-102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253</v>
      </c>
      <c r="C136" t="s">
        <v>517</v>
      </c>
      <c r="D136">
        <v>8</v>
      </c>
      <c r="E136">
        <v>1</v>
      </c>
      <c r="F136">
        <v>0</v>
      </c>
      <c r="G136">
        <v>8.5380000000000003</v>
      </c>
      <c r="H136">
        <v>-80.7821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301</v>
      </c>
      <c r="B137" t="s">
        <v>1</v>
      </c>
      <c r="C137" t="s">
        <v>566</v>
      </c>
      <c r="D137">
        <v>8</v>
      </c>
      <c r="E137">
        <v>0</v>
      </c>
      <c r="F137">
        <v>0</v>
      </c>
      <c r="G137">
        <v>37.668100000000003</v>
      </c>
      <c r="H137">
        <v>-84.670100000000005</v>
      </c>
      <c r="J137">
        <f t="shared" si="4"/>
        <v>8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334</v>
      </c>
      <c r="B138" t="s">
        <v>1</v>
      </c>
      <c r="C138" t="s">
        <v>506</v>
      </c>
      <c r="D138">
        <v>8</v>
      </c>
      <c r="E138">
        <v>1</v>
      </c>
      <c r="F138">
        <v>0</v>
      </c>
      <c r="G138">
        <v>44.299799999999998</v>
      </c>
      <c r="H138">
        <v>-99.438800000000001</v>
      </c>
      <c r="J138">
        <f t="shared" si="4"/>
        <v>8</v>
      </c>
      <c r="K138">
        <f t="shared" si="4"/>
        <v>1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300</v>
      </c>
      <c r="C139" t="s">
        <v>561</v>
      </c>
      <c r="D139">
        <v>7</v>
      </c>
      <c r="E139">
        <v>0</v>
      </c>
      <c r="F139">
        <v>0</v>
      </c>
      <c r="G139">
        <v>33</v>
      </c>
      <c r="H139">
        <v>65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525</v>
      </c>
      <c r="D140">
        <v>7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262</v>
      </c>
      <c r="C141" t="s">
        <v>525</v>
      </c>
      <c r="D141">
        <v>7</v>
      </c>
      <c r="E141">
        <v>1</v>
      </c>
      <c r="F141">
        <v>0</v>
      </c>
      <c r="G141">
        <v>42.733899999999998</v>
      </c>
      <c r="H141">
        <v>25.485800000000001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242</v>
      </c>
      <c r="C142" t="s">
        <v>517</v>
      </c>
      <c r="D142">
        <v>7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307</v>
      </c>
      <c r="C143" t="s">
        <v>562</v>
      </c>
      <c r="D143">
        <v>7</v>
      </c>
      <c r="E143">
        <v>0</v>
      </c>
      <c r="F143">
        <v>0</v>
      </c>
      <c r="G143">
        <v>41.608600000000003</v>
      </c>
      <c r="H143">
        <v>21.7453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304</v>
      </c>
      <c r="C144" t="s">
        <v>470</v>
      </c>
      <c r="D144">
        <v>7</v>
      </c>
      <c r="E144">
        <v>0</v>
      </c>
      <c r="F144">
        <v>0</v>
      </c>
      <c r="G144">
        <v>33.886899999999997</v>
      </c>
      <c r="H144">
        <v>9.5374999999999996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270</v>
      </c>
      <c r="B145" t="s">
        <v>1</v>
      </c>
      <c r="C145" t="s">
        <v>506</v>
      </c>
      <c r="D145">
        <v>7</v>
      </c>
      <c r="E145">
        <v>0</v>
      </c>
      <c r="F145">
        <v>0</v>
      </c>
      <c r="G145">
        <v>38.313499999999998</v>
      </c>
      <c r="H145">
        <v>-117.05540000000001</v>
      </c>
      <c r="J145">
        <f t="shared" si="4"/>
        <v>7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276</v>
      </c>
      <c r="B146" t="s">
        <v>1</v>
      </c>
      <c r="C146" t="s">
        <v>436</v>
      </c>
      <c r="D146">
        <v>7</v>
      </c>
      <c r="E146">
        <v>0</v>
      </c>
      <c r="F146">
        <v>0</v>
      </c>
      <c r="G146">
        <v>35.630099999999999</v>
      </c>
      <c r="H146">
        <v>-79.806399999999996</v>
      </c>
      <c r="J146">
        <f t="shared" si="4"/>
        <v>7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281</v>
      </c>
      <c r="C147" t="s">
        <v>470</v>
      </c>
      <c r="D147">
        <v>6</v>
      </c>
      <c r="E147">
        <v>0</v>
      </c>
      <c r="F147">
        <v>0</v>
      </c>
      <c r="G147">
        <v>35.126399999999997</v>
      </c>
      <c r="H147">
        <v>33.429900000000004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284</v>
      </c>
      <c r="C148" t="s">
        <v>539</v>
      </c>
      <c r="D148">
        <v>6</v>
      </c>
      <c r="E148">
        <v>0</v>
      </c>
      <c r="F148">
        <v>0</v>
      </c>
      <c r="G148">
        <v>35.9375</v>
      </c>
      <c r="H148">
        <v>14.375400000000001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227</v>
      </c>
      <c r="B149" t="s">
        <v>1</v>
      </c>
      <c r="C149" t="s">
        <v>614</v>
      </c>
      <c r="D149">
        <v>6</v>
      </c>
      <c r="E149">
        <v>0</v>
      </c>
      <c r="F149">
        <v>0</v>
      </c>
      <c r="G149">
        <v>31.169499999999999</v>
      </c>
      <c r="H149">
        <v>-91.867800000000003</v>
      </c>
      <c r="J149">
        <f t="shared" si="4"/>
        <v>6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269</v>
      </c>
      <c r="B150" t="s">
        <v>1</v>
      </c>
      <c r="C150" t="s">
        <v>506</v>
      </c>
      <c r="D150">
        <v>6</v>
      </c>
      <c r="E150">
        <v>0</v>
      </c>
      <c r="F150">
        <v>1</v>
      </c>
      <c r="G150">
        <v>44.268500000000003</v>
      </c>
      <c r="H150">
        <v>-89.616500000000002</v>
      </c>
      <c r="J150">
        <f t="shared" si="4"/>
        <v>6</v>
      </c>
      <c r="K150">
        <f t="shared" si="4"/>
        <v>0</v>
      </c>
      <c r="L150">
        <f t="shared" si="4"/>
        <v>1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327</v>
      </c>
      <c r="C151" t="s">
        <v>563</v>
      </c>
      <c r="D151">
        <v>5</v>
      </c>
      <c r="E151">
        <v>0</v>
      </c>
      <c r="F151">
        <v>0</v>
      </c>
      <c r="G151">
        <v>18.735700000000001</v>
      </c>
      <c r="H151">
        <v>-70.162700000000001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329</v>
      </c>
      <c r="C152" t="s">
        <v>508</v>
      </c>
      <c r="D152">
        <v>5</v>
      </c>
      <c r="E152">
        <v>0</v>
      </c>
      <c r="F152">
        <v>0</v>
      </c>
      <c r="G152">
        <v>3.9339</v>
      </c>
      <c r="H152">
        <v>-53.125799999999998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603</v>
      </c>
      <c r="D153">
        <v>5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337</v>
      </c>
      <c r="C154" t="s">
        <v>564</v>
      </c>
      <c r="D154">
        <v>5</v>
      </c>
      <c r="E154">
        <v>0</v>
      </c>
      <c r="F154">
        <v>0</v>
      </c>
      <c r="G154">
        <v>-40.900599999999997</v>
      </c>
      <c r="H154">
        <v>174.886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338</v>
      </c>
      <c r="C155" t="s">
        <v>565</v>
      </c>
      <c r="D155">
        <v>5</v>
      </c>
      <c r="E155">
        <v>0</v>
      </c>
      <c r="F155">
        <v>0</v>
      </c>
      <c r="G155">
        <v>-23.442499999999999</v>
      </c>
      <c r="H155">
        <v>-58.443800000000003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258</v>
      </c>
      <c r="B156" t="s">
        <v>1</v>
      </c>
      <c r="C156" t="s">
        <v>615</v>
      </c>
      <c r="D156">
        <v>5</v>
      </c>
      <c r="E156">
        <v>0</v>
      </c>
      <c r="F156">
        <v>0</v>
      </c>
      <c r="G156">
        <v>45.694499999999998</v>
      </c>
      <c r="H156">
        <v>-93.900199999999998</v>
      </c>
      <c r="J156">
        <f t="shared" si="6"/>
        <v>5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310</v>
      </c>
      <c r="B157" t="s">
        <v>1</v>
      </c>
      <c r="C157" t="s">
        <v>555</v>
      </c>
      <c r="D157">
        <v>5</v>
      </c>
      <c r="E157">
        <v>0</v>
      </c>
      <c r="F157">
        <v>0</v>
      </c>
      <c r="G157">
        <v>41.125399999999999</v>
      </c>
      <c r="H157">
        <v>-98.268100000000004</v>
      </c>
      <c r="J157">
        <f t="shared" si="6"/>
        <v>5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315</v>
      </c>
      <c r="B158" t="s">
        <v>1</v>
      </c>
      <c r="C158" t="s">
        <v>614</v>
      </c>
      <c r="D158">
        <v>5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6"/>
        <v>5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302</v>
      </c>
      <c r="B159" t="s">
        <v>1</v>
      </c>
      <c r="C159" t="s">
        <v>566</v>
      </c>
      <c r="D159">
        <v>5</v>
      </c>
      <c r="E159">
        <v>0</v>
      </c>
      <c r="F159">
        <v>0</v>
      </c>
      <c r="G159">
        <v>41.680900000000001</v>
      </c>
      <c r="H159">
        <v>-71.511799999999994</v>
      </c>
      <c r="J159">
        <f t="shared" si="6"/>
        <v>5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292</v>
      </c>
      <c r="C160" t="s">
        <v>567</v>
      </c>
      <c r="D160">
        <v>4</v>
      </c>
      <c r="E160">
        <v>0</v>
      </c>
      <c r="F160">
        <v>1</v>
      </c>
      <c r="G160">
        <v>14.497400000000001</v>
      </c>
      <c r="H160">
        <v>-14.452400000000001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266</v>
      </c>
      <c r="B161" t="s">
        <v>1</v>
      </c>
      <c r="C161" t="s">
        <v>549</v>
      </c>
      <c r="D161">
        <v>4</v>
      </c>
      <c r="E161">
        <v>0</v>
      </c>
      <c r="F161">
        <v>0</v>
      </c>
      <c r="G161">
        <v>40.388800000000003</v>
      </c>
      <c r="H161">
        <v>-82.764899999999997</v>
      </c>
      <c r="J161">
        <f t="shared" si="6"/>
        <v>4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341</v>
      </c>
      <c r="B162" t="s">
        <v>59</v>
      </c>
      <c r="C162" t="s">
        <v>549</v>
      </c>
      <c r="D162">
        <v>3</v>
      </c>
      <c r="E162">
        <v>0</v>
      </c>
      <c r="F162">
        <v>0</v>
      </c>
      <c r="G162">
        <v>-41.454500000000003</v>
      </c>
      <c r="H162">
        <v>145.97069999999999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336</v>
      </c>
      <c r="C163" t="s">
        <v>568</v>
      </c>
      <c r="D163">
        <v>3</v>
      </c>
      <c r="E163">
        <v>0</v>
      </c>
      <c r="F163">
        <v>0</v>
      </c>
      <c r="G163">
        <v>23.684999999999999</v>
      </c>
      <c r="H163">
        <v>90.356300000000005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76</v>
      </c>
      <c r="C164" t="s">
        <v>517</v>
      </c>
      <c r="D164">
        <v>3</v>
      </c>
      <c r="E164">
        <v>0</v>
      </c>
      <c r="F164">
        <v>1</v>
      </c>
      <c r="G164">
        <v>12.5657</v>
      </c>
      <c r="H164">
        <v>104.991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313</v>
      </c>
      <c r="C165" t="s">
        <v>570</v>
      </c>
      <c r="D165">
        <v>3</v>
      </c>
      <c r="E165">
        <v>0</v>
      </c>
      <c r="F165">
        <v>0</v>
      </c>
      <c r="G165">
        <v>55.169400000000003</v>
      </c>
      <c r="H165">
        <v>23.8813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571</v>
      </c>
      <c r="D166">
        <v>3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294</v>
      </c>
      <c r="C167" t="s">
        <v>470</v>
      </c>
      <c r="D167">
        <v>3</v>
      </c>
      <c r="E167">
        <v>0</v>
      </c>
      <c r="F167">
        <v>0</v>
      </c>
      <c r="G167">
        <v>47.4116</v>
      </c>
      <c r="H167">
        <v>28.369900000000001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286</v>
      </c>
      <c r="B168" t="s">
        <v>1</v>
      </c>
      <c r="C168" t="s">
        <v>512</v>
      </c>
      <c r="D168">
        <v>3</v>
      </c>
      <c r="E168">
        <v>0</v>
      </c>
      <c r="F168">
        <v>0</v>
      </c>
      <c r="G168">
        <v>41.597799999999999</v>
      </c>
      <c r="H168">
        <v>-72.755399999999995</v>
      </c>
      <c r="J168">
        <f t="shared" si="6"/>
        <v>3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316</v>
      </c>
      <c r="B169" t="s">
        <v>1</v>
      </c>
      <c r="C169" t="s">
        <v>549</v>
      </c>
      <c r="D169">
        <v>3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6"/>
        <v>3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512</v>
      </c>
      <c r="D170">
        <v>3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3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326</v>
      </c>
      <c r="C171" t="s">
        <v>470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321</v>
      </c>
      <c r="C172" t="s">
        <v>517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363</v>
      </c>
      <c r="C173" t="s">
        <v>572</v>
      </c>
      <c r="D173">
        <v>2</v>
      </c>
      <c r="E173">
        <v>0</v>
      </c>
      <c r="F173">
        <v>0</v>
      </c>
      <c r="G173">
        <v>3.8479999999999999</v>
      </c>
      <c r="H173">
        <v>11.5021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306</v>
      </c>
      <c r="B174" t="s">
        <v>187</v>
      </c>
      <c r="C174" t="s">
        <v>438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382</v>
      </c>
      <c r="B175" t="s">
        <v>54</v>
      </c>
      <c r="C175" t="s">
        <v>438</v>
      </c>
      <c r="D175">
        <v>2</v>
      </c>
      <c r="E175">
        <v>0</v>
      </c>
      <c r="F175">
        <v>0</v>
      </c>
      <c r="G175">
        <v>18.070799999999998</v>
      </c>
      <c r="H175">
        <v>-63.0501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353</v>
      </c>
      <c r="C176" t="s">
        <v>470</v>
      </c>
      <c r="D176">
        <v>2</v>
      </c>
      <c r="E176">
        <v>0</v>
      </c>
      <c r="F176">
        <v>0</v>
      </c>
      <c r="G176">
        <v>15.2</v>
      </c>
      <c r="H176">
        <v>-86.241900000000001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388</v>
      </c>
      <c r="C177" t="s">
        <v>574</v>
      </c>
      <c r="D177">
        <v>2</v>
      </c>
      <c r="E177">
        <v>0</v>
      </c>
      <c r="F177">
        <v>0</v>
      </c>
      <c r="G177">
        <v>9.0820000000000007</v>
      </c>
      <c r="H177">
        <v>8.6753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81</v>
      </c>
      <c r="C178" t="s">
        <v>517</v>
      </c>
      <c r="D178">
        <v>2</v>
      </c>
      <c r="E178">
        <v>0</v>
      </c>
      <c r="F178">
        <v>1</v>
      </c>
      <c r="G178">
        <v>7.8731</v>
      </c>
      <c r="H178">
        <v>80.771799999999999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346</v>
      </c>
      <c r="B179" t="s">
        <v>1</v>
      </c>
      <c r="C179" t="s">
        <v>575</v>
      </c>
      <c r="D179">
        <v>2</v>
      </c>
      <c r="E179">
        <v>0</v>
      </c>
      <c r="F179">
        <v>0</v>
      </c>
      <c r="G179">
        <v>21.0943</v>
      </c>
      <c r="H179">
        <v>-157.4983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260</v>
      </c>
      <c r="B180" t="s">
        <v>1</v>
      </c>
      <c r="C180" t="s">
        <v>576</v>
      </c>
      <c r="D180">
        <v>2</v>
      </c>
      <c r="E180">
        <v>0</v>
      </c>
      <c r="F180">
        <v>0</v>
      </c>
      <c r="G180">
        <v>43.326599999999999</v>
      </c>
      <c r="H180">
        <v>-84.536100000000005</v>
      </c>
      <c r="J180">
        <f t="shared" si="6"/>
        <v>2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333</v>
      </c>
      <c r="B181" t="s">
        <v>1</v>
      </c>
      <c r="C181" t="s">
        <v>577</v>
      </c>
      <c r="D181">
        <v>2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355</v>
      </c>
      <c r="B182" t="s">
        <v>172</v>
      </c>
      <c r="C182" t="s">
        <v>438</v>
      </c>
      <c r="D182">
        <v>2</v>
      </c>
      <c r="E182">
        <v>0</v>
      </c>
      <c r="F182">
        <v>0</v>
      </c>
      <c r="G182">
        <v>49.372300000000003</v>
      </c>
      <c r="H182">
        <v>-2.3643999999999998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376</v>
      </c>
      <c r="C183" t="s">
        <v>616</v>
      </c>
      <c r="D183">
        <v>1</v>
      </c>
      <c r="E183">
        <v>0</v>
      </c>
      <c r="F183">
        <v>0</v>
      </c>
      <c r="G183">
        <v>42.506300000000003</v>
      </c>
      <c r="H183">
        <v>1.5218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261</v>
      </c>
      <c r="C184" t="s">
        <v>617</v>
      </c>
      <c r="D184">
        <v>1</v>
      </c>
      <c r="E184">
        <v>0</v>
      </c>
      <c r="F184">
        <v>0</v>
      </c>
      <c r="G184">
        <v>40.069099999999999</v>
      </c>
      <c r="H184">
        <v>45.038200000000003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391</v>
      </c>
      <c r="B185" t="s">
        <v>59</v>
      </c>
      <c r="C185" t="s">
        <v>578</v>
      </c>
      <c r="D185">
        <v>1</v>
      </c>
      <c r="E185">
        <v>0</v>
      </c>
      <c r="F185">
        <v>0</v>
      </c>
      <c r="G185">
        <v>-12.4634</v>
      </c>
      <c r="H185">
        <v>130.84559999999999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394</v>
      </c>
      <c r="C186" t="s">
        <v>579</v>
      </c>
      <c r="D186">
        <v>1</v>
      </c>
      <c r="E186">
        <v>0</v>
      </c>
      <c r="F186">
        <v>0</v>
      </c>
      <c r="G186">
        <v>27.514199999999999</v>
      </c>
      <c r="H186">
        <v>90.433599999999998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350</v>
      </c>
      <c r="B187" t="s">
        <v>63</v>
      </c>
      <c r="C187" t="s">
        <v>512</v>
      </c>
      <c r="D187">
        <v>1</v>
      </c>
      <c r="E187">
        <v>0</v>
      </c>
      <c r="F187">
        <v>0</v>
      </c>
      <c r="G187">
        <v>46.565300000000001</v>
      </c>
      <c r="H187">
        <v>-66.4619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79</v>
      </c>
      <c r="B188" t="s">
        <v>2</v>
      </c>
      <c r="C188" t="s">
        <v>183</v>
      </c>
      <c r="D188">
        <v>1</v>
      </c>
      <c r="E188">
        <v>0</v>
      </c>
      <c r="F188">
        <v>1</v>
      </c>
      <c r="G188">
        <v>31.692699999999999</v>
      </c>
      <c r="H188">
        <v>88.092399999999998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380</v>
      </c>
      <c r="C189" t="s">
        <v>580</v>
      </c>
      <c r="D189">
        <v>1</v>
      </c>
      <c r="E189">
        <v>0</v>
      </c>
      <c r="F189">
        <v>0</v>
      </c>
      <c r="G189">
        <v>-4.0382999999999996</v>
      </c>
      <c r="H189">
        <v>21.758700000000001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401</v>
      </c>
      <c r="C190" t="s">
        <v>618</v>
      </c>
      <c r="D190">
        <v>1</v>
      </c>
      <c r="E190">
        <v>0</v>
      </c>
      <c r="F190">
        <v>0</v>
      </c>
      <c r="G190">
        <v>7.54</v>
      </c>
      <c r="H190">
        <v>-5.5471000000000004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370</v>
      </c>
      <c r="B191" t="s">
        <v>54</v>
      </c>
      <c r="C191" t="s">
        <v>438</v>
      </c>
      <c r="D191">
        <v>1</v>
      </c>
      <c r="E191">
        <v>0</v>
      </c>
      <c r="F191">
        <v>0</v>
      </c>
      <c r="G191">
        <v>17.899999999999999</v>
      </c>
      <c r="H191">
        <v>-62.833300000000001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/>
      <c r="B192" t="s">
        <v>412</v>
      </c>
      <c r="C192" t="s">
        <v>582</v>
      </c>
      <c r="D192">
        <v>1</v>
      </c>
      <c r="E192">
        <v>0</v>
      </c>
      <c r="F192">
        <v>0</v>
      </c>
      <c r="G192">
        <v>41.902900000000002</v>
      </c>
      <c r="H192">
        <v>12.4534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331</v>
      </c>
      <c r="C193" t="s">
        <v>470</v>
      </c>
      <c r="D193">
        <v>1</v>
      </c>
      <c r="E193">
        <v>0</v>
      </c>
      <c r="F193">
        <v>0</v>
      </c>
      <c r="G193">
        <v>18.1096</v>
      </c>
      <c r="H193">
        <v>-77.297499999999999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311</v>
      </c>
      <c r="C194" t="s">
        <v>583</v>
      </c>
      <c r="D194">
        <v>1</v>
      </c>
      <c r="E194">
        <v>0</v>
      </c>
      <c r="F194">
        <v>0</v>
      </c>
      <c r="G194">
        <v>31.24</v>
      </c>
      <c r="H194">
        <v>36.51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367</v>
      </c>
      <c r="C195" t="s">
        <v>584</v>
      </c>
      <c r="D195">
        <v>1</v>
      </c>
      <c r="E195">
        <v>0</v>
      </c>
      <c r="F195">
        <v>0</v>
      </c>
      <c r="G195">
        <v>47.14</v>
      </c>
      <c r="H195">
        <v>9.5500000000000007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345</v>
      </c>
      <c r="C196" t="s">
        <v>619</v>
      </c>
      <c r="D196">
        <v>1</v>
      </c>
      <c r="E196">
        <v>0</v>
      </c>
      <c r="F196">
        <v>0</v>
      </c>
      <c r="G196">
        <v>43.7333</v>
      </c>
      <c r="H196">
        <v>7.4166999999999996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415</v>
      </c>
      <c r="C197" t="s">
        <v>585</v>
      </c>
      <c r="D197">
        <v>1</v>
      </c>
      <c r="E197">
        <v>0</v>
      </c>
      <c r="F197">
        <v>0</v>
      </c>
      <c r="G197">
        <v>46.862499999999997</v>
      </c>
      <c r="H197">
        <v>103.8467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80</v>
      </c>
      <c r="C198" t="s">
        <v>586</v>
      </c>
      <c r="D198">
        <v>1</v>
      </c>
      <c r="E198">
        <v>0</v>
      </c>
      <c r="F198">
        <v>1</v>
      </c>
      <c r="G198">
        <v>28.3949</v>
      </c>
      <c r="H198">
        <v>84.123999999999995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335</v>
      </c>
      <c r="C199" t="s">
        <v>555</v>
      </c>
      <c r="D199">
        <v>1</v>
      </c>
      <c r="E199">
        <v>0</v>
      </c>
      <c r="F199">
        <v>0</v>
      </c>
      <c r="G199">
        <v>-21.115100000000002</v>
      </c>
      <c r="H199">
        <v>55.5364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425</v>
      </c>
      <c r="C200" t="s">
        <v>587</v>
      </c>
      <c r="D200">
        <v>1</v>
      </c>
      <c r="E200">
        <v>0</v>
      </c>
      <c r="F200">
        <v>0</v>
      </c>
      <c r="G200">
        <v>8.6195000000000004</v>
      </c>
      <c r="H200">
        <v>0.82479999999999998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308</v>
      </c>
      <c r="C201" t="s">
        <v>576</v>
      </c>
      <c r="D201">
        <v>1</v>
      </c>
      <c r="E201">
        <v>0</v>
      </c>
      <c r="F201">
        <v>0</v>
      </c>
      <c r="G201">
        <v>38.963700000000003</v>
      </c>
      <c r="H201">
        <v>35.243299999999998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297</v>
      </c>
      <c r="B202" t="s">
        <v>1</v>
      </c>
      <c r="C202" t="s">
        <v>549</v>
      </c>
      <c r="D202">
        <v>1</v>
      </c>
      <c r="E202">
        <v>0</v>
      </c>
      <c r="F202">
        <v>0</v>
      </c>
      <c r="G202">
        <v>34.969700000000003</v>
      </c>
      <c r="H202">
        <v>-92.373099999999994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339</v>
      </c>
      <c r="B203" t="s">
        <v>1</v>
      </c>
      <c r="C203" t="s">
        <v>512</v>
      </c>
      <c r="D203">
        <v>1</v>
      </c>
      <c r="E203">
        <v>0</v>
      </c>
      <c r="F203">
        <v>0</v>
      </c>
      <c r="G203">
        <v>39.3185</v>
      </c>
      <c r="H203">
        <v>-75.507099999999994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330</v>
      </c>
      <c r="B204" t="s">
        <v>1</v>
      </c>
      <c r="C204" t="s">
        <v>575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  <c r="J204">
        <f t="shared" si="6"/>
        <v>1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354</v>
      </c>
      <c r="B205" t="s">
        <v>1</v>
      </c>
      <c r="C205" t="s">
        <v>575</v>
      </c>
      <c r="D205">
        <v>1</v>
      </c>
      <c r="E205">
        <v>0</v>
      </c>
      <c r="F205">
        <v>0</v>
      </c>
      <c r="G205">
        <v>38.456099999999999</v>
      </c>
      <c r="H205">
        <v>-92.288399999999996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347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325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44.045900000000003</v>
      </c>
      <c r="H207">
        <v>-72.710700000000003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349</v>
      </c>
      <c r="C208" t="s">
        <v>583</v>
      </c>
      <c r="D208">
        <v>1</v>
      </c>
      <c r="E208">
        <v>0</v>
      </c>
      <c r="F208">
        <v>0</v>
      </c>
      <c r="G208">
        <v>48.379399999999997</v>
      </c>
      <c r="H208">
        <v>31.165600000000001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432</v>
      </c>
      <c r="B209" t="s">
        <v>172</v>
      </c>
      <c r="C209" t="s">
        <v>438</v>
      </c>
      <c r="D209">
        <v>1</v>
      </c>
      <c r="E209">
        <v>0</v>
      </c>
      <c r="F209">
        <v>1</v>
      </c>
      <c r="G209">
        <v>36.140799999999999</v>
      </c>
      <c r="H209">
        <v>-5.3536000000000001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433</v>
      </c>
      <c r="B210" t="s">
        <v>59</v>
      </c>
      <c r="C210" t="s">
        <v>589</v>
      </c>
      <c r="D210">
        <v>0</v>
      </c>
      <c r="E210">
        <v>0</v>
      </c>
      <c r="F210">
        <v>0</v>
      </c>
      <c r="G210">
        <v>35.4437</v>
      </c>
      <c r="H210">
        <v>139.63800000000001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39</v>
      </c>
      <c r="B211" t="s">
        <v>13</v>
      </c>
      <c r="C211" t="s">
        <v>590</v>
      </c>
      <c r="D211">
        <v>0</v>
      </c>
      <c r="E211">
        <v>0</v>
      </c>
      <c r="F211">
        <v>0</v>
      </c>
      <c r="G211">
        <v>36.061100000000003</v>
      </c>
      <c r="H211">
        <v>103.8343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27</v>
      </c>
      <c r="B212" t="s">
        <v>13</v>
      </c>
      <c r="C212" t="s">
        <v>571</v>
      </c>
      <c r="D212">
        <v>0</v>
      </c>
      <c r="E212">
        <v>0</v>
      </c>
      <c r="F212">
        <v>0</v>
      </c>
      <c r="G212">
        <v>38.0428</v>
      </c>
      <c r="H212">
        <v>114.5149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426</v>
      </c>
      <c r="B213" t="s">
        <v>1</v>
      </c>
      <c r="C213" t="s">
        <v>436</v>
      </c>
      <c r="D213">
        <v>0</v>
      </c>
      <c r="E213">
        <v>0</v>
      </c>
      <c r="F213">
        <v>0</v>
      </c>
      <c r="G213">
        <v>61.370699999999999</v>
      </c>
      <c r="H213">
        <v>-152.40440000000001</v>
      </c>
      <c r="J213">
        <f t="shared" si="6"/>
        <v>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361</v>
      </c>
      <c r="B214" t="s">
        <v>1</v>
      </c>
      <c r="C214" t="s">
        <v>436</v>
      </c>
      <c r="D214">
        <v>0</v>
      </c>
      <c r="E214">
        <v>0</v>
      </c>
      <c r="F214">
        <v>0</v>
      </c>
      <c r="G214">
        <v>44.240499999999997</v>
      </c>
      <c r="H214">
        <v>-114.47880000000001</v>
      </c>
      <c r="J214">
        <f t="shared" si="6"/>
        <v>0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314</v>
      </c>
      <c r="B215" t="s">
        <v>1</v>
      </c>
      <c r="C215" t="s">
        <v>436</v>
      </c>
      <c r="D215">
        <v>0</v>
      </c>
      <c r="E215">
        <v>0</v>
      </c>
      <c r="F215">
        <v>0</v>
      </c>
      <c r="G215">
        <v>44.693899999999999</v>
      </c>
      <c r="H215">
        <v>-69.381900000000002</v>
      </c>
      <c r="J215">
        <f t="shared" si="6"/>
        <v>0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324</v>
      </c>
      <c r="B216" t="s">
        <v>1</v>
      </c>
      <c r="C216" t="s">
        <v>436</v>
      </c>
      <c r="D216">
        <v>0</v>
      </c>
      <c r="E216">
        <v>0</v>
      </c>
      <c r="F216">
        <v>0</v>
      </c>
      <c r="G216">
        <v>32.741599999999998</v>
      </c>
      <c r="H216">
        <v>-89.678700000000006</v>
      </c>
      <c r="J216">
        <f t="shared" ref="J216:L275" si="8">IF($B216="US",D216,"")</f>
        <v>0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428</v>
      </c>
      <c r="B217" t="s">
        <v>1</v>
      </c>
      <c r="C217" t="s">
        <v>436</v>
      </c>
      <c r="D217">
        <v>0</v>
      </c>
      <c r="E217">
        <v>0</v>
      </c>
      <c r="F217">
        <v>0</v>
      </c>
      <c r="G217">
        <v>47.5289</v>
      </c>
      <c r="H217">
        <v>-99.784000000000006</v>
      </c>
      <c r="J217">
        <f t="shared" si="8"/>
        <v>0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435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374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42.756</v>
      </c>
      <c r="H219">
        <v>-107.30249999999999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437</v>
      </c>
      <c r="C220" t="s">
        <v>438</v>
      </c>
      <c r="D220">
        <v>0</v>
      </c>
      <c r="E220">
        <v>0</v>
      </c>
      <c r="F220">
        <v>0</v>
      </c>
      <c r="G220">
        <v>31.952200000000001</v>
      </c>
      <c r="H220">
        <v>35.233199999999997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B0B8-634A-CD46-827F-75174382A131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118582</v>
      </c>
      <c r="E1">
        <f>SUM(E4:E276)</f>
        <v>4262</v>
      </c>
      <c r="F1">
        <f>SUM(F4:F276)</f>
        <v>64404</v>
      </c>
      <c r="J1">
        <f>SUM(J4:J276)</f>
        <v>959</v>
      </c>
      <c r="K1">
        <f>SUM(K4:K276)</f>
        <v>28</v>
      </c>
      <c r="L1">
        <f>SUM(L4:L276)</f>
        <v>8</v>
      </c>
      <c r="N1">
        <f>SUM(N4:N276)</f>
        <v>173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13</v>
      </c>
      <c r="C5" t="s">
        <v>620</v>
      </c>
      <c r="D5">
        <v>67760</v>
      </c>
      <c r="E5">
        <v>3024</v>
      </c>
      <c r="F5">
        <v>47743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621</v>
      </c>
      <c r="D6">
        <v>10149</v>
      </c>
      <c r="E6">
        <v>631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622</v>
      </c>
      <c r="C7" t="s">
        <v>623</v>
      </c>
      <c r="D7">
        <v>8042</v>
      </c>
      <c r="E7">
        <v>291</v>
      </c>
      <c r="F7">
        <v>2731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624</v>
      </c>
      <c r="C8" t="s">
        <v>623</v>
      </c>
      <c r="D8">
        <v>7513</v>
      </c>
      <c r="E8">
        <v>54</v>
      </c>
      <c r="F8">
        <v>247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54</v>
      </c>
      <c r="C9" t="s">
        <v>625</v>
      </c>
      <c r="D9">
        <v>1784</v>
      </c>
      <c r="E9">
        <v>33</v>
      </c>
      <c r="F9">
        <v>12</v>
      </c>
      <c r="G9">
        <v>47</v>
      </c>
      <c r="H9">
        <v>2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626</v>
      </c>
      <c r="D10">
        <v>1695</v>
      </c>
      <c r="E10">
        <v>35</v>
      </c>
      <c r="F10">
        <v>32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625</v>
      </c>
      <c r="D11">
        <v>1457</v>
      </c>
      <c r="E11">
        <v>2</v>
      </c>
      <c r="F11">
        <v>18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13</v>
      </c>
      <c r="C12" t="s">
        <v>627</v>
      </c>
      <c r="D12">
        <v>1353</v>
      </c>
      <c r="E12">
        <v>8</v>
      </c>
      <c r="F12">
        <v>1274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13</v>
      </c>
      <c r="C13" t="s">
        <v>628</v>
      </c>
      <c r="D13">
        <v>1272</v>
      </c>
      <c r="E13">
        <v>22</v>
      </c>
      <c r="F13">
        <v>1247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13</v>
      </c>
      <c r="C14" t="s">
        <v>629</v>
      </c>
      <c r="D14">
        <v>1215</v>
      </c>
      <c r="E14">
        <v>1</v>
      </c>
      <c r="F14">
        <v>1191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557</v>
      </c>
      <c r="D15">
        <v>1018</v>
      </c>
      <c r="E15">
        <v>4</v>
      </c>
      <c r="F15">
        <v>990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631</v>
      </c>
      <c r="D17">
        <v>935</v>
      </c>
      <c r="E17">
        <v>1</v>
      </c>
      <c r="F17">
        <v>927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632</v>
      </c>
      <c r="D18">
        <v>758</v>
      </c>
      <c r="E18">
        <v>6</v>
      </c>
      <c r="F18">
        <v>719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634</v>
      </c>
      <c r="D20">
        <v>631</v>
      </c>
      <c r="E20">
        <v>0</v>
      </c>
      <c r="F20">
        <v>627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635</v>
      </c>
      <c r="D21">
        <v>581</v>
      </c>
      <c r="E21">
        <v>10</v>
      </c>
      <c r="F21">
        <v>101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21</v>
      </c>
      <c r="B22" t="s">
        <v>13</v>
      </c>
      <c r="C22" t="s">
        <v>626</v>
      </c>
      <c r="D22">
        <v>576</v>
      </c>
      <c r="E22">
        <v>6</v>
      </c>
      <c r="F22">
        <v>547</v>
      </c>
      <c r="G22">
        <v>30.057200000000002</v>
      </c>
      <c r="H22">
        <v>107.874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23</v>
      </c>
      <c r="B23" t="s">
        <v>13</v>
      </c>
      <c r="C23" t="s">
        <v>636</v>
      </c>
      <c r="D23">
        <v>539</v>
      </c>
      <c r="E23">
        <v>3</v>
      </c>
      <c r="F23">
        <v>478</v>
      </c>
      <c r="G23">
        <v>30.617100000000001</v>
      </c>
      <c r="H23">
        <v>102.7103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170</v>
      </c>
      <c r="C24" t="s">
        <v>626</v>
      </c>
      <c r="D24">
        <v>491</v>
      </c>
      <c r="E24">
        <v>3</v>
      </c>
      <c r="F24">
        <v>3</v>
      </c>
      <c r="G24">
        <v>46.818199999999997</v>
      </c>
      <c r="H24">
        <v>8.2274999999999991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24</v>
      </c>
      <c r="B25" t="s">
        <v>13</v>
      </c>
      <c r="C25" t="s">
        <v>637</v>
      </c>
      <c r="D25">
        <v>481</v>
      </c>
      <c r="E25">
        <v>13</v>
      </c>
      <c r="F25">
        <v>434</v>
      </c>
      <c r="G25">
        <v>47.862000000000002</v>
      </c>
      <c r="H25">
        <v>127.7615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25</v>
      </c>
      <c r="B26" t="s">
        <v>13</v>
      </c>
      <c r="C26" t="s">
        <v>638</v>
      </c>
      <c r="D26">
        <v>429</v>
      </c>
      <c r="E26">
        <v>8</v>
      </c>
      <c r="F26">
        <v>320</v>
      </c>
      <c r="G26">
        <v>40.182400000000001</v>
      </c>
      <c r="H26">
        <v>116.41419999999999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177</v>
      </c>
      <c r="C27" t="s">
        <v>626</v>
      </c>
      <c r="D27">
        <v>400</v>
      </c>
      <c r="E27">
        <v>0</v>
      </c>
      <c r="F27">
        <v>1</v>
      </c>
      <c r="G27">
        <v>60.472000000000001</v>
      </c>
      <c r="H27">
        <v>8.4688999999999997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639</v>
      </c>
      <c r="D28">
        <v>382</v>
      </c>
      <c r="E28">
        <v>4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626</v>
      </c>
      <c r="D29">
        <v>382</v>
      </c>
      <c r="E29">
        <v>6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82</v>
      </c>
      <c r="C30" t="s">
        <v>626</v>
      </c>
      <c r="D30">
        <v>355</v>
      </c>
      <c r="E30">
        <v>0</v>
      </c>
      <c r="F30">
        <v>1</v>
      </c>
      <c r="G30">
        <v>63</v>
      </c>
      <c r="H30">
        <v>16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26</v>
      </c>
      <c r="B31" t="s">
        <v>13</v>
      </c>
      <c r="C31" t="s">
        <v>640</v>
      </c>
      <c r="D31">
        <v>344</v>
      </c>
      <c r="E31">
        <v>3</v>
      </c>
      <c r="F31">
        <v>319</v>
      </c>
      <c r="G31">
        <v>31.202000000000002</v>
      </c>
      <c r="H31">
        <v>121.4491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27</v>
      </c>
      <c r="B32" t="s">
        <v>13</v>
      </c>
      <c r="C32" t="s">
        <v>641</v>
      </c>
      <c r="D32">
        <v>318</v>
      </c>
      <c r="E32">
        <v>6</v>
      </c>
      <c r="F32">
        <v>307</v>
      </c>
      <c r="G32">
        <v>38.0428</v>
      </c>
      <c r="H32">
        <v>114.5149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28</v>
      </c>
      <c r="B33" t="s">
        <v>13</v>
      </c>
      <c r="C33" t="s">
        <v>641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75</v>
      </c>
      <c r="C34" t="s">
        <v>642</v>
      </c>
      <c r="D34">
        <v>267</v>
      </c>
      <c r="E34">
        <v>0</v>
      </c>
      <c r="F34">
        <v>1</v>
      </c>
      <c r="G34">
        <v>50.833300000000001</v>
      </c>
      <c r="H34">
        <v>4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189</v>
      </c>
      <c r="B35" t="s">
        <v>1</v>
      </c>
      <c r="C35" t="s">
        <v>643</v>
      </c>
      <c r="D35">
        <v>267</v>
      </c>
      <c r="E35">
        <v>23</v>
      </c>
      <c r="F35">
        <v>1</v>
      </c>
      <c r="G35">
        <v>47.4009</v>
      </c>
      <c r="H35">
        <v>-121.4905</v>
      </c>
      <c r="J35">
        <f t="shared" si="2"/>
        <v>267</v>
      </c>
      <c r="K35">
        <f t="shared" si="2"/>
        <v>23</v>
      </c>
      <c r="L35">
        <f t="shared" si="2"/>
        <v>1</v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187</v>
      </c>
      <c r="C36" t="s">
        <v>644</v>
      </c>
      <c r="D36">
        <v>262</v>
      </c>
      <c r="E36">
        <v>0</v>
      </c>
      <c r="F36">
        <v>1</v>
      </c>
      <c r="G36">
        <v>56.2639</v>
      </c>
      <c r="H36">
        <v>9.5017999999999994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30</v>
      </c>
      <c r="B37" t="s">
        <v>13</v>
      </c>
      <c r="C37" t="s">
        <v>645</v>
      </c>
      <c r="D37">
        <v>252</v>
      </c>
      <c r="E37">
        <v>2</v>
      </c>
      <c r="F37">
        <v>234</v>
      </c>
      <c r="G37">
        <v>23.829799999999999</v>
      </c>
      <c r="H37">
        <v>108.7881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29</v>
      </c>
      <c r="B38" t="s">
        <v>13</v>
      </c>
      <c r="C38" t="s">
        <v>646</v>
      </c>
      <c r="D38">
        <v>245</v>
      </c>
      <c r="E38">
        <v>1</v>
      </c>
      <c r="F38">
        <v>227</v>
      </c>
      <c r="G38">
        <v>35.191699999999997</v>
      </c>
      <c r="H38">
        <v>108.87009999999999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635</v>
      </c>
      <c r="D39">
        <v>182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33</v>
      </c>
      <c r="B40" t="s">
        <v>13</v>
      </c>
      <c r="C40" t="s">
        <v>647</v>
      </c>
      <c r="D40">
        <v>174</v>
      </c>
      <c r="E40">
        <v>2</v>
      </c>
      <c r="F40">
        <v>170</v>
      </c>
      <c r="G40">
        <v>24.974</v>
      </c>
      <c r="H40">
        <v>101.48699999999999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648</v>
      </c>
      <c r="D41">
        <v>173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173</v>
      </c>
      <c r="K41">
        <f t="shared" si="2"/>
        <v>0</v>
      </c>
      <c r="L41">
        <f t="shared" si="2"/>
        <v>0</v>
      </c>
      <c r="N41">
        <f t="shared" si="1"/>
        <v>173</v>
      </c>
      <c r="O41">
        <f t="shared" si="1"/>
        <v>0</v>
      </c>
      <c r="P41">
        <f t="shared" si="1"/>
        <v>0</v>
      </c>
    </row>
    <row r="42" spans="1:16" ht="17" x14ac:dyDescent="0.25">
      <c r="A42" s="4" t="s">
        <v>34</v>
      </c>
      <c r="B42" t="s">
        <v>13</v>
      </c>
      <c r="C42" t="s">
        <v>649</v>
      </c>
      <c r="D42">
        <v>168</v>
      </c>
      <c r="E42">
        <v>6</v>
      </c>
      <c r="F42">
        <v>159</v>
      </c>
      <c r="G42">
        <v>19.195900000000002</v>
      </c>
      <c r="H42">
        <v>109.7453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650</v>
      </c>
      <c r="D43">
        <v>160</v>
      </c>
      <c r="E43">
        <v>0</v>
      </c>
      <c r="F43">
        <v>78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35</v>
      </c>
      <c r="B44" t="s">
        <v>13</v>
      </c>
      <c r="C44" t="s">
        <v>638</v>
      </c>
      <c r="D44">
        <v>146</v>
      </c>
      <c r="E44">
        <v>2</v>
      </c>
      <c r="F44">
        <v>129</v>
      </c>
      <c r="G44">
        <v>26.8154</v>
      </c>
      <c r="H44">
        <v>106.87479999999999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196</v>
      </c>
      <c r="B45" t="s">
        <v>1</v>
      </c>
      <c r="C45" t="s">
        <v>651</v>
      </c>
      <c r="D45">
        <v>144</v>
      </c>
      <c r="E45">
        <v>2</v>
      </c>
      <c r="F45">
        <v>2</v>
      </c>
      <c r="G45">
        <v>36.116199999999999</v>
      </c>
      <c r="H45">
        <v>-119.6816</v>
      </c>
      <c r="J45">
        <f t="shared" si="2"/>
        <v>144</v>
      </c>
      <c r="K45">
        <f t="shared" si="2"/>
        <v>2</v>
      </c>
      <c r="L45">
        <f t="shared" si="2"/>
        <v>2</v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37</v>
      </c>
      <c r="B46" t="s">
        <v>13</v>
      </c>
      <c r="C46" t="s">
        <v>652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36</v>
      </c>
      <c r="B47" t="s">
        <v>13</v>
      </c>
      <c r="C47" t="s">
        <v>626</v>
      </c>
      <c r="D47">
        <v>133</v>
      </c>
      <c r="E47">
        <v>0</v>
      </c>
      <c r="F47">
        <v>131</v>
      </c>
      <c r="G47">
        <v>37.5777</v>
      </c>
      <c r="H47">
        <v>112.29219999999999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49</v>
      </c>
      <c r="C48" t="s">
        <v>612</v>
      </c>
      <c r="D48">
        <v>129</v>
      </c>
      <c r="E48">
        <v>0</v>
      </c>
      <c r="F48">
        <v>24</v>
      </c>
      <c r="G48">
        <v>2.5</v>
      </c>
      <c r="H48">
        <v>112.5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39</v>
      </c>
      <c r="B49" t="s">
        <v>13</v>
      </c>
      <c r="C49" t="s">
        <v>653</v>
      </c>
      <c r="D49">
        <v>125</v>
      </c>
      <c r="E49">
        <v>2</v>
      </c>
      <c r="F49">
        <v>88</v>
      </c>
      <c r="G49">
        <v>36.061100000000003</v>
      </c>
      <c r="H49">
        <v>103.8343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38</v>
      </c>
      <c r="B50" t="s">
        <v>13</v>
      </c>
      <c r="C50" t="s">
        <v>654</v>
      </c>
      <c r="D50">
        <v>125</v>
      </c>
      <c r="E50">
        <v>1</v>
      </c>
      <c r="F50">
        <v>111</v>
      </c>
      <c r="G50">
        <v>41.2956</v>
      </c>
      <c r="H50">
        <v>122.60850000000001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45</v>
      </c>
      <c r="B51" t="s">
        <v>655</v>
      </c>
      <c r="C51" t="s">
        <v>626</v>
      </c>
      <c r="D51">
        <v>120</v>
      </c>
      <c r="E51">
        <v>3</v>
      </c>
      <c r="F51">
        <v>65</v>
      </c>
      <c r="G51">
        <v>22.3</v>
      </c>
      <c r="H51">
        <v>114.2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206</v>
      </c>
      <c r="C52" t="s">
        <v>625</v>
      </c>
      <c r="D52">
        <v>110</v>
      </c>
      <c r="E52">
        <v>0</v>
      </c>
      <c r="F52">
        <v>22</v>
      </c>
      <c r="G52">
        <v>26.0275</v>
      </c>
      <c r="H52">
        <v>50.55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40</v>
      </c>
      <c r="B53" t="s">
        <v>13</v>
      </c>
      <c r="C53" t="s">
        <v>656</v>
      </c>
      <c r="D53">
        <v>93</v>
      </c>
      <c r="E53">
        <v>1</v>
      </c>
      <c r="F53">
        <v>91</v>
      </c>
      <c r="G53">
        <v>43.6661</v>
      </c>
      <c r="H53">
        <v>126.1923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211</v>
      </c>
      <c r="B54" t="s">
        <v>1</v>
      </c>
      <c r="C54" t="s">
        <v>643</v>
      </c>
      <c r="D54">
        <v>92</v>
      </c>
      <c r="E54">
        <v>0</v>
      </c>
      <c r="F54">
        <v>1</v>
      </c>
      <c r="G54">
        <v>42.230200000000004</v>
      </c>
      <c r="H54">
        <v>-71.530100000000004</v>
      </c>
      <c r="J54">
        <f t="shared" si="2"/>
        <v>92</v>
      </c>
      <c r="K54">
        <f t="shared" si="2"/>
        <v>0</v>
      </c>
      <c r="L54">
        <f t="shared" si="2"/>
        <v>1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562</v>
      </c>
      <c r="D55">
        <v>89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44</v>
      </c>
      <c r="B56" t="s">
        <v>13</v>
      </c>
      <c r="C56" t="s">
        <v>657</v>
      </c>
      <c r="D56">
        <v>76</v>
      </c>
      <c r="E56">
        <v>3</v>
      </c>
      <c r="F56">
        <v>73</v>
      </c>
      <c r="G56">
        <v>41.112900000000003</v>
      </c>
      <c r="H56">
        <v>85.240099999999998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43</v>
      </c>
      <c r="B57" t="s">
        <v>13</v>
      </c>
      <c r="C57" t="s">
        <v>630</v>
      </c>
      <c r="D57">
        <v>75</v>
      </c>
      <c r="E57">
        <v>1</v>
      </c>
      <c r="F57">
        <v>70</v>
      </c>
      <c r="G57">
        <v>44.093499999999999</v>
      </c>
      <c r="H57">
        <v>113.9448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41</v>
      </c>
      <c r="B58" t="s">
        <v>13</v>
      </c>
      <c r="C58" t="s">
        <v>658</v>
      </c>
      <c r="D58">
        <v>75</v>
      </c>
      <c r="E58">
        <v>0</v>
      </c>
      <c r="F58">
        <v>71</v>
      </c>
      <c r="G58">
        <v>37.269199999999998</v>
      </c>
      <c r="H58">
        <v>106.16549999999999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57</v>
      </c>
      <c r="C59" t="s">
        <v>659</v>
      </c>
      <c r="D59">
        <v>74</v>
      </c>
      <c r="E59">
        <v>0</v>
      </c>
      <c r="F59">
        <v>12</v>
      </c>
      <c r="G59">
        <v>23.424099999999999</v>
      </c>
      <c r="H59">
        <v>53.847799999999999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229</v>
      </c>
      <c r="C60" t="s">
        <v>650</v>
      </c>
      <c r="D60">
        <v>71</v>
      </c>
      <c r="E60">
        <v>7</v>
      </c>
      <c r="F60">
        <v>3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212</v>
      </c>
      <c r="C61" t="s">
        <v>660</v>
      </c>
      <c r="D61">
        <v>69</v>
      </c>
      <c r="E61">
        <v>0</v>
      </c>
      <c r="F61">
        <v>1</v>
      </c>
      <c r="G61">
        <v>64.963099999999997</v>
      </c>
      <c r="H61">
        <v>-19.020800000000001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661</v>
      </c>
      <c r="D62">
        <v>69</v>
      </c>
      <c r="E62">
        <v>0</v>
      </c>
      <c r="F62">
        <v>1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133</v>
      </c>
      <c r="C63" t="s">
        <v>650</v>
      </c>
      <c r="D63">
        <v>59</v>
      </c>
      <c r="E63">
        <v>1</v>
      </c>
      <c r="F63">
        <v>1</v>
      </c>
      <c r="G63">
        <v>26</v>
      </c>
      <c r="H63">
        <v>30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204</v>
      </c>
      <c r="C64" t="s">
        <v>660</v>
      </c>
      <c r="D64">
        <v>58</v>
      </c>
      <c r="E64">
        <v>0</v>
      </c>
      <c r="F64">
        <v>4</v>
      </c>
      <c r="G64">
        <v>31</v>
      </c>
      <c r="H64">
        <v>35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64</v>
      </c>
      <c r="C65" t="s">
        <v>661</v>
      </c>
      <c r="D65">
        <v>56</v>
      </c>
      <c r="E65">
        <v>0</v>
      </c>
      <c r="F65">
        <v>4</v>
      </c>
      <c r="G65">
        <v>21</v>
      </c>
      <c r="H65">
        <v>78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578</v>
      </c>
      <c r="D66">
        <v>55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662</v>
      </c>
      <c r="D67">
        <v>53</v>
      </c>
      <c r="E67">
        <v>1</v>
      </c>
      <c r="F67">
        <v>33</v>
      </c>
      <c r="G67">
        <v>15.87</v>
      </c>
      <c r="H67">
        <v>100.99250000000001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650</v>
      </c>
      <c r="D68">
        <v>51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51</v>
      </c>
      <c r="B69" t="s">
        <v>663</v>
      </c>
      <c r="C69" t="s">
        <v>664</v>
      </c>
      <c r="D69">
        <v>47</v>
      </c>
      <c r="E69">
        <v>1</v>
      </c>
      <c r="F69">
        <v>17</v>
      </c>
      <c r="G69">
        <v>23.7</v>
      </c>
      <c r="H69">
        <v>121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191</v>
      </c>
      <c r="B70" t="s">
        <v>1</v>
      </c>
      <c r="C70" t="s">
        <v>436</v>
      </c>
      <c r="D70">
        <v>46</v>
      </c>
      <c r="E70">
        <v>0</v>
      </c>
      <c r="F70">
        <v>0</v>
      </c>
      <c r="G70">
        <v>35.4437</v>
      </c>
      <c r="H70">
        <v>139.63800000000001</v>
      </c>
      <c r="J70">
        <f t="shared" si="2"/>
        <v>46</v>
      </c>
      <c r="K70">
        <f t="shared" si="2"/>
        <v>0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665</v>
      </c>
      <c r="C71" t="s">
        <v>666</v>
      </c>
      <c r="D71">
        <v>41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562</v>
      </c>
      <c r="D72">
        <v>41</v>
      </c>
      <c r="E72">
        <v>1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200</v>
      </c>
      <c r="C73" t="s">
        <v>660</v>
      </c>
      <c r="D73">
        <v>41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78</v>
      </c>
      <c r="C74" t="s">
        <v>667</v>
      </c>
      <c r="D74">
        <v>40</v>
      </c>
      <c r="E74">
        <v>0</v>
      </c>
      <c r="F74">
        <v>1</v>
      </c>
      <c r="G74">
        <v>64</v>
      </c>
      <c r="H74">
        <v>26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216</v>
      </c>
      <c r="B75" t="s">
        <v>63</v>
      </c>
      <c r="C75" t="s">
        <v>668</v>
      </c>
      <c r="D75">
        <v>36</v>
      </c>
      <c r="E75">
        <v>0</v>
      </c>
      <c r="F75">
        <v>4</v>
      </c>
      <c r="G75">
        <v>51.253799999999998</v>
      </c>
      <c r="H75">
        <v>-85.3232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220</v>
      </c>
      <c r="C76" t="s">
        <v>582</v>
      </c>
      <c r="D76">
        <v>34</v>
      </c>
      <c r="E76">
        <v>0</v>
      </c>
      <c r="F76">
        <v>0</v>
      </c>
      <c r="G76">
        <v>53.142400000000002</v>
      </c>
      <c r="H76">
        <v>-7.6920999999999999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66</v>
      </c>
      <c r="C77" t="s">
        <v>667</v>
      </c>
      <c r="D77">
        <v>33</v>
      </c>
      <c r="E77">
        <v>1</v>
      </c>
      <c r="F77">
        <v>2</v>
      </c>
      <c r="G77">
        <v>12.8797</v>
      </c>
      <c r="H77">
        <v>121.774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62</v>
      </c>
      <c r="B78" t="s">
        <v>63</v>
      </c>
      <c r="C78" t="s">
        <v>669</v>
      </c>
      <c r="D78">
        <v>32</v>
      </c>
      <c r="E78">
        <v>1</v>
      </c>
      <c r="F78">
        <v>4</v>
      </c>
      <c r="G78">
        <v>53.726700000000001</v>
      </c>
      <c r="H78">
        <v>-127.6476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670</v>
      </c>
      <c r="D79">
        <v>31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205</v>
      </c>
      <c r="C80" t="s">
        <v>671</v>
      </c>
      <c r="D80">
        <v>31</v>
      </c>
      <c r="E80">
        <v>0</v>
      </c>
      <c r="F80">
        <v>0</v>
      </c>
      <c r="G80">
        <v>46.151200000000003</v>
      </c>
      <c r="H80">
        <v>14.9955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672</v>
      </c>
      <c r="C81" t="s">
        <v>582</v>
      </c>
      <c r="D81">
        <v>31</v>
      </c>
      <c r="E81">
        <v>0</v>
      </c>
      <c r="F81">
        <v>16</v>
      </c>
      <c r="G81">
        <v>16</v>
      </c>
      <c r="H81">
        <v>108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228</v>
      </c>
      <c r="C82" t="s">
        <v>660</v>
      </c>
      <c r="D82">
        <v>27</v>
      </c>
      <c r="E82">
        <v>0</v>
      </c>
      <c r="F82">
        <v>2</v>
      </c>
      <c r="G82">
        <v>-0.7893</v>
      </c>
      <c r="H82">
        <v>113.9213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222</v>
      </c>
      <c r="C83" t="s">
        <v>612</v>
      </c>
      <c r="D83">
        <v>25</v>
      </c>
      <c r="E83">
        <v>0</v>
      </c>
      <c r="F83">
        <v>3</v>
      </c>
      <c r="G83">
        <v>46</v>
      </c>
      <c r="H83">
        <v>25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437</v>
      </c>
      <c r="C84" t="s">
        <v>582</v>
      </c>
      <c r="D84">
        <v>25</v>
      </c>
      <c r="E84">
        <v>0</v>
      </c>
      <c r="F84">
        <v>0</v>
      </c>
      <c r="G84">
        <v>31.952200000000001</v>
      </c>
      <c r="H84">
        <v>35.233199999999997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197</v>
      </c>
      <c r="C85" t="s">
        <v>671</v>
      </c>
      <c r="D85">
        <v>24</v>
      </c>
      <c r="E85">
        <v>0</v>
      </c>
      <c r="F85">
        <v>0</v>
      </c>
      <c r="G85">
        <v>25.354800000000001</v>
      </c>
      <c r="H85">
        <v>51.183900000000001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673</v>
      </c>
      <c r="D86">
        <v>22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305</v>
      </c>
      <c r="B87" t="s">
        <v>1</v>
      </c>
      <c r="C87" t="s">
        <v>436</v>
      </c>
      <c r="D87">
        <v>21</v>
      </c>
      <c r="E87">
        <v>0</v>
      </c>
      <c r="F87">
        <v>0</v>
      </c>
      <c r="G87">
        <v>37.648899999999998</v>
      </c>
      <c r="H87">
        <v>-122.66549999999999</v>
      </c>
      <c r="J87">
        <f t="shared" si="2"/>
        <v>21</v>
      </c>
      <c r="K87">
        <f t="shared" si="2"/>
        <v>0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255</v>
      </c>
      <c r="C88" t="s">
        <v>608</v>
      </c>
      <c r="D88">
        <v>20</v>
      </c>
      <c r="E88">
        <v>0</v>
      </c>
      <c r="F88">
        <v>0</v>
      </c>
      <c r="G88">
        <v>28.033899999999999</v>
      </c>
      <c r="H88">
        <v>1.6596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233</v>
      </c>
      <c r="C89" t="s">
        <v>650</v>
      </c>
      <c r="D89">
        <v>20</v>
      </c>
      <c r="E89">
        <v>0</v>
      </c>
      <c r="F89">
        <v>1</v>
      </c>
      <c r="G89">
        <v>24</v>
      </c>
      <c r="H89">
        <v>45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58</v>
      </c>
      <c r="B90" t="s">
        <v>59</v>
      </c>
      <c r="C90" t="s">
        <v>639</v>
      </c>
      <c r="D90">
        <v>18</v>
      </c>
      <c r="E90">
        <v>0</v>
      </c>
      <c r="F90">
        <v>8</v>
      </c>
      <c r="G90">
        <v>-28.0167</v>
      </c>
      <c r="H90">
        <v>153.4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61</v>
      </c>
      <c r="B91" t="s">
        <v>59</v>
      </c>
      <c r="C91" t="s">
        <v>653</v>
      </c>
      <c r="D91">
        <v>18</v>
      </c>
      <c r="E91">
        <v>0</v>
      </c>
      <c r="F91">
        <v>7</v>
      </c>
      <c r="G91">
        <v>-37.813600000000001</v>
      </c>
      <c r="H91">
        <v>144.9631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50</v>
      </c>
      <c r="B92" t="s">
        <v>13</v>
      </c>
      <c r="C92" t="s">
        <v>674</v>
      </c>
      <c r="D92">
        <v>18</v>
      </c>
      <c r="E92">
        <v>0</v>
      </c>
      <c r="F92">
        <v>18</v>
      </c>
      <c r="G92">
        <v>35.745199999999997</v>
      </c>
      <c r="H92">
        <v>95.995599999999996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296</v>
      </c>
      <c r="C93" t="s">
        <v>557</v>
      </c>
      <c r="D93">
        <v>18</v>
      </c>
      <c r="E93">
        <v>0</v>
      </c>
      <c r="F93">
        <v>9</v>
      </c>
      <c r="G93">
        <v>21</v>
      </c>
      <c r="H93">
        <v>57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250</v>
      </c>
      <c r="C94" t="s">
        <v>650</v>
      </c>
      <c r="D94">
        <v>17</v>
      </c>
      <c r="E94">
        <v>1</v>
      </c>
      <c r="F94">
        <v>0</v>
      </c>
      <c r="G94">
        <v>-38.4161</v>
      </c>
      <c r="H94">
        <v>-63.616700000000002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231</v>
      </c>
      <c r="B95" t="s">
        <v>1</v>
      </c>
      <c r="C95" t="s">
        <v>675</v>
      </c>
      <c r="D95">
        <v>17</v>
      </c>
      <c r="E95">
        <v>0</v>
      </c>
      <c r="F95">
        <v>0</v>
      </c>
      <c r="G95">
        <v>33.040599999999998</v>
      </c>
      <c r="H95">
        <v>-83.643100000000004</v>
      </c>
      <c r="J95">
        <f t="shared" si="4"/>
        <v>17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226</v>
      </c>
      <c r="C96" t="s">
        <v>650</v>
      </c>
      <c r="D96">
        <v>16</v>
      </c>
      <c r="E96">
        <v>0</v>
      </c>
      <c r="F96">
        <v>1</v>
      </c>
      <c r="G96">
        <v>30.375299999999999</v>
      </c>
      <c r="H96">
        <v>69.345100000000002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277</v>
      </c>
      <c r="C97" t="s">
        <v>676</v>
      </c>
      <c r="D97">
        <v>15</v>
      </c>
      <c r="E97">
        <v>0</v>
      </c>
      <c r="F97">
        <v>0</v>
      </c>
      <c r="G97">
        <v>-1.8311999999999999</v>
      </c>
      <c r="H97">
        <v>-78.183400000000006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608</v>
      </c>
      <c r="D98">
        <v>15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221</v>
      </c>
      <c r="B99" t="s">
        <v>1</v>
      </c>
      <c r="C99" t="s">
        <v>677</v>
      </c>
      <c r="D99">
        <v>15</v>
      </c>
      <c r="E99">
        <v>0</v>
      </c>
      <c r="F99">
        <v>0</v>
      </c>
      <c r="G99">
        <v>39.059800000000003</v>
      </c>
      <c r="H99">
        <v>-105.3111</v>
      </c>
      <c r="J99">
        <f t="shared" si="4"/>
        <v>15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224</v>
      </c>
      <c r="B100" t="s">
        <v>1</v>
      </c>
      <c r="C100" t="s">
        <v>678</v>
      </c>
      <c r="D100">
        <v>15</v>
      </c>
      <c r="E100">
        <v>2</v>
      </c>
      <c r="F100">
        <v>0</v>
      </c>
      <c r="G100">
        <v>27.766300000000001</v>
      </c>
      <c r="H100">
        <v>-81.686800000000005</v>
      </c>
      <c r="J100">
        <f t="shared" si="4"/>
        <v>15</v>
      </c>
      <c r="K100">
        <f t="shared" si="4"/>
        <v>2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214</v>
      </c>
      <c r="B101" t="s">
        <v>1</v>
      </c>
      <c r="C101" t="s">
        <v>679</v>
      </c>
      <c r="D101">
        <v>15</v>
      </c>
      <c r="E101">
        <v>1</v>
      </c>
      <c r="F101">
        <v>0</v>
      </c>
      <c r="G101">
        <v>40.298900000000003</v>
      </c>
      <c r="H101">
        <v>-74.521000000000001</v>
      </c>
      <c r="J101">
        <f t="shared" si="4"/>
        <v>15</v>
      </c>
      <c r="K101">
        <f t="shared" si="4"/>
        <v>1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273</v>
      </c>
      <c r="B102" t="s">
        <v>1</v>
      </c>
      <c r="C102" t="s">
        <v>680</v>
      </c>
      <c r="D102">
        <v>15</v>
      </c>
      <c r="E102">
        <v>0</v>
      </c>
      <c r="F102">
        <v>0</v>
      </c>
      <c r="G102">
        <v>44.572000000000003</v>
      </c>
      <c r="H102">
        <v>-122.07089999999999</v>
      </c>
      <c r="J102">
        <f t="shared" si="4"/>
        <v>15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670</v>
      </c>
      <c r="D103">
        <v>14</v>
      </c>
      <c r="E103">
        <v>0</v>
      </c>
      <c r="F103">
        <v>0</v>
      </c>
      <c r="G103">
        <v>45.166699999999999</v>
      </c>
      <c r="H103">
        <v>15.5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223</v>
      </c>
      <c r="C104" t="s">
        <v>650</v>
      </c>
      <c r="D104">
        <v>13</v>
      </c>
      <c r="E104">
        <v>0</v>
      </c>
      <c r="F104">
        <v>0</v>
      </c>
      <c r="G104">
        <v>-35.6751</v>
      </c>
      <c r="H104">
        <v>-71.543000000000006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241</v>
      </c>
      <c r="B105" t="s">
        <v>1</v>
      </c>
      <c r="C105" t="s">
        <v>681</v>
      </c>
      <c r="D105">
        <v>13</v>
      </c>
      <c r="E105">
        <v>0</v>
      </c>
      <c r="F105">
        <v>0</v>
      </c>
      <c r="G105">
        <v>31.054500000000001</v>
      </c>
      <c r="H105">
        <v>-97.563500000000005</v>
      </c>
      <c r="J105">
        <f t="shared" si="4"/>
        <v>13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208</v>
      </c>
      <c r="C106" t="s">
        <v>682</v>
      </c>
      <c r="D106">
        <v>12</v>
      </c>
      <c r="E106">
        <v>0</v>
      </c>
      <c r="F106">
        <v>0</v>
      </c>
      <c r="G106">
        <v>58.595300000000002</v>
      </c>
      <c r="H106">
        <v>25.0136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237</v>
      </c>
      <c r="B107" t="s">
        <v>1</v>
      </c>
      <c r="C107" t="s">
        <v>677</v>
      </c>
      <c r="D107">
        <v>12</v>
      </c>
      <c r="E107">
        <v>0</v>
      </c>
      <c r="F107">
        <v>2</v>
      </c>
      <c r="G107">
        <v>40.349499999999999</v>
      </c>
      <c r="H107">
        <v>-88.986099999999993</v>
      </c>
      <c r="J107">
        <f t="shared" si="4"/>
        <v>12</v>
      </c>
      <c r="K107">
        <f t="shared" si="4"/>
        <v>0</v>
      </c>
      <c r="L107">
        <f t="shared" si="4"/>
        <v>2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243</v>
      </c>
      <c r="B108" t="s">
        <v>1</v>
      </c>
      <c r="C108" t="s">
        <v>679</v>
      </c>
      <c r="D108">
        <v>12</v>
      </c>
      <c r="E108">
        <v>0</v>
      </c>
      <c r="F108">
        <v>0</v>
      </c>
      <c r="G108">
        <v>40.590800000000002</v>
      </c>
      <c r="H108">
        <v>-77.209800000000001</v>
      </c>
      <c r="J108">
        <f t="shared" si="4"/>
        <v>12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320</v>
      </c>
      <c r="C109" t="s">
        <v>613</v>
      </c>
      <c r="D109">
        <v>11</v>
      </c>
      <c r="E109">
        <v>0</v>
      </c>
      <c r="F109">
        <v>0</v>
      </c>
      <c r="G109">
        <v>40.143099999999997</v>
      </c>
      <c r="H109">
        <v>47.576900000000002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240</v>
      </c>
      <c r="C110" t="s">
        <v>612</v>
      </c>
      <c r="D110">
        <v>11</v>
      </c>
      <c r="E110">
        <v>0</v>
      </c>
      <c r="F110">
        <v>0</v>
      </c>
      <c r="G110">
        <v>-9.19</v>
      </c>
      <c r="H110">
        <v>-75.015199999999993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264</v>
      </c>
      <c r="C111" t="s">
        <v>660</v>
      </c>
      <c r="D111">
        <v>10</v>
      </c>
      <c r="E111">
        <v>0</v>
      </c>
      <c r="F111">
        <v>0</v>
      </c>
      <c r="G111">
        <v>41.153300000000002</v>
      </c>
      <c r="H111">
        <v>20.168299999999999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55</v>
      </c>
      <c r="B112" t="s">
        <v>683</v>
      </c>
      <c r="C112" t="s">
        <v>623</v>
      </c>
      <c r="D112">
        <v>10</v>
      </c>
      <c r="E112">
        <v>0</v>
      </c>
      <c r="F112">
        <v>10</v>
      </c>
      <c r="G112">
        <v>22.166699999999999</v>
      </c>
      <c r="H112">
        <v>113.55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684</v>
      </c>
      <c r="C113" t="s">
        <v>582</v>
      </c>
      <c r="D113">
        <v>10</v>
      </c>
      <c r="E113">
        <v>0</v>
      </c>
      <c r="F113">
        <v>3</v>
      </c>
      <c r="G113">
        <v>60</v>
      </c>
      <c r="H113">
        <v>90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278</v>
      </c>
      <c r="C114" t="s">
        <v>613</v>
      </c>
      <c r="D114">
        <v>9</v>
      </c>
      <c r="E114">
        <v>0</v>
      </c>
      <c r="F114">
        <v>3</v>
      </c>
      <c r="G114">
        <v>53.709800000000001</v>
      </c>
      <c r="H114">
        <v>27.953399999999998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279</v>
      </c>
      <c r="C115" t="s">
        <v>676</v>
      </c>
      <c r="D115">
        <v>9</v>
      </c>
      <c r="E115">
        <v>0</v>
      </c>
      <c r="F115">
        <v>0</v>
      </c>
      <c r="G115">
        <v>9.7489000000000008</v>
      </c>
      <c r="H115">
        <v>-83.753399999999999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272</v>
      </c>
      <c r="C116" t="s">
        <v>574</v>
      </c>
      <c r="D116">
        <v>9</v>
      </c>
      <c r="E116">
        <v>0</v>
      </c>
      <c r="F116">
        <v>0</v>
      </c>
      <c r="G116">
        <v>47.162500000000001</v>
      </c>
      <c r="H116">
        <v>19.503299999999999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280</v>
      </c>
      <c r="C117" t="s">
        <v>685</v>
      </c>
      <c r="D117">
        <v>8</v>
      </c>
      <c r="E117">
        <v>0</v>
      </c>
      <c r="F117">
        <v>1</v>
      </c>
      <c r="G117">
        <v>56.879600000000003</v>
      </c>
      <c r="H117">
        <v>24.603200000000001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295</v>
      </c>
      <c r="B118" t="s">
        <v>1</v>
      </c>
      <c r="C118" t="s">
        <v>436</v>
      </c>
      <c r="D118">
        <v>8</v>
      </c>
      <c r="E118">
        <v>0</v>
      </c>
      <c r="F118">
        <v>0</v>
      </c>
      <c r="G118">
        <v>42.011499999999998</v>
      </c>
      <c r="H118">
        <v>-93.210499999999996</v>
      </c>
      <c r="J118">
        <f t="shared" si="4"/>
        <v>8</v>
      </c>
      <c r="K118">
        <f t="shared" si="4"/>
        <v>0</v>
      </c>
      <c r="L118">
        <f t="shared" si="4"/>
        <v>0</v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271</v>
      </c>
      <c r="B119" t="s">
        <v>1</v>
      </c>
      <c r="C119" t="s">
        <v>679</v>
      </c>
      <c r="D119">
        <v>8</v>
      </c>
      <c r="E119">
        <v>0</v>
      </c>
      <c r="F119">
        <v>0</v>
      </c>
      <c r="G119">
        <v>39.063899999999997</v>
      </c>
      <c r="H119">
        <v>-76.802099999999996</v>
      </c>
      <c r="J119">
        <f t="shared" si="4"/>
        <v>8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67</v>
      </c>
      <c r="B120" t="s">
        <v>59</v>
      </c>
      <c r="C120" t="s">
        <v>686</v>
      </c>
      <c r="D120">
        <v>7</v>
      </c>
      <c r="E120">
        <v>0</v>
      </c>
      <c r="F120">
        <v>2</v>
      </c>
      <c r="G120">
        <v>-34.9285</v>
      </c>
      <c r="H120">
        <v>138.60069999999999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251</v>
      </c>
      <c r="B121" t="s">
        <v>63</v>
      </c>
      <c r="C121" t="s">
        <v>687</v>
      </c>
      <c r="D121">
        <v>7</v>
      </c>
      <c r="E121">
        <v>0</v>
      </c>
      <c r="F121">
        <v>0</v>
      </c>
      <c r="G121">
        <v>53.933300000000003</v>
      </c>
      <c r="H121">
        <v>-116.5765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259</v>
      </c>
      <c r="C122" t="s">
        <v>650</v>
      </c>
      <c r="D122">
        <v>7</v>
      </c>
      <c r="E122">
        <v>0</v>
      </c>
      <c r="F122">
        <v>4</v>
      </c>
      <c r="G122">
        <v>23</v>
      </c>
      <c r="H122">
        <v>-102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307</v>
      </c>
      <c r="C123" t="s">
        <v>562</v>
      </c>
      <c r="D123">
        <v>7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246</v>
      </c>
      <c r="C124" t="s">
        <v>650</v>
      </c>
      <c r="D124">
        <v>7</v>
      </c>
      <c r="E124">
        <v>0</v>
      </c>
      <c r="F124">
        <v>0</v>
      </c>
      <c r="G124">
        <v>48.668999999999997</v>
      </c>
      <c r="H124">
        <v>19.699000000000002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247</v>
      </c>
      <c r="C125" t="s">
        <v>650</v>
      </c>
      <c r="D125">
        <v>7</v>
      </c>
      <c r="E125">
        <v>0</v>
      </c>
      <c r="F125">
        <v>0</v>
      </c>
      <c r="G125">
        <v>-30.5595</v>
      </c>
      <c r="H125">
        <v>22.9375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276</v>
      </c>
      <c r="B126" t="s">
        <v>1</v>
      </c>
      <c r="C126" t="s">
        <v>436</v>
      </c>
      <c r="D126">
        <v>7</v>
      </c>
      <c r="E126">
        <v>0</v>
      </c>
      <c r="F126">
        <v>0</v>
      </c>
      <c r="G126">
        <v>35.630099999999999</v>
      </c>
      <c r="H126">
        <v>-79.806399999999996</v>
      </c>
      <c r="J126">
        <f t="shared" si="4"/>
        <v>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283</v>
      </c>
      <c r="B127" t="s">
        <v>1</v>
      </c>
      <c r="C127" t="s">
        <v>436</v>
      </c>
      <c r="D127">
        <v>7</v>
      </c>
      <c r="E127">
        <v>0</v>
      </c>
      <c r="F127">
        <v>0</v>
      </c>
      <c r="G127">
        <v>33.856900000000003</v>
      </c>
      <c r="H127">
        <v>-80.944999999999993</v>
      </c>
      <c r="J127">
        <f t="shared" si="4"/>
        <v>7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263</v>
      </c>
      <c r="B128" t="s">
        <v>1</v>
      </c>
      <c r="C128" t="s">
        <v>680</v>
      </c>
      <c r="D128">
        <v>7</v>
      </c>
      <c r="E128">
        <v>0</v>
      </c>
      <c r="F128">
        <v>0</v>
      </c>
      <c r="G128">
        <v>35.747799999999998</v>
      </c>
      <c r="H128">
        <v>-86.692300000000003</v>
      </c>
      <c r="J128">
        <f t="shared" si="4"/>
        <v>7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268</v>
      </c>
      <c r="B129" t="s">
        <v>1</v>
      </c>
      <c r="C129" t="s">
        <v>675</v>
      </c>
      <c r="D129">
        <v>7</v>
      </c>
      <c r="E129">
        <v>0</v>
      </c>
      <c r="F129">
        <v>0</v>
      </c>
      <c r="G129">
        <v>37.769300000000001</v>
      </c>
      <c r="H129">
        <v>-78.17</v>
      </c>
      <c r="J129">
        <f t="shared" si="4"/>
        <v>7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289</v>
      </c>
      <c r="B130" t="s">
        <v>59</v>
      </c>
      <c r="C130" t="s">
        <v>653</v>
      </c>
      <c r="D130">
        <v>6</v>
      </c>
      <c r="E130">
        <v>1</v>
      </c>
      <c r="F130">
        <v>0</v>
      </c>
      <c r="G130">
        <v>-31.950500000000002</v>
      </c>
      <c r="H130">
        <v>115.8605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323</v>
      </c>
      <c r="C131" t="s">
        <v>650</v>
      </c>
      <c r="D131">
        <v>6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309</v>
      </c>
      <c r="B132" t="s">
        <v>1</v>
      </c>
      <c r="C132" t="s">
        <v>688</v>
      </c>
      <c r="D132">
        <v>6</v>
      </c>
      <c r="E132">
        <v>0</v>
      </c>
      <c r="F132">
        <v>1</v>
      </c>
      <c r="G132">
        <v>33.729799999999997</v>
      </c>
      <c r="H132">
        <v>-111.4312</v>
      </c>
      <c r="J132">
        <f t="shared" si="4"/>
        <v>6</v>
      </c>
      <c r="K132">
        <f t="shared" si="4"/>
        <v>0</v>
      </c>
      <c r="L132">
        <f t="shared" si="4"/>
        <v>1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291</v>
      </c>
      <c r="B133" t="s">
        <v>1</v>
      </c>
      <c r="C133" t="s">
        <v>577</v>
      </c>
      <c r="D133">
        <v>6</v>
      </c>
      <c r="E133">
        <v>0</v>
      </c>
      <c r="F133">
        <v>0</v>
      </c>
      <c r="G133">
        <v>39.849400000000003</v>
      </c>
      <c r="H133">
        <v>-86.258300000000006</v>
      </c>
      <c r="J133">
        <f t="shared" si="4"/>
        <v>6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301</v>
      </c>
      <c r="B134" t="s">
        <v>1</v>
      </c>
      <c r="C134" t="s">
        <v>436</v>
      </c>
      <c r="D134">
        <v>6</v>
      </c>
      <c r="E134">
        <v>0</v>
      </c>
      <c r="F134">
        <v>0</v>
      </c>
      <c r="G134">
        <v>37.668100000000003</v>
      </c>
      <c r="H134">
        <v>-84.670100000000005</v>
      </c>
      <c r="J134">
        <f t="shared" si="4"/>
        <v>6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300</v>
      </c>
      <c r="C135" t="s">
        <v>689</v>
      </c>
      <c r="D135">
        <v>5</v>
      </c>
      <c r="E135">
        <v>0</v>
      </c>
      <c r="F135">
        <v>0</v>
      </c>
      <c r="G135">
        <v>33</v>
      </c>
      <c r="H135">
        <v>65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290</v>
      </c>
      <c r="C136" t="s">
        <v>650</v>
      </c>
      <c r="D136">
        <v>5</v>
      </c>
      <c r="E136">
        <v>0</v>
      </c>
      <c r="F136">
        <v>0</v>
      </c>
      <c r="G136">
        <v>43.915900000000001</v>
      </c>
      <c r="H136">
        <v>17.679099999999998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563</v>
      </c>
      <c r="D137">
        <v>5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329</v>
      </c>
      <c r="C138" t="s">
        <v>508</v>
      </c>
      <c r="D138">
        <v>5</v>
      </c>
      <c r="E138">
        <v>0</v>
      </c>
      <c r="F138">
        <v>0</v>
      </c>
      <c r="G138">
        <v>3.9339</v>
      </c>
      <c r="H138">
        <v>-53.125799999999998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242</v>
      </c>
      <c r="C139" t="s">
        <v>650</v>
      </c>
      <c r="D139">
        <v>5</v>
      </c>
      <c r="E139">
        <v>0</v>
      </c>
      <c r="F139">
        <v>0</v>
      </c>
      <c r="G139">
        <v>49.814399999999999</v>
      </c>
      <c r="H139">
        <v>6.1317000000000004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284</v>
      </c>
      <c r="C140" t="s">
        <v>612</v>
      </c>
      <c r="D140">
        <v>5</v>
      </c>
      <c r="E140">
        <v>0</v>
      </c>
      <c r="F140">
        <v>0</v>
      </c>
      <c r="G140">
        <v>35.9375</v>
      </c>
      <c r="H140">
        <v>14.375400000000001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337</v>
      </c>
      <c r="C141" t="s">
        <v>564</v>
      </c>
      <c r="D141">
        <v>5</v>
      </c>
      <c r="E141">
        <v>0</v>
      </c>
      <c r="F141">
        <v>0</v>
      </c>
      <c r="G141">
        <v>-40.900599999999997</v>
      </c>
      <c r="H141">
        <v>174.886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254</v>
      </c>
      <c r="C142" t="s">
        <v>690</v>
      </c>
      <c r="D142">
        <v>5</v>
      </c>
      <c r="E142">
        <v>0</v>
      </c>
      <c r="F142">
        <v>0</v>
      </c>
      <c r="G142">
        <v>44.016500000000001</v>
      </c>
      <c r="H142">
        <v>21.0059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650</v>
      </c>
      <c r="D143">
        <v>5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299</v>
      </c>
      <c r="B144" t="s">
        <v>1</v>
      </c>
      <c r="C144" t="s">
        <v>675</v>
      </c>
      <c r="D144">
        <v>5</v>
      </c>
      <c r="E144">
        <v>0</v>
      </c>
      <c r="F144">
        <v>0</v>
      </c>
      <c r="G144">
        <v>38.897399999999998</v>
      </c>
      <c r="H144">
        <v>-77.026799999999994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262</v>
      </c>
      <c r="C145" t="s">
        <v>691</v>
      </c>
      <c r="D145">
        <v>4</v>
      </c>
      <c r="E145">
        <v>0</v>
      </c>
      <c r="F145">
        <v>0</v>
      </c>
      <c r="G145">
        <v>42.733899999999998</v>
      </c>
      <c r="H145">
        <v>25.485800000000001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265</v>
      </c>
      <c r="B146" t="s">
        <v>63</v>
      </c>
      <c r="C146" t="s">
        <v>692</v>
      </c>
      <c r="D146">
        <v>4</v>
      </c>
      <c r="E146">
        <v>0</v>
      </c>
      <c r="F146">
        <v>0</v>
      </c>
      <c r="G146">
        <v>52.939900000000002</v>
      </c>
      <c r="H146">
        <v>-73.549099999999996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292</v>
      </c>
      <c r="C147" t="s">
        <v>567</v>
      </c>
      <c r="D147">
        <v>4</v>
      </c>
      <c r="E147">
        <v>0</v>
      </c>
      <c r="F147">
        <v>1</v>
      </c>
      <c r="G147">
        <v>14.497400000000001</v>
      </c>
      <c r="H147">
        <v>-14.452400000000001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270</v>
      </c>
      <c r="B148" t="s">
        <v>1</v>
      </c>
      <c r="C148" t="s">
        <v>436</v>
      </c>
      <c r="D148">
        <v>4</v>
      </c>
      <c r="E148">
        <v>0</v>
      </c>
      <c r="F148">
        <v>0</v>
      </c>
      <c r="G148">
        <v>38.313499999999998</v>
      </c>
      <c r="H148">
        <v>-117.05540000000001</v>
      </c>
      <c r="J148">
        <f t="shared" si="4"/>
        <v>4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315</v>
      </c>
      <c r="B149" t="s">
        <v>1</v>
      </c>
      <c r="C149" t="s">
        <v>436</v>
      </c>
      <c r="D149">
        <v>4</v>
      </c>
      <c r="E149">
        <v>0</v>
      </c>
      <c r="F149">
        <v>0</v>
      </c>
      <c r="G149">
        <v>43.452500000000001</v>
      </c>
      <c r="H149">
        <v>-71.563900000000004</v>
      </c>
      <c r="J149">
        <f t="shared" si="4"/>
        <v>4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336</v>
      </c>
      <c r="C150" t="s">
        <v>568</v>
      </c>
      <c r="D150">
        <v>3</v>
      </c>
      <c r="E150">
        <v>0</v>
      </c>
      <c r="F150">
        <v>0</v>
      </c>
      <c r="G150">
        <v>23.684999999999999</v>
      </c>
      <c r="H150">
        <v>90.356300000000005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693</v>
      </c>
      <c r="D151">
        <v>3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281</v>
      </c>
      <c r="C152" t="s">
        <v>694</v>
      </c>
      <c r="D152">
        <v>3</v>
      </c>
      <c r="E152">
        <v>0</v>
      </c>
      <c r="F152">
        <v>0</v>
      </c>
      <c r="G152">
        <v>35.126399999999997</v>
      </c>
      <c r="H152">
        <v>33.429900000000004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578</v>
      </c>
      <c r="D153">
        <v>3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695</v>
      </c>
      <c r="C154" t="s">
        <v>582</v>
      </c>
      <c r="D154">
        <v>3</v>
      </c>
      <c r="E154">
        <v>0</v>
      </c>
      <c r="F154">
        <v>0</v>
      </c>
      <c r="G154">
        <v>47.4116</v>
      </c>
      <c r="H154">
        <v>28.369900000000001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258</v>
      </c>
      <c r="B155" t="s">
        <v>1</v>
      </c>
      <c r="C155" t="s">
        <v>680</v>
      </c>
      <c r="D155">
        <v>3</v>
      </c>
      <c r="E155">
        <v>0</v>
      </c>
      <c r="F155">
        <v>0</v>
      </c>
      <c r="G155">
        <v>45.694499999999998</v>
      </c>
      <c r="H155">
        <v>-93.900199999999998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310</v>
      </c>
      <c r="B156" t="s">
        <v>1</v>
      </c>
      <c r="C156" t="s">
        <v>575</v>
      </c>
      <c r="D156">
        <v>3</v>
      </c>
      <c r="E156">
        <v>0</v>
      </c>
      <c r="F156">
        <v>0</v>
      </c>
      <c r="G156">
        <v>41.125399999999999</v>
      </c>
      <c r="H156">
        <v>-98.268100000000004</v>
      </c>
      <c r="J156">
        <f t="shared" si="6"/>
        <v>3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266</v>
      </c>
      <c r="B157" t="s">
        <v>1</v>
      </c>
      <c r="C157" t="s">
        <v>575</v>
      </c>
      <c r="D157">
        <v>3</v>
      </c>
      <c r="E157">
        <v>0</v>
      </c>
      <c r="F157">
        <v>0</v>
      </c>
      <c r="G157">
        <v>40.388800000000003</v>
      </c>
      <c r="H157">
        <v>-82.764899999999997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302</v>
      </c>
      <c r="B158" t="s">
        <v>1</v>
      </c>
      <c r="C158" t="s">
        <v>575</v>
      </c>
      <c r="D158">
        <v>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6"/>
        <v>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269</v>
      </c>
      <c r="B159" t="s">
        <v>1</v>
      </c>
      <c r="C159" t="s">
        <v>577</v>
      </c>
      <c r="D159">
        <v>3</v>
      </c>
      <c r="E159">
        <v>0</v>
      </c>
      <c r="F159">
        <v>1</v>
      </c>
      <c r="G159">
        <v>44.268500000000003</v>
      </c>
      <c r="H159">
        <v>-89.616500000000002</v>
      </c>
      <c r="J159">
        <f t="shared" si="6"/>
        <v>3</v>
      </c>
      <c r="K159">
        <f t="shared" si="6"/>
        <v>0</v>
      </c>
      <c r="L159">
        <f t="shared" si="6"/>
        <v>1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696</v>
      </c>
      <c r="D160">
        <v>2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76</v>
      </c>
      <c r="C161" t="s">
        <v>697</v>
      </c>
      <c r="D161">
        <v>2</v>
      </c>
      <c r="E161">
        <v>0</v>
      </c>
      <c r="F161">
        <v>1</v>
      </c>
      <c r="G161">
        <v>11.55</v>
      </c>
      <c r="H161">
        <v>104.91670000000001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363</v>
      </c>
      <c r="C162" t="s">
        <v>572</v>
      </c>
      <c r="D162">
        <v>2</v>
      </c>
      <c r="E162">
        <v>0</v>
      </c>
      <c r="F162">
        <v>0</v>
      </c>
      <c r="G162">
        <v>3.8479999999999999</v>
      </c>
      <c r="H162">
        <v>11.5021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306</v>
      </c>
      <c r="C163" t="s">
        <v>698</v>
      </c>
      <c r="D163">
        <v>2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322</v>
      </c>
      <c r="C164" t="s">
        <v>508</v>
      </c>
      <c r="D164">
        <v>2</v>
      </c>
      <c r="E164">
        <v>0</v>
      </c>
      <c r="F164">
        <v>0</v>
      </c>
      <c r="G164">
        <v>14.641500000000001</v>
      </c>
      <c r="H164">
        <v>-61.0242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388</v>
      </c>
      <c r="C165" t="s">
        <v>574</v>
      </c>
      <c r="D165">
        <v>2</v>
      </c>
      <c r="E165">
        <v>0</v>
      </c>
      <c r="F165">
        <v>0</v>
      </c>
      <c r="G165">
        <v>9.0820000000000007</v>
      </c>
      <c r="H165">
        <v>8.6753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699</v>
      </c>
      <c r="C166" t="s">
        <v>693</v>
      </c>
      <c r="D166">
        <v>2</v>
      </c>
      <c r="E166">
        <v>0</v>
      </c>
      <c r="F166">
        <v>0</v>
      </c>
      <c r="G166">
        <v>18.070799999999998</v>
      </c>
      <c r="H166">
        <v>-63.0501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286</v>
      </c>
      <c r="B167" t="s">
        <v>1</v>
      </c>
      <c r="C167" t="s">
        <v>575</v>
      </c>
      <c r="D167">
        <v>2</v>
      </c>
      <c r="E167">
        <v>0</v>
      </c>
      <c r="F167">
        <v>0</v>
      </c>
      <c r="G167">
        <v>41.597799999999999</v>
      </c>
      <c r="H167">
        <v>-72.755399999999995</v>
      </c>
      <c r="J167">
        <f t="shared" si="6"/>
        <v>2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346</v>
      </c>
      <c r="B168" t="s">
        <v>1</v>
      </c>
      <c r="C168" t="s">
        <v>575</v>
      </c>
      <c r="D168">
        <v>2</v>
      </c>
      <c r="E168">
        <v>0</v>
      </c>
      <c r="F168">
        <v>0</v>
      </c>
      <c r="G168">
        <v>21.0943</v>
      </c>
      <c r="H168">
        <v>-157.4983</v>
      </c>
      <c r="J168">
        <f t="shared" si="6"/>
        <v>2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333</v>
      </c>
      <c r="B169" t="s">
        <v>1</v>
      </c>
      <c r="C169" t="s">
        <v>577</v>
      </c>
      <c r="D169">
        <v>2</v>
      </c>
      <c r="E169">
        <v>0</v>
      </c>
      <c r="F169">
        <v>0</v>
      </c>
      <c r="G169">
        <v>35.565300000000001</v>
      </c>
      <c r="H169">
        <v>-96.928899999999999</v>
      </c>
      <c r="J169">
        <f t="shared" si="6"/>
        <v>2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670</v>
      </c>
      <c r="D170">
        <v>2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2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376</v>
      </c>
      <c r="C171" t="s">
        <v>616</v>
      </c>
      <c r="D171">
        <v>1</v>
      </c>
      <c r="E171">
        <v>0</v>
      </c>
      <c r="F171">
        <v>0</v>
      </c>
      <c r="G171">
        <v>42.506300000000003</v>
      </c>
      <c r="H171">
        <v>1.5218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261</v>
      </c>
      <c r="C172" t="s">
        <v>617</v>
      </c>
      <c r="D172">
        <v>1</v>
      </c>
      <c r="E172">
        <v>0</v>
      </c>
      <c r="F172">
        <v>0</v>
      </c>
      <c r="G172">
        <v>40.069099999999999</v>
      </c>
      <c r="H172">
        <v>45.038200000000003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391</v>
      </c>
      <c r="B173" t="s">
        <v>59</v>
      </c>
      <c r="C173" t="s">
        <v>578</v>
      </c>
      <c r="D173">
        <v>1</v>
      </c>
      <c r="E173">
        <v>0</v>
      </c>
      <c r="F173">
        <v>0</v>
      </c>
      <c r="G173">
        <v>-12.4634</v>
      </c>
      <c r="H173">
        <v>130.84559999999999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394</v>
      </c>
      <c r="C174" t="s">
        <v>579</v>
      </c>
      <c r="D174">
        <v>1</v>
      </c>
      <c r="E174">
        <v>0</v>
      </c>
      <c r="F174">
        <v>0</v>
      </c>
      <c r="G174">
        <v>27.514199999999999</v>
      </c>
      <c r="H174">
        <v>90.433599999999998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256</v>
      </c>
      <c r="C175" t="s">
        <v>585</v>
      </c>
      <c r="D175">
        <v>1</v>
      </c>
      <c r="E175">
        <v>0</v>
      </c>
      <c r="F175">
        <v>0</v>
      </c>
      <c r="G175">
        <v>4.5353000000000003</v>
      </c>
      <c r="H175">
        <v>114.7277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321</v>
      </c>
      <c r="C176" t="s">
        <v>693</v>
      </c>
      <c r="D176">
        <v>1</v>
      </c>
      <c r="E176">
        <v>0</v>
      </c>
      <c r="F176">
        <v>0</v>
      </c>
      <c r="G176">
        <v>12.238300000000001</v>
      </c>
      <c r="H176">
        <v>-1.5616000000000001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355</v>
      </c>
      <c r="C177" t="s">
        <v>693</v>
      </c>
      <c r="D177">
        <v>1</v>
      </c>
      <c r="E177">
        <v>0</v>
      </c>
      <c r="F177">
        <v>0</v>
      </c>
      <c r="G177">
        <v>49.372300000000003</v>
      </c>
      <c r="H177">
        <v>-2.3643999999999998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432</v>
      </c>
      <c r="C178" t="s">
        <v>586</v>
      </c>
      <c r="D178">
        <v>1</v>
      </c>
      <c r="E178">
        <v>0</v>
      </c>
      <c r="F178">
        <v>1</v>
      </c>
      <c r="G178">
        <v>36.140799999999999</v>
      </c>
      <c r="H178">
        <v>-5.3536000000000001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412</v>
      </c>
      <c r="C179" t="s">
        <v>582</v>
      </c>
      <c r="D179">
        <v>1</v>
      </c>
      <c r="E179">
        <v>0</v>
      </c>
      <c r="F179">
        <v>0</v>
      </c>
      <c r="G179">
        <v>41.902900000000002</v>
      </c>
      <c r="H179">
        <v>12.4534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311</v>
      </c>
      <c r="C180" t="s">
        <v>583</v>
      </c>
      <c r="D180">
        <v>1</v>
      </c>
      <c r="E180">
        <v>0</v>
      </c>
      <c r="F180">
        <v>0</v>
      </c>
      <c r="G180">
        <v>31.24</v>
      </c>
      <c r="H180">
        <v>36.51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367</v>
      </c>
      <c r="C181" t="s">
        <v>584</v>
      </c>
      <c r="D181">
        <v>1</v>
      </c>
      <c r="E181">
        <v>0</v>
      </c>
      <c r="F181">
        <v>0</v>
      </c>
      <c r="G181">
        <v>47.14</v>
      </c>
      <c r="H181">
        <v>9.5500000000000007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313</v>
      </c>
      <c r="C182" t="s">
        <v>700</v>
      </c>
      <c r="D182">
        <v>1</v>
      </c>
      <c r="E182">
        <v>0</v>
      </c>
      <c r="F182">
        <v>0</v>
      </c>
      <c r="G182">
        <v>55.169400000000003</v>
      </c>
      <c r="H182">
        <v>23.8813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79</v>
      </c>
      <c r="B183" t="s">
        <v>13</v>
      </c>
      <c r="C183" t="s">
        <v>136</v>
      </c>
      <c r="D183">
        <v>1</v>
      </c>
      <c r="E183">
        <v>0</v>
      </c>
      <c r="F183">
        <v>1</v>
      </c>
      <c r="G183">
        <v>31.692699999999999</v>
      </c>
      <c r="H183">
        <v>88.092399999999998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345</v>
      </c>
      <c r="C184" t="s">
        <v>619</v>
      </c>
      <c r="D184">
        <v>1</v>
      </c>
      <c r="E184">
        <v>0</v>
      </c>
      <c r="F184">
        <v>0</v>
      </c>
      <c r="G184">
        <v>43.7333</v>
      </c>
      <c r="H184">
        <v>7.4166999999999996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/>
      <c r="B185" t="s">
        <v>415</v>
      </c>
      <c r="C185" t="s">
        <v>585</v>
      </c>
      <c r="D185">
        <v>1</v>
      </c>
      <c r="E185">
        <v>0</v>
      </c>
      <c r="F185">
        <v>0</v>
      </c>
      <c r="G185">
        <v>46.862499999999997</v>
      </c>
      <c r="H185">
        <v>103.8467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80</v>
      </c>
      <c r="C186" t="s">
        <v>586</v>
      </c>
      <c r="D186">
        <v>1</v>
      </c>
      <c r="E186">
        <v>0</v>
      </c>
      <c r="F186">
        <v>1</v>
      </c>
      <c r="G186">
        <v>28.3949</v>
      </c>
      <c r="H186">
        <v>84.123999999999995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/>
      <c r="B187" t="s">
        <v>253</v>
      </c>
      <c r="C187" t="s">
        <v>585</v>
      </c>
      <c r="D187">
        <v>1</v>
      </c>
      <c r="E187">
        <v>0</v>
      </c>
      <c r="F187">
        <v>0</v>
      </c>
      <c r="G187">
        <v>8.5380000000000003</v>
      </c>
      <c r="H187">
        <v>-80.7821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338</v>
      </c>
      <c r="C188" t="s">
        <v>701</v>
      </c>
      <c r="D188">
        <v>1</v>
      </c>
      <c r="E188">
        <v>0</v>
      </c>
      <c r="F188">
        <v>0</v>
      </c>
      <c r="G188">
        <v>-23.442499999999999</v>
      </c>
      <c r="H188">
        <v>-58.443800000000003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370</v>
      </c>
      <c r="C189" t="s">
        <v>702</v>
      </c>
      <c r="D189">
        <v>1</v>
      </c>
      <c r="E189">
        <v>0</v>
      </c>
      <c r="F189">
        <v>0</v>
      </c>
      <c r="G189">
        <v>17.899999999999999</v>
      </c>
      <c r="H189">
        <v>-62.833300000000001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81</v>
      </c>
      <c r="C190" t="s">
        <v>586</v>
      </c>
      <c r="D190">
        <v>1</v>
      </c>
      <c r="E190">
        <v>0</v>
      </c>
      <c r="F190">
        <v>1</v>
      </c>
      <c r="G190">
        <v>7.8731</v>
      </c>
      <c r="H190">
        <v>80.771799999999999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425</v>
      </c>
      <c r="C191" t="s">
        <v>587</v>
      </c>
      <c r="D191">
        <v>1</v>
      </c>
      <c r="E191">
        <v>0</v>
      </c>
      <c r="F191">
        <v>0</v>
      </c>
      <c r="G191">
        <v>8.6195000000000004</v>
      </c>
      <c r="H191">
        <v>0.82479999999999998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575</v>
      </c>
      <c r="D192">
        <v>1</v>
      </c>
      <c r="E192">
        <v>0</v>
      </c>
      <c r="F192">
        <v>0</v>
      </c>
      <c r="G192">
        <v>38.526600000000002</v>
      </c>
      <c r="H192">
        <v>-96.726500000000001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227</v>
      </c>
      <c r="B193" t="s">
        <v>1</v>
      </c>
      <c r="C193" t="s">
        <v>575</v>
      </c>
      <c r="D193">
        <v>1</v>
      </c>
      <c r="E193">
        <v>0</v>
      </c>
      <c r="F193">
        <v>0</v>
      </c>
      <c r="G193">
        <v>31.169499999999999</v>
      </c>
      <c r="H193">
        <v>-91.867800000000003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354</v>
      </c>
      <c r="B194" t="s">
        <v>1</v>
      </c>
      <c r="C194" t="s">
        <v>575</v>
      </c>
      <c r="D194">
        <v>1</v>
      </c>
      <c r="E194">
        <v>0</v>
      </c>
      <c r="F194">
        <v>0</v>
      </c>
      <c r="G194">
        <v>38.456099999999999</v>
      </c>
      <c r="H194">
        <v>-92.288399999999996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325</v>
      </c>
      <c r="B195" t="s">
        <v>1</v>
      </c>
      <c r="C195" t="s">
        <v>575</v>
      </c>
      <c r="D195">
        <v>1</v>
      </c>
      <c r="E195">
        <v>0</v>
      </c>
      <c r="F195">
        <v>0</v>
      </c>
      <c r="G195">
        <v>44.045900000000003</v>
      </c>
      <c r="H195">
        <v>-72.710700000000003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349</v>
      </c>
      <c r="C196" t="s">
        <v>583</v>
      </c>
      <c r="D196">
        <v>1</v>
      </c>
      <c r="E196">
        <v>0</v>
      </c>
      <c r="F196">
        <v>0</v>
      </c>
      <c r="G196">
        <v>48.379399999999997</v>
      </c>
      <c r="H196">
        <v>31.165600000000001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433</v>
      </c>
      <c r="B197" t="s">
        <v>59</v>
      </c>
      <c r="C197" t="s">
        <v>589</v>
      </c>
      <c r="D197">
        <v>0</v>
      </c>
      <c r="E197">
        <v>0</v>
      </c>
      <c r="F197">
        <v>0</v>
      </c>
      <c r="G197">
        <v>35.4437</v>
      </c>
      <c r="H197">
        <v>139.63800000000001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426</v>
      </c>
      <c r="B198" t="s">
        <v>1</v>
      </c>
      <c r="C198" t="s">
        <v>436</v>
      </c>
      <c r="D198">
        <v>0</v>
      </c>
      <c r="E198">
        <v>0</v>
      </c>
      <c r="F198">
        <v>0</v>
      </c>
      <c r="G198">
        <v>61.370699999999999</v>
      </c>
      <c r="H198">
        <v>-152.40440000000001</v>
      </c>
      <c r="J198">
        <f t="shared" si="6"/>
        <v>0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297</v>
      </c>
      <c r="B199" t="s">
        <v>1</v>
      </c>
      <c r="C199" t="s">
        <v>436</v>
      </c>
      <c r="D199">
        <v>0</v>
      </c>
      <c r="E199">
        <v>0</v>
      </c>
      <c r="F199">
        <v>0</v>
      </c>
      <c r="G199">
        <v>34.969700000000003</v>
      </c>
      <c r="H199">
        <v>-92.373099999999994</v>
      </c>
      <c r="J199">
        <f t="shared" si="6"/>
        <v>0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339</v>
      </c>
      <c r="B200" t="s">
        <v>1</v>
      </c>
      <c r="C200" t="s">
        <v>436</v>
      </c>
      <c r="D200">
        <v>0</v>
      </c>
      <c r="E200">
        <v>0</v>
      </c>
      <c r="F200">
        <v>0</v>
      </c>
      <c r="G200">
        <v>39.3185</v>
      </c>
      <c r="H200">
        <v>-75.507099999999994</v>
      </c>
      <c r="J200">
        <f t="shared" si="6"/>
        <v>0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361</v>
      </c>
      <c r="B201" t="s">
        <v>1</v>
      </c>
      <c r="C201" t="s">
        <v>436</v>
      </c>
      <c r="D201">
        <v>0</v>
      </c>
      <c r="E201">
        <v>0</v>
      </c>
      <c r="F201">
        <v>0</v>
      </c>
      <c r="G201">
        <v>44.240499999999997</v>
      </c>
      <c r="H201">
        <v>-114.47880000000001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314</v>
      </c>
      <c r="B202" t="s">
        <v>1</v>
      </c>
      <c r="C202" t="s">
        <v>436</v>
      </c>
      <c r="D202">
        <v>0</v>
      </c>
      <c r="E202">
        <v>0</v>
      </c>
      <c r="F202">
        <v>0</v>
      </c>
      <c r="G202">
        <v>44.693899999999999</v>
      </c>
      <c r="H202">
        <v>-69.381900000000002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260</v>
      </c>
      <c r="B203" t="s">
        <v>1</v>
      </c>
      <c r="C203" t="s">
        <v>436</v>
      </c>
      <c r="D203">
        <v>0</v>
      </c>
      <c r="E203">
        <v>0</v>
      </c>
      <c r="F203">
        <v>0</v>
      </c>
      <c r="G203">
        <v>43.326599999999999</v>
      </c>
      <c r="H203">
        <v>-84.536100000000005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324</v>
      </c>
      <c r="B204" t="s">
        <v>1</v>
      </c>
      <c r="C204" t="s">
        <v>436</v>
      </c>
      <c r="D204">
        <v>0</v>
      </c>
      <c r="E204">
        <v>0</v>
      </c>
      <c r="F204">
        <v>0</v>
      </c>
      <c r="G204">
        <v>32.741599999999998</v>
      </c>
      <c r="H204">
        <v>-89.678700000000006</v>
      </c>
      <c r="J204">
        <f t="shared" si="6"/>
        <v>0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347</v>
      </c>
      <c r="B205" t="s">
        <v>1</v>
      </c>
      <c r="C205" t="s">
        <v>436</v>
      </c>
      <c r="D205">
        <v>0</v>
      </c>
      <c r="E205">
        <v>0</v>
      </c>
      <c r="F205">
        <v>0</v>
      </c>
      <c r="G205">
        <v>46.921900000000001</v>
      </c>
      <c r="H205">
        <v>-110.45440000000001</v>
      </c>
      <c r="J205">
        <f t="shared" si="6"/>
        <v>0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316</v>
      </c>
      <c r="B206" t="s">
        <v>1</v>
      </c>
      <c r="C206" t="s">
        <v>436</v>
      </c>
      <c r="D206">
        <v>0</v>
      </c>
      <c r="E206">
        <v>0</v>
      </c>
      <c r="F206">
        <v>0</v>
      </c>
      <c r="G206">
        <v>34.840499999999999</v>
      </c>
      <c r="H206">
        <v>-106.24850000000001</v>
      </c>
      <c r="J206">
        <f t="shared" si="6"/>
        <v>0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428</v>
      </c>
      <c r="B207" t="s">
        <v>1</v>
      </c>
      <c r="C207" t="s">
        <v>436</v>
      </c>
      <c r="D207">
        <v>0</v>
      </c>
      <c r="E207">
        <v>0</v>
      </c>
      <c r="F207">
        <v>0</v>
      </c>
      <c r="G207">
        <v>47.5289</v>
      </c>
      <c r="H207">
        <v>-99.784000000000006</v>
      </c>
      <c r="J207">
        <f t="shared" si="6"/>
        <v>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334</v>
      </c>
      <c r="B208" t="s">
        <v>1</v>
      </c>
      <c r="C208" t="s">
        <v>436</v>
      </c>
      <c r="D208">
        <v>0</v>
      </c>
      <c r="E208">
        <v>0</v>
      </c>
      <c r="F208">
        <v>0</v>
      </c>
      <c r="G208">
        <v>44.299799999999998</v>
      </c>
      <c r="H208">
        <v>-99.438800000000001</v>
      </c>
      <c r="J208">
        <f t="shared" si="6"/>
        <v>0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435</v>
      </c>
      <c r="B209" t="s">
        <v>1</v>
      </c>
      <c r="C209" t="s">
        <v>436</v>
      </c>
      <c r="D209">
        <v>0</v>
      </c>
      <c r="E209">
        <v>0</v>
      </c>
      <c r="F209">
        <v>0</v>
      </c>
      <c r="G209">
        <v>38.491199999999999</v>
      </c>
      <c r="H209">
        <v>-80.954499999999996</v>
      </c>
      <c r="J209">
        <f t="shared" si="6"/>
        <v>0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374</v>
      </c>
      <c r="B210" t="s">
        <v>1</v>
      </c>
      <c r="C210" t="s">
        <v>436</v>
      </c>
      <c r="D210">
        <v>0</v>
      </c>
      <c r="E210">
        <v>0</v>
      </c>
      <c r="F210">
        <v>0</v>
      </c>
      <c r="G210">
        <v>42.756</v>
      </c>
      <c r="H210">
        <v>-107.30249999999999</v>
      </c>
      <c r="J210">
        <f t="shared" si="6"/>
        <v>0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F328-51FB-C648-BD5A-47CCB60C7051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113582</v>
      </c>
      <c r="E1">
        <f>SUM(E4:E276)</f>
        <v>3996</v>
      </c>
      <c r="F1">
        <f>SUM(F4:F276)</f>
        <v>62512</v>
      </c>
      <c r="J1">
        <f>SUM(J4:J276)</f>
        <v>605</v>
      </c>
      <c r="K1">
        <f>SUM(K4:K276)</f>
        <v>22</v>
      </c>
      <c r="L1">
        <f>SUM(L4:L276)</f>
        <v>8</v>
      </c>
      <c r="N1">
        <f>SUM(N4:N276)</f>
        <v>142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656</v>
      </c>
      <c r="D5">
        <v>67743</v>
      </c>
      <c r="E5">
        <v>3008</v>
      </c>
      <c r="F5">
        <v>46488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703</v>
      </c>
      <c r="D6">
        <v>9172</v>
      </c>
      <c r="E6">
        <v>463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48</v>
      </c>
      <c r="C7" t="s">
        <v>676</v>
      </c>
      <c r="D7">
        <v>7478</v>
      </c>
      <c r="E7">
        <v>53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704</v>
      </c>
      <c r="D8">
        <v>7161</v>
      </c>
      <c r="E8">
        <v>237</v>
      </c>
      <c r="F8">
        <v>2394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705</v>
      </c>
      <c r="D9">
        <v>1352</v>
      </c>
      <c r="E9">
        <v>8</v>
      </c>
      <c r="F9">
        <v>1260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574</v>
      </c>
      <c r="D11">
        <v>1215</v>
      </c>
      <c r="E11">
        <v>1</v>
      </c>
      <c r="F11">
        <v>1176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54</v>
      </c>
      <c r="C12" t="s">
        <v>706</v>
      </c>
      <c r="D12">
        <v>1209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52</v>
      </c>
      <c r="C13" t="s">
        <v>703</v>
      </c>
      <c r="D13">
        <v>1176</v>
      </c>
      <c r="E13">
        <v>2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70</v>
      </c>
      <c r="C14" t="s">
        <v>703</v>
      </c>
      <c r="D14">
        <v>1073</v>
      </c>
      <c r="E14">
        <v>28</v>
      </c>
      <c r="F14">
        <v>32</v>
      </c>
      <c r="G14">
        <v>40</v>
      </c>
      <c r="H14">
        <v>-4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707</v>
      </c>
      <c r="D15">
        <v>1018</v>
      </c>
      <c r="E15">
        <v>4</v>
      </c>
      <c r="F15">
        <v>979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708</v>
      </c>
      <c r="D17">
        <v>935</v>
      </c>
      <c r="E17">
        <v>1</v>
      </c>
      <c r="F17">
        <v>923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608</v>
      </c>
      <c r="D18">
        <v>758</v>
      </c>
      <c r="E18">
        <v>6</v>
      </c>
      <c r="F18">
        <v>700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709</v>
      </c>
      <c r="D20">
        <v>631</v>
      </c>
      <c r="E20">
        <v>0</v>
      </c>
      <c r="F20">
        <v>621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21</v>
      </c>
      <c r="B21" t="s">
        <v>13</v>
      </c>
      <c r="C21" t="s">
        <v>710</v>
      </c>
      <c r="D21">
        <v>576</v>
      </c>
      <c r="E21">
        <v>6</v>
      </c>
      <c r="F21">
        <v>542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23</v>
      </c>
      <c r="B22" t="s">
        <v>13</v>
      </c>
      <c r="C22" t="s">
        <v>709</v>
      </c>
      <c r="D22">
        <v>539</v>
      </c>
      <c r="E22">
        <v>3</v>
      </c>
      <c r="F22">
        <v>466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711</v>
      </c>
      <c r="D23">
        <v>511</v>
      </c>
      <c r="E23">
        <v>17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24</v>
      </c>
      <c r="B24" t="s">
        <v>13</v>
      </c>
      <c r="C24" t="s">
        <v>656</v>
      </c>
      <c r="D24">
        <v>481</v>
      </c>
      <c r="E24">
        <v>13</v>
      </c>
      <c r="F24">
        <v>430</v>
      </c>
      <c r="G24">
        <v>47.862000000000002</v>
      </c>
      <c r="H24">
        <v>127.7615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708</v>
      </c>
      <c r="D25">
        <v>428</v>
      </c>
      <c r="E25">
        <v>8</v>
      </c>
      <c r="F25">
        <v>315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170</v>
      </c>
      <c r="C26" t="s">
        <v>712</v>
      </c>
      <c r="D26">
        <v>374</v>
      </c>
      <c r="E26">
        <v>2</v>
      </c>
      <c r="F26">
        <v>3</v>
      </c>
      <c r="G26">
        <v>46.818199999999997</v>
      </c>
      <c r="H26">
        <v>8.2274999999999991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26</v>
      </c>
      <c r="B27" t="s">
        <v>13</v>
      </c>
      <c r="C27" t="s">
        <v>713</v>
      </c>
      <c r="D27">
        <v>342</v>
      </c>
      <c r="E27">
        <v>3</v>
      </c>
      <c r="F27">
        <v>315</v>
      </c>
      <c r="G27">
        <v>31.202000000000002</v>
      </c>
      <c r="H27">
        <v>121.4491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703</v>
      </c>
      <c r="D28">
        <v>321</v>
      </c>
      <c r="E28">
        <v>3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714</v>
      </c>
      <c r="D29">
        <v>321</v>
      </c>
      <c r="E29">
        <v>4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27</v>
      </c>
      <c r="B30" t="s">
        <v>13</v>
      </c>
      <c r="C30" t="s">
        <v>641</v>
      </c>
      <c r="D30">
        <v>318</v>
      </c>
      <c r="E30">
        <v>6</v>
      </c>
      <c r="F30">
        <v>307</v>
      </c>
      <c r="G30">
        <v>38.0428</v>
      </c>
      <c r="H30">
        <v>114.5149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28</v>
      </c>
      <c r="B31" t="s">
        <v>13</v>
      </c>
      <c r="C31" t="s">
        <v>641</v>
      </c>
      <c r="D31">
        <v>296</v>
      </c>
      <c r="E31">
        <v>1</v>
      </c>
      <c r="F31">
        <v>295</v>
      </c>
      <c r="G31">
        <v>26.078900000000001</v>
      </c>
      <c r="H31">
        <v>117.98739999999999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30</v>
      </c>
      <c r="B32" t="s">
        <v>13</v>
      </c>
      <c r="C32" t="s">
        <v>715</v>
      </c>
      <c r="D32">
        <v>252</v>
      </c>
      <c r="E32">
        <v>2</v>
      </c>
      <c r="F32">
        <v>230</v>
      </c>
      <c r="G32">
        <v>23.829799999999999</v>
      </c>
      <c r="H32">
        <v>108.7881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82</v>
      </c>
      <c r="C33" t="s">
        <v>714</v>
      </c>
      <c r="D33">
        <v>248</v>
      </c>
      <c r="E33">
        <v>0</v>
      </c>
      <c r="F33">
        <v>1</v>
      </c>
      <c r="G33">
        <v>63</v>
      </c>
      <c r="H33">
        <v>16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29</v>
      </c>
      <c r="B34" t="s">
        <v>13</v>
      </c>
      <c r="C34" t="s">
        <v>716</v>
      </c>
      <c r="D34">
        <v>245</v>
      </c>
      <c r="E34">
        <v>1</v>
      </c>
      <c r="F34">
        <v>227</v>
      </c>
      <c r="G34">
        <v>35.191699999999997</v>
      </c>
      <c r="H34">
        <v>108.87009999999999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717</v>
      </c>
      <c r="D35">
        <v>239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177</v>
      </c>
      <c r="C36" t="s">
        <v>714</v>
      </c>
      <c r="D36">
        <v>205</v>
      </c>
      <c r="E36">
        <v>0</v>
      </c>
      <c r="F36">
        <v>1</v>
      </c>
      <c r="G36">
        <v>60.472000000000001</v>
      </c>
      <c r="H36">
        <v>8.4688999999999997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35</v>
      </c>
      <c r="B40" t="s">
        <v>13</v>
      </c>
      <c r="C40" t="s">
        <v>719</v>
      </c>
      <c r="D40">
        <v>146</v>
      </c>
      <c r="E40">
        <v>2</v>
      </c>
      <c r="F40">
        <v>123</v>
      </c>
      <c r="G40">
        <v>26.8154</v>
      </c>
      <c r="H40">
        <v>106.87479999999999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608</v>
      </c>
      <c r="D41">
        <v>136</v>
      </c>
      <c r="E41">
        <v>3</v>
      </c>
      <c r="F41">
        <v>130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720</v>
      </c>
      <c r="D42">
        <v>133</v>
      </c>
      <c r="E42">
        <v>0</v>
      </c>
      <c r="F42">
        <v>127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180</v>
      </c>
      <c r="C43" t="s">
        <v>714</v>
      </c>
      <c r="D43">
        <v>131</v>
      </c>
      <c r="E43">
        <v>0</v>
      </c>
      <c r="F43">
        <v>2</v>
      </c>
      <c r="G43">
        <v>47.516199999999998</v>
      </c>
      <c r="H43">
        <v>14.5501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38</v>
      </c>
      <c r="B44" t="s">
        <v>13</v>
      </c>
      <c r="C44" t="s">
        <v>630</v>
      </c>
      <c r="D44">
        <v>125</v>
      </c>
      <c r="E44">
        <v>1</v>
      </c>
      <c r="F44">
        <v>109</v>
      </c>
      <c r="G44">
        <v>41.2956</v>
      </c>
      <c r="H44">
        <v>122.60850000000001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39</v>
      </c>
      <c r="B45" t="s">
        <v>13</v>
      </c>
      <c r="C45" t="s">
        <v>656</v>
      </c>
      <c r="D45">
        <v>124</v>
      </c>
      <c r="E45">
        <v>2</v>
      </c>
      <c r="F45">
        <v>88</v>
      </c>
      <c r="G45">
        <v>36.061100000000003</v>
      </c>
      <c r="H45">
        <v>103.8343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49</v>
      </c>
      <c r="C46" t="s">
        <v>574</v>
      </c>
      <c r="D46">
        <v>117</v>
      </c>
      <c r="E46">
        <v>0</v>
      </c>
      <c r="F46">
        <v>24</v>
      </c>
      <c r="G46">
        <v>2.5</v>
      </c>
      <c r="H46">
        <v>112.5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45</v>
      </c>
      <c r="B47" t="s">
        <v>45</v>
      </c>
      <c r="C47" t="s">
        <v>721</v>
      </c>
      <c r="D47">
        <v>115</v>
      </c>
      <c r="E47">
        <v>3</v>
      </c>
      <c r="F47">
        <v>59</v>
      </c>
      <c r="G47">
        <v>22.3</v>
      </c>
      <c r="H47">
        <v>114.2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722</v>
      </c>
      <c r="B48" t="s">
        <v>1</v>
      </c>
      <c r="C48" t="s">
        <v>723</v>
      </c>
      <c r="D48">
        <v>98</v>
      </c>
      <c r="E48">
        <v>0</v>
      </c>
      <c r="F48">
        <v>0</v>
      </c>
      <c r="G48">
        <v>41.122</v>
      </c>
      <c r="H48">
        <v>-73.794899999999998</v>
      </c>
      <c r="J48">
        <f t="shared" si="2"/>
        <v>98</v>
      </c>
      <c r="K48">
        <f t="shared" si="2"/>
        <v>0</v>
      </c>
      <c r="L48">
        <f t="shared" si="2"/>
        <v>0</v>
      </c>
      <c r="N48">
        <f t="shared" si="1"/>
        <v>98</v>
      </c>
      <c r="O48">
        <f t="shared" si="1"/>
        <v>0</v>
      </c>
      <c r="P48">
        <f t="shared" si="1"/>
        <v>0</v>
      </c>
    </row>
    <row r="49" spans="1:16" ht="17" x14ac:dyDescent="0.25">
      <c r="A49" s="4"/>
      <c r="B49" t="s">
        <v>206</v>
      </c>
      <c r="C49" t="s">
        <v>721</v>
      </c>
      <c r="D49">
        <v>95</v>
      </c>
      <c r="E49">
        <v>0</v>
      </c>
      <c r="F49">
        <v>14</v>
      </c>
      <c r="G49">
        <v>26.0275</v>
      </c>
      <c r="H49">
        <v>50.55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40</v>
      </c>
      <c r="B50" t="s">
        <v>13</v>
      </c>
      <c r="C50" t="s">
        <v>656</v>
      </c>
      <c r="D50">
        <v>93</v>
      </c>
      <c r="E50">
        <v>1</v>
      </c>
      <c r="F50">
        <v>91</v>
      </c>
      <c r="G50">
        <v>43.6661</v>
      </c>
      <c r="H50">
        <v>126.1923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187</v>
      </c>
      <c r="C51" t="s">
        <v>703</v>
      </c>
      <c r="D51">
        <v>90</v>
      </c>
      <c r="E51">
        <v>0</v>
      </c>
      <c r="F51">
        <v>1</v>
      </c>
      <c r="G51">
        <v>56.2639</v>
      </c>
      <c r="H51">
        <v>9.5017999999999994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724</v>
      </c>
      <c r="B52" t="s">
        <v>1</v>
      </c>
      <c r="C52" t="s">
        <v>725</v>
      </c>
      <c r="D52">
        <v>83</v>
      </c>
      <c r="E52">
        <v>17</v>
      </c>
      <c r="F52">
        <v>1</v>
      </c>
      <c r="G52">
        <v>47.548000000000002</v>
      </c>
      <c r="H52">
        <v>-121.9836</v>
      </c>
      <c r="J52">
        <f t="shared" si="2"/>
        <v>83</v>
      </c>
      <c r="K52">
        <f t="shared" si="2"/>
        <v>17</v>
      </c>
      <c r="L52">
        <f t="shared" si="2"/>
        <v>1</v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44</v>
      </c>
      <c r="B53" t="s">
        <v>13</v>
      </c>
      <c r="C53" t="s">
        <v>657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 t="s">
        <v>43</v>
      </c>
      <c r="B54" t="s">
        <v>13</v>
      </c>
      <c r="C54" t="s">
        <v>630</v>
      </c>
      <c r="D54">
        <v>75</v>
      </c>
      <c r="E54">
        <v>1</v>
      </c>
      <c r="F54">
        <v>70</v>
      </c>
      <c r="G54">
        <v>44.093499999999999</v>
      </c>
      <c r="H54">
        <v>113.9448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41</v>
      </c>
      <c r="B55" t="s">
        <v>13</v>
      </c>
      <c r="C55" t="s">
        <v>658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726</v>
      </c>
      <c r="D56">
        <v>73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230</v>
      </c>
      <c r="C57" t="s">
        <v>727</v>
      </c>
      <c r="D57">
        <v>64</v>
      </c>
      <c r="E57">
        <v>0</v>
      </c>
      <c r="F57">
        <v>1</v>
      </c>
      <c r="G57">
        <v>29.5</v>
      </c>
      <c r="H57">
        <v>47.75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728</v>
      </c>
      <c r="D58">
        <v>60</v>
      </c>
      <c r="E58">
        <v>6</v>
      </c>
      <c r="F58">
        <v>9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721</v>
      </c>
      <c r="D59">
        <v>58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133</v>
      </c>
      <c r="C60" t="s">
        <v>721</v>
      </c>
      <c r="D60">
        <v>55</v>
      </c>
      <c r="E60">
        <v>1</v>
      </c>
      <c r="F60">
        <v>12</v>
      </c>
      <c r="G60">
        <v>26</v>
      </c>
      <c r="H60">
        <v>30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46</v>
      </c>
      <c r="C61" t="s">
        <v>729</v>
      </c>
      <c r="D61">
        <v>50</v>
      </c>
      <c r="E61">
        <v>1</v>
      </c>
      <c r="F61">
        <v>31</v>
      </c>
      <c r="G61">
        <v>15</v>
      </c>
      <c r="H61">
        <v>101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730</v>
      </c>
      <c r="D62">
        <v>48</v>
      </c>
      <c r="E62">
        <v>3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51</v>
      </c>
      <c r="B63" t="s">
        <v>51</v>
      </c>
      <c r="C63" t="s">
        <v>731</v>
      </c>
      <c r="D63">
        <v>45</v>
      </c>
      <c r="E63">
        <v>1</v>
      </c>
      <c r="F63">
        <v>15</v>
      </c>
      <c r="G63">
        <v>23.7</v>
      </c>
      <c r="H63">
        <v>121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732</v>
      </c>
      <c r="B64" t="s">
        <v>1</v>
      </c>
      <c r="C64" t="s">
        <v>733</v>
      </c>
      <c r="D64">
        <v>45</v>
      </c>
      <c r="E64">
        <v>0</v>
      </c>
      <c r="F64">
        <v>0</v>
      </c>
      <c r="G64">
        <v>35.4437</v>
      </c>
      <c r="H64">
        <v>139.63800000000001</v>
      </c>
      <c r="J64">
        <f t="shared" si="2"/>
        <v>45</v>
      </c>
      <c r="K64">
        <f t="shared" si="2"/>
        <v>0</v>
      </c>
      <c r="L64">
        <f t="shared" si="2"/>
        <v>0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57</v>
      </c>
      <c r="C65" t="s">
        <v>734</v>
      </c>
      <c r="D65">
        <v>45</v>
      </c>
      <c r="E65">
        <v>0</v>
      </c>
      <c r="F65">
        <v>7</v>
      </c>
      <c r="G65">
        <v>24</v>
      </c>
      <c r="H65">
        <v>54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64</v>
      </c>
      <c r="C66" t="s">
        <v>711</v>
      </c>
      <c r="D66">
        <v>43</v>
      </c>
      <c r="E66">
        <v>0</v>
      </c>
      <c r="F66">
        <v>3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735</v>
      </c>
      <c r="D67">
        <v>39</v>
      </c>
      <c r="E67">
        <v>0</v>
      </c>
      <c r="F67">
        <v>2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736</v>
      </c>
      <c r="B68" t="s">
        <v>1</v>
      </c>
      <c r="C68" t="s">
        <v>737</v>
      </c>
      <c r="D68">
        <v>38</v>
      </c>
      <c r="E68">
        <v>0</v>
      </c>
      <c r="F68">
        <v>1</v>
      </c>
      <c r="G68">
        <v>37.354100000000003</v>
      </c>
      <c r="H68">
        <v>-121.9552</v>
      </c>
      <c r="J68">
        <f t="shared" si="2"/>
        <v>38</v>
      </c>
      <c r="K68">
        <f t="shared" si="2"/>
        <v>0</v>
      </c>
      <c r="L68">
        <f t="shared" si="2"/>
        <v>1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738</v>
      </c>
      <c r="D69">
        <v>36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216</v>
      </c>
      <c r="B70" t="s">
        <v>63</v>
      </c>
      <c r="C70" t="s">
        <v>687</v>
      </c>
      <c r="D70">
        <v>34</v>
      </c>
      <c r="E70">
        <v>0</v>
      </c>
      <c r="F70">
        <v>4</v>
      </c>
      <c r="G70">
        <v>51.253799999999998</v>
      </c>
      <c r="H70">
        <v>-85.3232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669</v>
      </c>
      <c r="D71">
        <v>32</v>
      </c>
      <c r="E71">
        <v>1</v>
      </c>
      <c r="F71">
        <v>4</v>
      </c>
      <c r="G71">
        <v>53.726700000000001</v>
      </c>
      <c r="H71">
        <v>-127.6476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739</v>
      </c>
      <c r="D72">
        <v>32</v>
      </c>
      <c r="E72">
        <v>0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665</v>
      </c>
      <c r="C73" t="s">
        <v>740</v>
      </c>
      <c r="D73">
        <v>31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741</v>
      </c>
      <c r="B74" t="s">
        <v>1</v>
      </c>
      <c r="C74" t="s">
        <v>742</v>
      </c>
      <c r="D74">
        <v>31</v>
      </c>
      <c r="E74">
        <v>1</v>
      </c>
      <c r="F74">
        <v>0</v>
      </c>
      <c r="G74">
        <v>48.033000000000001</v>
      </c>
      <c r="H74">
        <v>-121.8339</v>
      </c>
      <c r="J74">
        <f t="shared" si="2"/>
        <v>31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743</v>
      </c>
      <c r="D75">
        <v>30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200</v>
      </c>
      <c r="C76" t="s">
        <v>740</v>
      </c>
      <c r="D76">
        <v>30</v>
      </c>
      <c r="E76">
        <v>0</v>
      </c>
      <c r="F76">
        <v>0</v>
      </c>
      <c r="G76">
        <v>39.399900000000002</v>
      </c>
      <c r="H76">
        <v>-8.2245000000000008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53</v>
      </c>
      <c r="C77" t="s">
        <v>740</v>
      </c>
      <c r="D77">
        <v>30</v>
      </c>
      <c r="E77">
        <v>0</v>
      </c>
      <c r="F77">
        <v>16</v>
      </c>
      <c r="G77">
        <v>16</v>
      </c>
      <c r="H77">
        <v>108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209</v>
      </c>
      <c r="C78" t="s">
        <v>608</v>
      </c>
      <c r="D78">
        <v>25</v>
      </c>
      <c r="E78">
        <v>0</v>
      </c>
      <c r="F78">
        <v>0</v>
      </c>
      <c r="G78">
        <v>-14.234999999999999</v>
      </c>
      <c r="H78">
        <v>-51.9253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744</v>
      </c>
      <c r="C79" t="s">
        <v>745</v>
      </c>
      <c r="D79">
        <v>22</v>
      </c>
      <c r="E79">
        <v>0</v>
      </c>
      <c r="F79">
        <v>0</v>
      </c>
      <c r="G79">
        <v>31.952200000000001</v>
      </c>
      <c r="H79">
        <v>35.233199999999997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220</v>
      </c>
      <c r="C80" t="s">
        <v>746</v>
      </c>
      <c r="D80">
        <v>21</v>
      </c>
      <c r="E80">
        <v>0</v>
      </c>
      <c r="F80">
        <v>0</v>
      </c>
      <c r="G80">
        <v>53.142400000000002</v>
      </c>
      <c r="H80">
        <v>-7.6920999999999999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747</v>
      </c>
      <c r="B81" t="s">
        <v>1</v>
      </c>
      <c r="C81" t="s">
        <v>748</v>
      </c>
      <c r="D81">
        <v>21</v>
      </c>
      <c r="E81">
        <v>0</v>
      </c>
      <c r="F81">
        <v>0</v>
      </c>
      <c r="G81">
        <v>37.648899999999998</v>
      </c>
      <c r="H81">
        <v>-122.66549999999999</v>
      </c>
      <c r="J81">
        <f t="shared" si="2"/>
        <v>21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255</v>
      </c>
      <c r="C82" t="s">
        <v>608</v>
      </c>
      <c r="D82">
        <v>20</v>
      </c>
      <c r="E82">
        <v>0</v>
      </c>
      <c r="F82">
        <v>0</v>
      </c>
      <c r="G82">
        <v>28.033899999999999</v>
      </c>
      <c r="H82">
        <v>1.6596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743</v>
      </c>
      <c r="D83">
        <v>20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712</v>
      </c>
      <c r="D84">
        <v>19</v>
      </c>
      <c r="E84">
        <v>0</v>
      </c>
      <c r="F84">
        <v>0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749</v>
      </c>
      <c r="B85" t="s">
        <v>1</v>
      </c>
      <c r="C85" t="s">
        <v>723</v>
      </c>
      <c r="D85">
        <v>19</v>
      </c>
      <c r="E85">
        <v>0</v>
      </c>
      <c r="F85">
        <v>0</v>
      </c>
      <c r="G85">
        <v>40.712800000000001</v>
      </c>
      <c r="H85">
        <v>-74.006</v>
      </c>
      <c r="J85">
        <f t="shared" si="2"/>
        <v>19</v>
      </c>
      <c r="K85">
        <f t="shared" si="2"/>
        <v>0</v>
      </c>
      <c r="L85">
        <f t="shared" si="2"/>
        <v>0</v>
      </c>
      <c r="N85">
        <f t="shared" si="3"/>
        <v>19</v>
      </c>
      <c r="O85">
        <f t="shared" si="3"/>
        <v>0</v>
      </c>
      <c r="P85">
        <f t="shared" si="3"/>
        <v>0</v>
      </c>
    </row>
    <row r="86" spans="1:16" ht="17" x14ac:dyDescent="0.25">
      <c r="A86" s="4" t="s">
        <v>50</v>
      </c>
      <c r="B86" t="s">
        <v>13</v>
      </c>
      <c r="C86" t="s">
        <v>674</v>
      </c>
      <c r="D86">
        <v>18</v>
      </c>
      <c r="E86">
        <v>0</v>
      </c>
      <c r="F86">
        <v>18</v>
      </c>
      <c r="G86">
        <v>35.745199999999997</v>
      </c>
      <c r="H86">
        <v>95.995599999999996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197</v>
      </c>
      <c r="C87" t="s">
        <v>750</v>
      </c>
      <c r="D87">
        <v>18</v>
      </c>
      <c r="E87">
        <v>0</v>
      </c>
      <c r="F87">
        <v>0</v>
      </c>
      <c r="G87">
        <v>25.354800000000001</v>
      </c>
      <c r="H87">
        <v>51.183900000000001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735</v>
      </c>
      <c r="D88">
        <v>17</v>
      </c>
      <c r="E88">
        <v>0</v>
      </c>
      <c r="F88">
        <v>3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751</v>
      </c>
      <c r="B89" t="s">
        <v>1</v>
      </c>
      <c r="C89" t="s">
        <v>752</v>
      </c>
      <c r="D89">
        <v>17</v>
      </c>
      <c r="E89">
        <v>0</v>
      </c>
      <c r="F89">
        <v>0</v>
      </c>
      <c r="G89">
        <v>40.654600000000002</v>
      </c>
      <c r="H89">
        <v>-73.559399999999997</v>
      </c>
      <c r="J89">
        <f t="shared" si="4"/>
        <v>17</v>
      </c>
      <c r="K89">
        <f t="shared" si="4"/>
        <v>0</v>
      </c>
      <c r="L89">
        <f t="shared" si="4"/>
        <v>0</v>
      </c>
      <c r="N89">
        <f t="shared" si="3"/>
        <v>17</v>
      </c>
      <c r="O89">
        <f t="shared" si="3"/>
        <v>0</v>
      </c>
      <c r="P89">
        <f t="shared" si="3"/>
        <v>0</v>
      </c>
    </row>
    <row r="90" spans="1:16" ht="17" x14ac:dyDescent="0.25">
      <c r="A90" s="4"/>
      <c r="B90" t="s">
        <v>296</v>
      </c>
      <c r="C90" t="s">
        <v>753</v>
      </c>
      <c r="D90">
        <v>16</v>
      </c>
      <c r="E90">
        <v>0</v>
      </c>
      <c r="F90">
        <v>2</v>
      </c>
      <c r="G90">
        <v>21</v>
      </c>
      <c r="H90">
        <v>57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218</v>
      </c>
      <c r="C91" t="s">
        <v>712</v>
      </c>
      <c r="D91">
        <v>16</v>
      </c>
      <c r="E91">
        <v>0</v>
      </c>
      <c r="F91">
        <v>0</v>
      </c>
      <c r="G91">
        <v>51.919400000000003</v>
      </c>
      <c r="H91">
        <v>19.145099999999999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205</v>
      </c>
      <c r="C92" t="s">
        <v>754</v>
      </c>
      <c r="D92">
        <v>16</v>
      </c>
      <c r="E92">
        <v>0</v>
      </c>
      <c r="F92">
        <v>0</v>
      </c>
      <c r="G92">
        <v>46.151200000000003</v>
      </c>
      <c r="H92">
        <v>14.9955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696</v>
      </c>
      <c r="D93">
        <v>15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61</v>
      </c>
      <c r="B94" t="s">
        <v>59</v>
      </c>
      <c r="C94" t="s">
        <v>714</v>
      </c>
      <c r="D94">
        <v>15</v>
      </c>
      <c r="E94">
        <v>0</v>
      </c>
      <c r="F94">
        <v>7</v>
      </c>
      <c r="G94">
        <v>-37.813600000000001</v>
      </c>
      <c r="H94">
        <v>144.9631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277</v>
      </c>
      <c r="C95" t="s">
        <v>676</v>
      </c>
      <c r="D95">
        <v>15</v>
      </c>
      <c r="E95">
        <v>0</v>
      </c>
      <c r="F95">
        <v>0</v>
      </c>
      <c r="G95">
        <v>-1.8311999999999999</v>
      </c>
      <c r="H95">
        <v>-78.183400000000006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231</v>
      </c>
      <c r="C96" t="s">
        <v>608</v>
      </c>
      <c r="D96">
        <v>15</v>
      </c>
      <c r="E96">
        <v>0</v>
      </c>
      <c r="F96">
        <v>0</v>
      </c>
      <c r="G96">
        <v>42.315399999999997</v>
      </c>
      <c r="H96">
        <v>43.356900000000003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222</v>
      </c>
      <c r="C97" t="s">
        <v>726</v>
      </c>
      <c r="D97">
        <v>15</v>
      </c>
      <c r="E97">
        <v>0</v>
      </c>
      <c r="F97">
        <v>3</v>
      </c>
      <c r="G97">
        <v>46</v>
      </c>
      <c r="H97">
        <v>25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233</v>
      </c>
      <c r="C98" t="s">
        <v>676</v>
      </c>
      <c r="D98">
        <v>15</v>
      </c>
      <c r="E98">
        <v>0</v>
      </c>
      <c r="F98">
        <v>0</v>
      </c>
      <c r="G98">
        <v>24</v>
      </c>
      <c r="H98">
        <v>45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84</v>
      </c>
      <c r="B99" t="s">
        <v>1</v>
      </c>
      <c r="C99" t="s">
        <v>755</v>
      </c>
      <c r="D99">
        <v>14</v>
      </c>
      <c r="E99">
        <v>0</v>
      </c>
      <c r="F99">
        <v>0</v>
      </c>
      <c r="G99">
        <v>34.052199999999999</v>
      </c>
      <c r="H99">
        <v>-118.2437</v>
      </c>
      <c r="J99">
        <f t="shared" si="4"/>
        <v>14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756</v>
      </c>
      <c r="D100">
        <v>12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249</v>
      </c>
      <c r="C101" t="s">
        <v>729</v>
      </c>
      <c r="D101">
        <v>12</v>
      </c>
      <c r="E101">
        <v>0</v>
      </c>
      <c r="F101">
        <v>0</v>
      </c>
      <c r="G101">
        <v>45.166699999999999</v>
      </c>
      <c r="H101">
        <v>15.5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757</v>
      </c>
      <c r="B102" t="s">
        <v>1</v>
      </c>
      <c r="C102" t="s">
        <v>742</v>
      </c>
      <c r="D102">
        <v>12</v>
      </c>
      <c r="E102">
        <v>0</v>
      </c>
      <c r="F102">
        <v>0</v>
      </c>
      <c r="G102">
        <v>37.853400000000001</v>
      </c>
      <c r="H102">
        <v>-121.90179999999999</v>
      </c>
      <c r="J102">
        <f t="shared" si="4"/>
        <v>12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208</v>
      </c>
      <c r="C103" t="s">
        <v>758</v>
      </c>
      <c r="D103">
        <v>10</v>
      </c>
      <c r="E103">
        <v>0</v>
      </c>
      <c r="F103">
        <v>0</v>
      </c>
      <c r="G103">
        <v>58.595300000000002</v>
      </c>
      <c r="H103">
        <v>25.0136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55</v>
      </c>
      <c r="B104" t="s">
        <v>55</v>
      </c>
      <c r="C104" t="s">
        <v>759</v>
      </c>
      <c r="D104">
        <v>10</v>
      </c>
      <c r="E104">
        <v>0</v>
      </c>
      <c r="F104">
        <v>10</v>
      </c>
      <c r="G104">
        <v>22.166699999999999</v>
      </c>
      <c r="H104">
        <v>113.55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320</v>
      </c>
      <c r="C105" t="s">
        <v>587</v>
      </c>
      <c r="D105">
        <v>9</v>
      </c>
      <c r="E105">
        <v>0</v>
      </c>
      <c r="F105">
        <v>0</v>
      </c>
      <c r="G105">
        <v>40.143099999999997</v>
      </c>
      <c r="H105">
        <v>47.576900000000002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279</v>
      </c>
      <c r="C106" t="s">
        <v>676</v>
      </c>
      <c r="D106">
        <v>9</v>
      </c>
      <c r="E106">
        <v>0</v>
      </c>
      <c r="F106">
        <v>0</v>
      </c>
      <c r="G106">
        <v>9.7489000000000008</v>
      </c>
      <c r="H106">
        <v>-83.753399999999999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272</v>
      </c>
      <c r="C107" t="s">
        <v>574</v>
      </c>
      <c r="D107">
        <v>9</v>
      </c>
      <c r="E107">
        <v>0</v>
      </c>
      <c r="F107">
        <v>0</v>
      </c>
      <c r="G107">
        <v>47.162500000000001</v>
      </c>
      <c r="H107">
        <v>19.503299999999999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760</v>
      </c>
      <c r="B108" t="s">
        <v>1</v>
      </c>
      <c r="C108" t="s">
        <v>761</v>
      </c>
      <c r="D108">
        <v>9</v>
      </c>
      <c r="E108">
        <v>0</v>
      </c>
      <c r="F108">
        <v>0</v>
      </c>
      <c r="G108">
        <v>37.774900000000002</v>
      </c>
      <c r="H108">
        <v>-122.4194</v>
      </c>
      <c r="J108">
        <f t="shared" si="4"/>
        <v>9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223</v>
      </c>
      <c r="C109" t="s">
        <v>762</v>
      </c>
      <c r="D109">
        <v>8</v>
      </c>
      <c r="E109">
        <v>0</v>
      </c>
      <c r="F109">
        <v>0</v>
      </c>
      <c r="G109">
        <v>-35.6751</v>
      </c>
      <c r="H109">
        <v>-71.543000000000006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763</v>
      </c>
      <c r="B110" t="s">
        <v>1</v>
      </c>
      <c r="C110" t="s">
        <v>764</v>
      </c>
      <c r="D110">
        <v>8</v>
      </c>
      <c r="E110">
        <v>0</v>
      </c>
      <c r="F110">
        <v>1</v>
      </c>
      <c r="G110">
        <v>42.360100000000003</v>
      </c>
      <c r="H110">
        <v>-71.058899999999994</v>
      </c>
      <c r="J110">
        <f t="shared" si="4"/>
        <v>8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765</v>
      </c>
      <c r="B111" t="s">
        <v>1</v>
      </c>
      <c r="C111" t="s">
        <v>766</v>
      </c>
      <c r="D111">
        <v>8</v>
      </c>
      <c r="E111">
        <v>0</v>
      </c>
      <c r="F111">
        <v>0</v>
      </c>
      <c r="G111">
        <v>45.546999999999997</v>
      </c>
      <c r="H111">
        <v>-123.1386</v>
      </c>
      <c r="J111">
        <f t="shared" si="4"/>
        <v>8</v>
      </c>
      <c r="K111">
        <f t="shared" si="4"/>
        <v>0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67</v>
      </c>
      <c r="B112" t="s">
        <v>59</v>
      </c>
      <c r="C112" t="s">
        <v>686</v>
      </c>
      <c r="D112">
        <v>7</v>
      </c>
      <c r="E112">
        <v>0</v>
      </c>
      <c r="F112">
        <v>2</v>
      </c>
      <c r="G112">
        <v>-34.9285</v>
      </c>
      <c r="H112">
        <v>138.60069999999999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251</v>
      </c>
      <c r="B113" t="s">
        <v>63</v>
      </c>
      <c r="C113" t="s">
        <v>687</v>
      </c>
      <c r="D113">
        <v>7</v>
      </c>
      <c r="E113">
        <v>0</v>
      </c>
      <c r="F113">
        <v>0</v>
      </c>
      <c r="G113">
        <v>53.933300000000003</v>
      </c>
      <c r="H113">
        <v>-116.5765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630</v>
      </c>
      <c r="D114">
        <v>7</v>
      </c>
      <c r="E114">
        <v>0</v>
      </c>
      <c r="F114">
        <v>1</v>
      </c>
      <c r="G114">
        <v>23</v>
      </c>
      <c r="H114">
        <v>-102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240</v>
      </c>
      <c r="C115" t="s">
        <v>767</v>
      </c>
      <c r="D115">
        <v>7</v>
      </c>
      <c r="E115">
        <v>0</v>
      </c>
      <c r="F115">
        <v>0</v>
      </c>
      <c r="G115">
        <v>-9.19</v>
      </c>
      <c r="H115">
        <v>-75.015199999999993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768</v>
      </c>
      <c r="B116" t="s">
        <v>1</v>
      </c>
      <c r="C116" t="s">
        <v>725</v>
      </c>
      <c r="D116">
        <v>7</v>
      </c>
      <c r="E116">
        <v>0</v>
      </c>
      <c r="F116">
        <v>2</v>
      </c>
      <c r="G116">
        <v>41.737699999999997</v>
      </c>
      <c r="H116">
        <v>-87.697599999999994</v>
      </c>
      <c r="J116">
        <f t="shared" si="4"/>
        <v>7</v>
      </c>
      <c r="K116">
        <f t="shared" si="4"/>
        <v>0</v>
      </c>
      <c r="L116">
        <f t="shared" si="4"/>
        <v>2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769</v>
      </c>
      <c r="B117" t="s">
        <v>1</v>
      </c>
      <c r="C117" t="s">
        <v>770</v>
      </c>
      <c r="D117">
        <v>7</v>
      </c>
      <c r="E117">
        <v>0</v>
      </c>
      <c r="F117">
        <v>0</v>
      </c>
      <c r="G117">
        <v>42.467199999999998</v>
      </c>
      <c r="H117">
        <v>-71.287400000000005</v>
      </c>
      <c r="J117">
        <f t="shared" si="4"/>
        <v>7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771</v>
      </c>
      <c r="B118" t="s">
        <v>1</v>
      </c>
      <c r="C118" t="s">
        <v>772</v>
      </c>
      <c r="D118">
        <v>7</v>
      </c>
      <c r="E118">
        <v>1</v>
      </c>
      <c r="F118">
        <v>0</v>
      </c>
      <c r="G118">
        <v>39.0916</v>
      </c>
      <c r="H118">
        <v>-120.8039</v>
      </c>
      <c r="J118">
        <f t="shared" si="4"/>
        <v>7</v>
      </c>
      <c r="K118">
        <f t="shared" si="4"/>
        <v>1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278</v>
      </c>
      <c r="C119" t="s">
        <v>712</v>
      </c>
      <c r="D119">
        <v>6</v>
      </c>
      <c r="E119">
        <v>0</v>
      </c>
      <c r="F119">
        <v>1</v>
      </c>
      <c r="G119">
        <v>53.709800000000001</v>
      </c>
      <c r="H119">
        <v>27.953399999999998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280</v>
      </c>
      <c r="C120" t="s">
        <v>773</v>
      </c>
      <c r="D120">
        <v>6</v>
      </c>
      <c r="E120">
        <v>0</v>
      </c>
      <c r="F120">
        <v>0</v>
      </c>
      <c r="G120">
        <v>56.879600000000003</v>
      </c>
      <c r="H120">
        <v>24.603200000000001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226</v>
      </c>
      <c r="C121" t="s">
        <v>774</v>
      </c>
      <c r="D121">
        <v>6</v>
      </c>
      <c r="E121">
        <v>0</v>
      </c>
      <c r="F121">
        <v>1</v>
      </c>
      <c r="G121">
        <v>30.375299999999999</v>
      </c>
      <c r="H121">
        <v>69.345100000000002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775</v>
      </c>
      <c r="B122" t="s">
        <v>1</v>
      </c>
      <c r="C122" t="s">
        <v>776</v>
      </c>
      <c r="D122">
        <v>6</v>
      </c>
      <c r="E122">
        <v>0</v>
      </c>
      <c r="F122">
        <v>0</v>
      </c>
      <c r="G122">
        <v>29.569299999999998</v>
      </c>
      <c r="H122">
        <v>-95.814300000000003</v>
      </c>
      <c r="J122">
        <f t="shared" si="4"/>
        <v>6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777</v>
      </c>
      <c r="B123" t="s">
        <v>1</v>
      </c>
      <c r="C123" t="s">
        <v>778</v>
      </c>
      <c r="D123">
        <v>6</v>
      </c>
      <c r="E123">
        <v>0</v>
      </c>
      <c r="F123">
        <v>0</v>
      </c>
      <c r="G123">
        <v>29.775200000000002</v>
      </c>
      <c r="H123">
        <v>-95.310299999999998</v>
      </c>
      <c r="J123">
        <f t="shared" si="4"/>
        <v>6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779</v>
      </c>
      <c r="B124" t="s">
        <v>1</v>
      </c>
      <c r="C124" t="s">
        <v>764</v>
      </c>
      <c r="D124">
        <v>6</v>
      </c>
      <c r="E124">
        <v>0</v>
      </c>
      <c r="F124">
        <v>0</v>
      </c>
      <c r="G124">
        <v>42.176699999999997</v>
      </c>
      <c r="H124">
        <v>-71.144900000000007</v>
      </c>
      <c r="J124">
        <f t="shared" si="4"/>
        <v>6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327</v>
      </c>
      <c r="C125" t="s">
        <v>563</v>
      </c>
      <c r="D125">
        <v>5</v>
      </c>
      <c r="E125">
        <v>0</v>
      </c>
      <c r="F125">
        <v>0</v>
      </c>
      <c r="G125">
        <v>18.735700000000001</v>
      </c>
      <c r="H125">
        <v>-70.162700000000001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329</v>
      </c>
      <c r="C126" t="s">
        <v>508</v>
      </c>
      <c r="D126">
        <v>5</v>
      </c>
      <c r="E126">
        <v>0</v>
      </c>
      <c r="F126">
        <v>0</v>
      </c>
      <c r="G126">
        <v>3.9339</v>
      </c>
      <c r="H126">
        <v>-53.125799999999998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337</v>
      </c>
      <c r="C127" t="s">
        <v>564</v>
      </c>
      <c r="D127">
        <v>5</v>
      </c>
      <c r="E127">
        <v>0</v>
      </c>
      <c r="F127">
        <v>0</v>
      </c>
      <c r="G127">
        <v>-40.900599999999997</v>
      </c>
      <c r="H127">
        <v>174.886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780</v>
      </c>
      <c r="B128" t="s">
        <v>1</v>
      </c>
      <c r="C128" t="s">
        <v>730</v>
      </c>
      <c r="D128">
        <v>5</v>
      </c>
      <c r="E128">
        <v>0</v>
      </c>
      <c r="F128">
        <v>0</v>
      </c>
      <c r="G128">
        <v>33.803400000000003</v>
      </c>
      <c r="H128">
        <v>-84.396299999999997</v>
      </c>
      <c r="J128">
        <f t="shared" si="4"/>
        <v>5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781</v>
      </c>
      <c r="B129" t="s">
        <v>1</v>
      </c>
      <c r="C129" t="s">
        <v>714</v>
      </c>
      <c r="D129">
        <v>5</v>
      </c>
      <c r="E129">
        <v>0</v>
      </c>
      <c r="F129">
        <v>0</v>
      </c>
      <c r="G129">
        <v>40.228999999999999</v>
      </c>
      <c r="H129">
        <v>-75.387900000000002</v>
      </c>
      <c r="J129">
        <f t="shared" si="4"/>
        <v>5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782</v>
      </c>
      <c r="B130" t="s">
        <v>1</v>
      </c>
      <c r="C130" t="s">
        <v>783</v>
      </c>
      <c r="D130">
        <v>5</v>
      </c>
      <c r="E130">
        <v>0</v>
      </c>
      <c r="F130">
        <v>0</v>
      </c>
      <c r="G130">
        <v>47.751100000000001</v>
      </c>
      <c r="H130">
        <v>-120.7401</v>
      </c>
      <c r="J130">
        <f t="shared" si="4"/>
        <v>5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300</v>
      </c>
      <c r="C131" t="s">
        <v>697</v>
      </c>
      <c r="D131">
        <v>4</v>
      </c>
      <c r="E131">
        <v>0</v>
      </c>
      <c r="F131">
        <v>0</v>
      </c>
      <c r="G131">
        <v>33</v>
      </c>
      <c r="H131">
        <v>65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289</v>
      </c>
      <c r="B132" t="s">
        <v>59</v>
      </c>
      <c r="C132" t="s">
        <v>714</v>
      </c>
      <c r="D132">
        <v>4</v>
      </c>
      <c r="E132">
        <v>1</v>
      </c>
      <c r="F132">
        <v>0</v>
      </c>
      <c r="G132">
        <v>-31.950500000000002</v>
      </c>
      <c r="H132">
        <v>115.8605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262</v>
      </c>
      <c r="C133" t="s">
        <v>691</v>
      </c>
      <c r="D133">
        <v>4</v>
      </c>
      <c r="E133">
        <v>0</v>
      </c>
      <c r="F133">
        <v>0</v>
      </c>
      <c r="G133">
        <v>42.733899999999998</v>
      </c>
      <c r="H133">
        <v>25.485800000000001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784</v>
      </c>
      <c r="D134">
        <v>4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292</v>
      </c>
      <c r="C135" t="s">
        <v>567</v>
      </c>
      <c r="D135">
        <v>4</v>
      </c>
      <c r="E135">
        <v>0</v>
      </c>
      <c r="F135">
        <v>1</v>
      </c>
      <c r="G135">
        <v>14.497400000000001</v>
      </c>
      <c r="H135">
        <v>-14.452400000000001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785</v>
      </c>
      <c r="B136" t="s">
        <v>1</v>
      </c>
      <c r="C136" t="s">
        <v>737</v>
      </c>
      <c r="D136">
        <v>4</v>
      </c>
      <c r="E136">
        <v>0</v>
      </c>
      <c r="F136">
        <v>0</v>
      </c>
      <c r="G136">
        <v>40.926299999999998</v>
      </c>
      <c r="H136">
        <v>-74.076999999999998</v>
      </c>
      <c r="J136">
        <f t="shared" si="4"/>
        <v>4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786</v>
      </c>
      <c r="B137" t="s">
        <v>1</v>
      </c>
      <c r="C137" t="s">
        <v>787</v>
      </c>
      <c r="D137">
        <v>4</v>
      </c>
      <c r="E137">
        <v>0</v>
      </c>
      <c r="F137">
        <v>0</v>
      </c>
      <c r="G137">
        <v>43.908799999999999</v>
      </c>
      <c r="H137">
        <v>-71.825999999999993</v>
      </c>
      <c r="J137">
        <f t="shared" si="4"/>
        <v>4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788</v>
      </c>
      <c r="B138" t="s">
        <v>1</v>
      </c>
      <c r="C138" t="s">
        <v>789</v>
      </c>
      <c r="D138">
        <v>4</v>
      </c>
      <c r="E138">
        <v>0</v>
      </c>
      <c r="F138">
        <v>0</v>
      </c>
      <c r="G138">
        <v>34.367199999999997</v>
      </c>
      <c r="H138">
        <v>-80.588300000000004</v>
      </c>
      <c r="J138">
        <f t="shared" si="4"/>
        <v>4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790</v>
      </c>
      <c r="B139" t="s">
        <v>1</v>
      </c>
      <c r="C139" t="s">
        <v>791</v>
      </c>
      <c r="D139">
        <v>4</v>
      </c>
      <c r="E139">
        <v>0</v>
      </c>
      <c r="F139">
        <v>0</v>
      </c>
      <c r="G139">
        <v>39.154699999999998</v>
      </c>
      <c r="H139">
        <v>-77.240499999999997</v>
      </c>
      <c r="J139">
        <f t="shared" si="4"/>
        <v>4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792</v>
      </c>
      <c r="B140" t="s">
        <v>1</v>
      </c>
      <c r="C140" t="s">
        <v>793</v>
      </c>
      <c r="D140">
        <v>4</v>
      </c>
      <c r="E140">
        <v>0</v>
      </c>
      <c r="F140">
        <v>0</v>
      </c>
      <c r="G140">
        <v>33.7879</v>
      </c>
      <c r="H140">
        <v>-117.8531</v>
      </c>
      <c r="J140">
        <f t="shared" si="4"/>
        <v>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794</v>
      </c>
      <c r="B141" t="s">
        <v>1</v>
      </c>
      <c r="C141" t="s">
        <v>742</v>
      </c>
      <c r="D141">
        <v>4</v>
      </c>
      <c r="E141">
        <v>0</v>
      </c>
      <c r="F141">
        <v>0</v>
      </c>
      <c r="G141">
        <v>47.067599999999999</v>
      </c>
      <c r="H141">
        <v>-122.12949999999999</v>
      </c>
      <c r="J141">
        <f t="shared" si="4"/>
        <v>4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795</v>
      </c>
      <c r="B142" t="s">
        <v>1</v>
      </c>
      <c r="C142" t="s">
        <v>796</v>
      </c>
      <c r="D142">
        <v>4</v>
      </c>
      <c r="E142">
        <v>0</v>
      </c>
      <c r="F142">
        <v>0</v>
      </c>
      <c r="G142">
        <v>41.148899999999998</v>
      </c>
      <c r="H142">
        <v>-73.983000000000004</v>
      </c>
      <c r="J142">
        <f t="shared" si="4"/>
        <v>4</v>
      </c>
      <c r="K142">
        <f t="shared" si="4"/>
        <v>0</v>
      </c>
      <c r="L142">
        <f t="shared" si="4"/>
        <v>0</v>
      </c>
      <c r="N142">
        <f t="shared" si="5"/>
        <v>4</v>
      </c>
      <c r="O142">
        <f t="shared" si="5"/>
        <v>0</v>
      </c>
      <c r="P142">
        <f t="shared" si="5"/>
        <v>0</v>
      </c>
    </row>
    <row r="143" spans="1:16" ht="17" x14ac:dyDescent="0.25">
      <c r="A143" s="4"/>
      <c r="B143" t="s">
        <v>336</v>
      </c>
      <c r="C143" t="s">
        <v>797</v>
      </c>
      <c r="D143">
        <v>3</v>
      </c>
      <c r="E143">
        <v>0</v>
      </c>
      <c r="F143">
        <v>0</v>
      </c>
      <c r="G143">
        <v>23.684999999999999</v>
      </c>
      <c r="H143">
        <v>90.356300000000005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290</v>
      </c>
      <c r="C144" t="s">
        <v>587</v>
      </c>
      <c r="D144">
        <v>3</v>
      </c>
      <c r="E144">
        <v>0</v>
      </c>
      <c r="F144">
        <v>0</v>
      </c>
      <c r="G144">
        <v>43.915900000000001</v>
      </c>
      <c r="H144">
        <v>17.679099999999998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798</v>
      </c>
      <c r="D145">
        <v>3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242</v>
      </c>
      <c r="C146" t="s">
        <v>630</v>
      </c>
      <c r="D146">
        <v>3</v>
      </c>
      <c r="E146">
        <v>0</v>
      </c>
      <c r="F146">
        <v>0</v>
      </c>
      <c r="G146">
        <v>49.814399999999999</v>
      </c>
      <c r="H146">
        <v>6.1317000000000004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284</v>
      </c>
      <c r="C147" t="s">
        <v>701</v>
      </c>
      <c r="D147">
        <v>3</v>
      </c>
      <c r="E147">
        <v>0</v>
      </c>
      <c r="F147">
        <v>0</v>
      </c>
      <c r="G147">
        <v>35.9375</v>
      </c>
      <c r="H147">
        <v>14.375400000000001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307</v>
      </c>
      <c r="C148" t="s">
        <v>799</v>
      </c>
      <c r="D148">
        <v>3</v>
      </c>
      <c r="E148">
        <v>0</v>
      </c>
      <c r="F148">
        <v>0</v>
      </c>
      <c r="G148">
        <v>41.608600000000003</v>
      </c>
      <c r="H148">
        <v>21.7453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246</v>
      </c>
      <c r="C149" t="s">
        <v>800</v>
      </c>
      <c r="D149">
        <v>3</v>
      </c>
      <c r="E149">
        <v>0</v>
      </c>
      <c r="F149">
        <v>0</v>
      </c>
      <c r="G149">
        <v>48.668999999999997</v>
      </c>
      <c r="H149">
        <v>19.699000000000002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247</v>
      </c>
      <c r="C150" t="s">
        <v>801</v>
      </c>
      <c r="D150">
        <v>3</v>
      </c>
      <c r="E150">
        <v>0</v>
      </c>
      <c r="F150">
        <v>0</v>
      </c>
      <c r="G150">
        <v>-30.5595</v>
      </c>
      <c r="H150">
        <v>22.9375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802</v>
      </c>
      <c r="B151" t="s">
        <v>1</v>
      </c>
      <c r="C151" t="s">
        <v>709</v>
      </c>
      <c r="D151">
        <v>3</v>
      </c>
      <c r="E151">
        <v>0</v>
      </c>
      <c r="F151">
        <v>0</v>
      </c>
      <c r="G151">
        <v>26.190100000000001</v>
      </c>
      <c r="H151">
        <v>-80.365899999999996</v>
      </c>
      <c r="J151">
        <f t="shared" si="4"/>
        <v>3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803</v>
      </c>
      <c r="B152" t="s">
        <v>1</v>
      </c>
      <c r="C152" t="s">
        <v>804</v>
      </c>
      <c r="D152">
        <v>3</v>
      </c>
      <c r="E152">
        <v>0</v>
      </c>
      <c r="F152">
        <v>0</v>
      </c>
      <c r="G152">
        <v>33.899900000000002</v>
      </c>
      <c r="H152">
        <v>-84.564099999999996</v>
      </c>
      <c r="J152">
        <f t="shared" ref="J152:L215" si="6">IF($B152="US",D152,"")</f>
        <v>3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805</v>
      </c>
      <c r="B153" t="s">
        <v>1</v>
      </c>
      <c r="C153" t="s">
        <v>806</v>
      </c>
      <c r="D153">
        <v>3</v>
      </c>
      <c r="E153">
        <v>0</v>
      </c>
      <c r="F153">
        <v>0</v>
      </c>
      <c r="G153">
        <v>39.258699999999997</v>
      </c>
      <c r="H153">
        <v>-104.9389</v>
      </c>
      <c r="J153">
        <f t="shared" si="6"/>
        <v>3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807</v>
      </c>
      <c r="B154" t="s">
        <v>1</v>
      </c>
      <c r="C154" t="s">
        <v>808</v>
      </c>
      <c r="D154">
        <v>3</v>
      </c>
      <c r="E154">
        <v>0</v>
      </c>
      <c r="F154">
        <v>0</v>
      </c>
      <c r="G154">
        <v>41.314799999999998</v>
      </c>
      <c r="H154">
        <v>-96.195099999999996</v>
      </c>
      <c r="J154">
        <f t="shared" si="6"/>
        <v>3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809</v>
      </c>
      <c r="B155" t="s">
        <v>1</v>
      </c>
      <c r="C155" t="s">
        <v>798</v>
      </c>
      <c r="D155">
        <v>3</v>
      </c>
      <c r="E155">
        <v>0</v>
      </c>
      <c r="F155">
        <v>0</v>
      </c>
      <c r="G155">
        <v>41.669899999999998</v>
      </c>
      <c r="H155">
        <v>-91.598399999999998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810</v>
      </c>
      <c r="B156" t="s">
        <v>1</v>
      </c>
      <c r="C156" t="s">
        <v>811</v>
      </c>
      <c r="D156">
        <v>3</v>
      </c>
      <c r="E156">
        <v>0</v>
      </c>
      <c r="F156">
        <v>1</v>
      </c>
      <c r="G156">
        <v>33.291800000000002</v>
      </c>
      <c r="H156">
        <v>-112.42910000000001</v>
      </c>
      <c r="J156">
        <f t="shared" si="6"/>
        <v>3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812</v>
      </c>
      <c r="B157" t="s">
        <v>1</v>
      </c>
      <c r="C157" t="s">
        <v>813</v>
      </c>
      <c r="D157">
        <v>3</v>
      </c>
      <c r="E157">
        <v>0</v>
      </c>
      <c r="F157">
        <v>0</v>
      </c>
      <c r="G157">
        <v>41.888199999999998</v>
      </c>
      <c r="H157">
        <v>-71.477400000000003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73</v>
      </c>
      <c r="B158" t="s">
        <v>1</v>
      </c>
      <c r="C158" t="s">
        <v>814</v>
      </c>
      <c r="D158">
        <v>3</v>
      </c>
      <c r="E158">
        <v>0</v>
      </c>
      <c r="F158">
        <v>1</v>
      </c>
      <c r="G158">
        <v>32.715699999999998</v>
      </c>
      <c r="H158">
        <v>-117.1611</v>
      </c>
      <c r="J158">
        <f t="shared" si="6"/>
        <v>3</v>
      </c>
      <c r="K158">
        <f t="shared" si="6"/>
        <v>0</v>
      </c>
      <c r="L158">
        <f t="shared" si="6"/>
        <v>1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815</v>
      </c>
      <c r="B159" t="s">
        <v>1</v>
      </c>
      <c r="C159" t="s">
        <v>816</v>
      </c>
      <c r="D159">
        <v>3</v>
      </c>
      <c r="E159">
        <v>0</v>
      </c>
      <c r="F159">
        <v>0</v>
      </c>
      <c r="G159">
        <v>38.578000000000003</v>
      </c>
      <c r="H159">
        <v>-122.9888</v>
      </c>
      <c r="J159">
        <f t="shared" si="6"/>
        <v>3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264</v>
      </c>
      <c r="C160" t="s">
        <v>676</v>
      </c>
      <c r="D160">
        <v>2</v>
      </c>
      <c r="E160">
        <v>0</v>
      </c>
      <c r="F160">
        <v>0</v>
      </c>
      <c r="G160">
        <v>41.153300000000002</v>
      </c>
      <c r="H160">
        <v>20.168299999999999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341</v>
      </c>
      <c r="B161" t="s">
        <v>59</v>
      </c>
      <c r="C161" t="s">
        <v>696</v>
      </c>
      <c r="D161">
        <v>2</v>
      </c>
      <c r="E161">
        <v>0</v>
      </c>
      <c r="F161">
        <v>0</v>
      </c>
      <c r="G161">
        <v>-41.454500000000003</v>
      </c>
      <c r="H161">
        <v>145.97069999999999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697</v>
      </c>
      <c r="D162">
        <v>2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572</v>
      </c>
      <c r="D163">
        <v>2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281</v>
      </c>
      <c r="C164" t="s">
        <v>714</v>
      </c>
      <c r="D164">
        <v>2</v>
      </c>
      <c r="E164">
        <v>0</v>
      </c>
      <c r="F164">
        <v>0</v>
      </c>
      <c r="G164">
        <v>35.126399999999997</v>
      </c>
      <c r="H164">
        <v>33.429900000000004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306</v>
      </c>
      <c r="C165" t="s">
        <v>698</v>
      </c>
      <c r="D165">
        <v>2</v>
      </c>
      <c r="E165">
        <v>0</v>
      </c>
      <c r="F165">
        <v>0</v>
      </c>
      <c r="G165">
        <v>61.892600000000002</v>
      </c>
      <c r="H165">
        <v>-6.9118000000000004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508</v>
      </c>
      <c r="D166">
        <v>2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287</v>
      </c>
      <c r="C167" t="s">
        <v>817</v>
      </c>
      <c r="D167">
        <v>2</v>
      </c>
      <c r="E167">
        <v>0</v>
      </c>
      <c r="F167">
        <v>0</v>
      </c>
      <c r="G167">
        <v>31.791699999999999</v>
      </c>
      <c r="H167">
        <v>-7.0926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388</v>
      </c>
      <c r="C168" t="s">
        <v>574</v>
      </c>
      <c r="D168">
        <v>2</v>
      </c>
      <c r="E168">
        <v>0</v>
      </c>
      <c r="F168">
        <v>0</v>
      </c>
      <c r="G168">
        <v>9.0820000000000007</v>
      </c>
      <c r="H168">
        <v>8.6753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818</v>
      </c>
      <c r="C169" t="s">
        <v>702</v>
      </c>
      <c r="D169">
        <v>2</v>
      </c>
      <c r="E169">
        <v>0</v>
      </c>
      <c r="F169">
        <v>0</v>
      </c>
      <c r="G169">
        <v>18.070799999999998</v>
      </c>
      <c r="H169">
        <v>-63.0501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304</v>
      </c>
      <c r="C170" t="s">
        <v>784</v>
      </c>
      <c r="D170">
        <v>2</v>
      </c>
      <c r="E170">
        <v>0</v>
      </c>
      <c r="F170">
        <v>0</v>
      </c>
      <c r="G170">
        <v>33.886899999999997</v>
      </c>
      <c r="H170">
        <v>9.5374999999999996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819</v>
      </c>
      <c r="B171" t="s">
        <v>1</v>
      </c>
      <c r="C171" t="s">
        <v>820</v>
      </c>
      <c r="D171">
        <v>2</v>
      </c>
      <c r="E171">
        <v>0</v>
      </c>
      <c r="F171">
        <v>0</v>
      </c>
      <c r="G171">
        <v>37.601700000000001</v>
      </c>
      <c r="H171">
        <v>-121.7195</v>
      </c>
      <c r="J171">
        <f t="shared" si="6"/>
        <v>2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742</v>
      </c>
      <c r="D172">
        <v>2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2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822</v>
      </c>
      <c r="B173" t="s">
        <v>1</v>
      </c>
      <c r="C173" t="s">
        <v>823</v>
      </c>
      <c r="D173">
        <v>2</v>
      </c>
      <c r="E173">
        <v>0</v>
      </c>
      <c r="F173">
        <v>0</v>
      </c>
      <c r="G173">
        <v>39.739199999999997</v>
      </c>
      <c r="H173">
        <v>-104.9903</v>
      </c>
      <c r="J173">
        <f t="shared" si="6"/>
        <v>2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824</v>
      </c>
      <c r="B174" t="s">
        <v>1</v>
      </c>
      <c r="C174" t="s">
        <v>825</v>
      </c>
      <c r="D174">
        <v>2</v>
      </c>
      <c r="E174">
        <v>0</v>
      </c>
      <c r="F174">
        <v>0</v>
      </c>
      <c r="G174">
        <v>38.908499999999997</v>
      </c>
      <c r="H174">
        <v>-77.240499999999997</v>
      </c>
      <c r="J174">
        <f t="shared" si="6"/>
        <v>2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826</v>
      </c>
      <c r="B175" t="s">
        <v>1</v>
      </c>
      <c r="C175" t="s">
        <v>798</v>
      </c>
      <c r="D175">
        <v>2</v>
      </c>
      <c r="E175">
        <v>0</v>
      </c>
      <c r="F175">
        <v>0</v>
      </c>
      <c r="G175">
        <v>38.433300000000003</v>
      </c>
      <c r="H175">
        <v>-84.354200000000006</v>
      </c>
      <c r="J175">
        <f t="shared" si="6"/>
        <v>2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827</v>
      </c>
      <c r="B176" t="s">
        <v>1</v>
      </c>
      <c r="C176" t="s">
        <v>772</v>
      </c>
      <c r="D176">
        <v>2</v>
      </c>
      <c r="E176">
        <v>0</v>
      </c>
      <c r="F176">
        <v>0</v>
      </c>
      <c r="G176">
        <v>39.8065</v>
      </c>
      <c r="H176">
        <v>-86.540099999999995</v>
      </c>
      <c r="J176">
        <f t="shared" si="6"/>
        <v>2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828</v>
      </c>
      <c r="B177" t="s">
        <v>1</v>
      </c>
      <c r="C177" t="s">
        <v>829</v>
      </c>
      <c r="D177">
        <v>2</v>
      </c>
      <c r="E177">
        <v>0</v>
      </c>
      <c r="F177">
        <v>0</v>
      </c>
      <c r="G177">
        <v>27.990400000000001</v>
      </c>
      <c r="H177">
        <v>-82.3018</v>
      </c>
      <c r="J177">
        <f t="shared" si="6"/>
        <v>2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830</v>
      </c>
      <c r="B178" t="s">
        <v>1</v>
      </c>
      <c r="C178" t="s">
        <v>831</v>
      </c>
      <c r="D178">
        <v>2</v>
      </c>
      <c r="E178">
        <v>0</v>
      </c>
      <c r="F178">
        <v>0</v>
      </c>
      <c r="G178">
        <v>21.306999999999999</v>
      </c>
      <c r="H178">
        <v>-157.85839999999999</v>
      </c>
      <c r="J178">
        <f t="shared" si="6"/>
        <v>2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832</v>
      </c>
      <c r="B179" t="s">
        <v>1</v>
      </c>
      <c r="C179" t="s">
        <v>833</v>
      </c>
      <c r="D179">
        <v>2</v>
      </c>
      <c r="E179">
        <v>0</v>
      </c>
      <c r="F179">
        <v>0</v>
      </c>
      <c r="G179">
        <v>42.334499999999998</v>
      </c>
      <c r="H179">
        <v>-122.7647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834</v>
      </c>
      <c r="B180" t="s">
        <v>1</v>
      </c>
      <c r="C180" t="s">
        <v>727</v>
      </c>
      <c r="D180">
        <v>2</v>
      </c>
      <c r="E180">
        <v>1</v>
      </c>
      <c r="F180">
        <v>0</v>
      </c>
      <c r="G180">
        <v>26.663</v>
      </c>
      <c r="H180">
        <v>-81.953500000000005</v>
      </c>
      <c r="J180">
        <f t="shared" si="6"/>
        <v>2</v>
      </c>
      <c r="K180">
        <f t="shared" si="6"/>
        <v>1</v>
      </c>
      <c r="L180">
        <f t="shared" si="6"/>
        <v>0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835</v>
      </c>
      <c r="B181" t="s">
        <v>1</v>
      </c>
      <c r="C181" t="s">
        <v>709</v>
      </c>
      <c r="D181">
        <v>2</v>
      </c>
      <c r="E181">
        <v>0</v>
      </c>
      <c r="F181">
        <v>0</v>
      </c>
      <c r="G181">
        <v>27.479900000000001</v>
      </c>
      <c r="H181">
        <v>-82.345200000000006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836</v>
      </c>
      <c r="B182" t="s">
        <v>1</v>
      </c>
      <c r="C182" t="s">
        <v>837</v>
      </c>
      <c r="D182">
        <v>2</v>
      </c>
      <c r="E182">
        <v>0</v>
      </c>
      <c r="F182">
        <v>0</v>
      </c>
      <c r="G182">
        <v>32.816200000000002</v>
      </c>
      <c r="H182">
        <v>-111.28449999999999</v>
      </c>
      <c r="J182">
        <f t="shared" si="6"/>
        <v>2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838</v>
      </c>
      <c r="B183" t="s">
        <v>1</v>
      </c>
      <c r="C183" t="s">
        <v>839</v>
      </c>
      <c r="D183">
        <v>2</v>
      </c>
      <c r="E183">
        <v>0</v>
      </c>
      <c r="F183">
        <v>0</v>
      </c>
      <c r="G183">
        <v>38.474699999999999</v>
      </c>
      <c r="H183">
        <v>-121.35420000000001</v>
      </c>
      <c r="J183">
        <f t="shared" si="6"/>
        <v>2</v>
      </c>
      <c r="K183">
        <f t="shared" si="6"/>
        <v>0</v>
      </c>
      <c r="L183">
        <f t="shared" si="6"/>
        <v>0</v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72</v>
      </c>
      <c r="B184" t="s">
        <v>1</v>
      </c>
      <c r="C184" t="s">
        <v>128</v>
      </c>
      <c r="D184">
        <v>2</v>
      </c>
      <c r="E184">
        <v>0</v>
      </c>
      <c r="F184">
        <v>0</v>
      </c>
      <c r="G184">
        <v>36.576099999999997</v>
      </c>
      <c r="H184">
        <v>-120.9876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840</v>
      </c>
      <c r="B185" t="s">
        <v>1</v>
      </c>
      <c r="C185" t="s">
        <v>841</v>
      </c>
      <c r="D185">
        <v>2</v>
      </c>
      <c r="E185">
        <v>0</v>
      </c>
      <c r="F185">
        <v>0</v>
      </c>
      <c r="G185">
        <v>37.563000000000002</v>
      </c>
      <c r="H185">
        <v>-122.32550000000001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842</v>
      </c>
      <c r="B186" t="s">
        <v>1</v>
      </c>
      <c r="C186" t="s">
        <v>843</v>
      </c>
      <c r="D186">
        <v>2</v>
      </c>
      <c r="E186">
        <v>0</v>
      </c>
      <c r="F186">
        <v>0</v>
      </c>
      <c r="G186">
        <v>43.032400000000003</v>
      </c>
      <c r="H186">
        <v>-73.936000000000007</v>
      </c>
      <c r="J186">
        <f t="shared" si="6"/>
        <v>2</v>
      </c>
      <c r="K186">
        <f t="shared" si="6"/>
        <v>0</v>
      </c>
      <c r="L186">
        <f t="shared" si="6"/>
        <v>0</v>
      </c>
      <c r="N186">
        <f t="shared" si="7"/>
        <v>2</v>
      </c>
      <c r="O186">
        <f t="shared" si="7"/>
        <v>0</v>
      </c>
      <c r="P186">
        <f t="shared" si="7"/>
        <v>0</v>
      </c>
    </row>
    <row r="187" spans="1:16" ht="17" x14ac:dyDescent="0.25">
      <c r="A187" s="4" t="s">
        <v>844</v>
      </c>
      <c r="B187" t="s">
        <v>1</v>
      </c>
      <c r="C187" t="s">
        <v>633</v>
      </c>
      <c r="D187">
        <v>2</v>
      </c>
      <c r="E187">
        <v>0</v>
      </c>
      <c r="F187">
        <v>0</v>
      </c>
      <c r="G187">
        <v>39.591200000000001</v>
      </c>
      <c r="H187">
        <v>-106.06399999999999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845</v>
      </c>
      <c r="B188" t="s">
        <v>1</v>
      </c>
      <c r="C188" t="s">
        <v>846</v>
      </c>
      <c r="D188">
        <v>2</v>
      </c>
      <c r="E188">
        <v>0</v>
      </c>
      <c r="F188">
        <v>0</v>
      </c>
      <c r="G188">
        <v>38.907200000000003</v>
      </c>
      <c r="H188">
        <v>-77.036900000000003</v>
      </c>
      <c r="J188">
        <f t="shared" si="6"/>
        <v>2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847</v>
      </c>
      <c r="B189" t="s">
        <v>1</v>
      </c>
      <c r="C189" t="s">
        <v>742</v>
      </c>
      <c r="D189">
        <v>2</v>
      </c>
      <c r="E189">
        <v>0</v>
      </c>
      <c r="F189">
        <v>0</v>
      </c>
      <c r="G189">
        <v>40.5608</v>
      </c>
      <c r="H189">
        <v>-119.6035</v>
      </c>
      <c r="J189">
        <f t="shared" si="6"/>
        <v>2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376</v>
      </c>
      <c r="C190" t="s">
        <v>616</v>
      </c>
      <c r="D190">
        <v>1</v>
      </c>
      <c r="E190">
        <v>0</v>
      </c>
      <c r="F190">
        <v>0</v>
      </c>
      <c r="G190">
        <v>42.506300000000003</v>
      </c>
      <c r="H190">
        <v>1.5218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/>
      <c r="B191" t="s">
        <v>261</v>
      </c>
      <c r="C191" t="s">
        <v>617</v>
      </c>
      <c r="D191">
        <v>1</v>
      </c>
      <c r="E191">
        <v>0</v>
      </c>
      <c r="F191">
        <v>0</v>
      </c>
      <c r="G191">
        <v>40.069099999999999</v>
      </c>
      <c r="H191">
        <v>45.038200000000003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394</v>
      </c>
      <c r="C192" t="s">
        <v>579</v>
      </c>
      <c r="D192">
        <v>1</v>
      </c>
      <c r="E192">
        <v>0</v>
      </c>
      <c r="F192">
        <v>0</v>
      </c>
      <c r="G192">
        <v>27.514199999999999</v>
      </c>
      <c r="H192">
        <v>90.433599999999998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256</v>
      </c>
      <c r="C193" t="s">
        <v>714</v>
      </c>
      <c r="D193">
        <v>1</v>
      </c>
      <c r="E193">
        <v>0</v>
      </c>
      <c r="F193">
        <v>0</v>
      </c>
      <c r="G193">
        <v>4.5353000000000003</v>
      </c>
      <c r="H193">
        <v>114.7277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257</v>
      </c>
      <c r="C194" t="s">
        <v>848</v>
      </c>
      <c r="D194">
        <v>1</v>
      </c>
      <c r="E194">
        <v>0</v>
      </c>
      <c r="F194">
        <v>0</v>
      </c>
      <c r="G194">
        <v>4.5709</v>
      </c>
      <c r="H194">
        <v>-74.297300000000007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432</v>
      </c>
      <c r="C195" t="s">
        <v>849</v>
      </c>
      <c r="D195">
        <v>1</v>
      </c>
      <c r="E195">
        <v>0</v>
      </c>
      <c r="F195">
        <v>0</v>
      </c>
      <c r="G195">
        <v>36.140799999999999</v>
      </c>
      <c r="H195">
        <v>-5.3536000000000001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/>
      <c r="B196" t="s">
        <v>311</v>
      </c>
      <c r="C196" t="s">
        <v>583</v>
      </c>
      <c r="D196">
        <v>1</v>
      </c>
      <c r="E196">
        <v>0</v>
      </c>
      <c r="F196">
        <v>0</v>
      </c>
      <c r="G196">
        <v>31.24</v>
      </c>
      <c r="H196">
        <v>36.51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367</v>
      </c>
      <c r="C197" t="s">
        <v>584</v>
      </c>
      <c r="D197">
        <v>1</v>
      </c>
      <c r="E197">
        <v>0</v>
      </c>
      <c r="F197">
        <v>0</v>
      </c>
      <c r="G197">
        <v>47.14</v>
      </c>
      <c r="H197">
        <v>9.5500000000000007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313</v>
      </c>
      <c r="C198" t="s">
        <v>700</v>
      </c>
      <c r="D198">
        <v>1</v>
      </c>
      <c r="E198">
        <v>0</v>
      </c>
      <c r="F198">
        <v>0</v>
      </c>
      <c r="G198">
        <v>55.169400000000003</v>
      </c>
      <c r="H198">
        <v>23.8813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79</v>
      </c>
      <c r="B199" t="s">
        <v>13</v>
      </c>
      <c r="C199" t="s">
        <v>136</v>
      </c>
      <c r="D199">
        <v>1</v>
      </c>
      <c r="E199">
        <v>0</v>
      </c>
      <c r="F199">
        <v>1</v>
      </c>
      <c r="G199">
        <v>31.692699999999999</v>
      </c>
      <c r="H199">
        <v>88.092399999999998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294</v>
      </c>
      <c r="C200" t="s">
        <v>691</v>
      </c>
      <c r="D200">
        <v>1</v>
      </c>
      <c r="E200">
        <v>0</v>
      </c>
      <c r="F200">
        <v>0</v>
      </c>
      <c r="G200">
        <v>47.4116</v>
      </c>
      <c r="H200">
        <v>28.369900000000001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345</v>
      </c>
      <c r="C201" t="s">
        <v>619</v>
      </c>
      <c r="D201">
        <v>1</v>
      </c>
      <c r="E201">
        <v>0</v>
      </c>
      <c r="F201">
        <v>0</v>
      </c>
      <c r="G201">
        <v>43.7333</v>
      </c>
      <c r="H201">
        <v>7.4166999999999996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125</v>
      </c>
      <c r="D202">
        <v>1</v>
      </c>
      <c r="E202">
        <v>0</v>
      </c>
      <c r="F202">
        <v>1</v>
      </c>
      <c r="G202">
        <v>28.166699999999999</v>
      </c>
      <c r="H202">
        <v>84.25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338</v>
      </c>
      <c r="C203" t="s">
        <v>701</v>
      </c>
      <c r="D203">
        <v>1</v>
      </c>
      <c r="E203">
        <v>0</v>
      </c>
      <c r="F203">
        <v>0</v>
      </c>
      <c r="G203">
        <v>-23.442499999999999</v>
      </c>
      <c r="H203">
        <v>-58.443800000000003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370</v>
      </c>
      <c r="C204" t="s">
        <v>702</v>
      </c>
      <c r="D204">
        <v>1</v>
      </c>
      <c r="E204">
        <v>0</v>
      </c>
      <c r="F204">
        <v>0</v>
      </c>
      <c r="G204">
        <v>17.899999999999999</v>
      </c>
      <c r="H204">
        <v>-62.833300000000001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254</v>
      </c>
      <c r="C205" t="s">
        <v>579</v>
      </c>
      <c r="D205">
        <v>1</v>
      </c>
      <c r="E205">
        <v>0</v>
      </c>
      <c r="F205">
        <v>0</v>
      </c>
      <c r="G205">
        <v>44.016500000000001</v>
      </c>
      <c r="H205">
        <v>21.0059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81</v>
      </c>
      <c r="C206" t="s">
        <v>137</v>
      </c>
      <c r="D206">
        <v>1</v>
      </c>
      <c r="E206">
        <v>0</v>
      </c>
      <c r="F206">
        <v>1</v>
      </c>
      <c r="G206">
        <v>7</v>
      </c>
      <c r="H206">
        <v>81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425</v>
      </c>
      <c r="C207" t="s">
        <v>587</v>
      </c>
      <c r="D207">
        <v>1</v>
      </c>
      <c r="E207">
        <v>0</v>
      </c>
      <c r="F207">
        <v>0</v>
      </c>
      <c r="G207">
        <v>8.6195000000000004</v>
      </c>
      <c r="H207">
        <v>0.82479999999999998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850</v>
      </c>
      <c r="B208" t="s">
        <v>1</v>
      </c>
      <c r="C208" t="s">
        <v>709</v>
      </c>
      <c r="D208">
        <v>1</v>
      </c>
      <c r="E208">
        <v>0</v>
      </c>
      <c r="F208">
        <v>0</v>
      </c>
      <c r="G208">
        <v>43.027900000000002</v>
      </c>
      <c r="H208">
        <v>-73.135000000000005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851</v>
      </c>
      <c r="B209" t="s">
        <v>1</v>
      </c>
      <c r="C209" t="s">
        <v>852</v>
      </c>
      <c r="D209">
        <v>1</v>
      </c>
      <c r="E209">
        <v>0</v>
      </c>
      <c r="F209">
        <v>0</v>
      </c>
      <c r="G209">
        <v>42.311799999999998</v>
      </c>
      <c r="H209">
        <v>-73.182199999999995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853</v>
      </c>
      <c r="B210" t="s">
        <v>1</v>
      </c>
      <c r="C210" t="s">
        <v>854</v>
      </c>
      <c r="D210">
        <v>1</v>
      </c>
      <c r="E210">
        <v>0</v>
      </c>
      <c r="F210">
        <v>0</v>
      </c>
      <c r="G210">
        <v>44.825400000000002</v>
      </c>
      <c r="H210">
        <v>-93.784199999999998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855</v>
      </c>
      <c r="B211" t="s">
        <v>1</v>
      </c>
      <c r="C211" t="s">
        <v>806</v>
      </c>
      <c r="D211">
        <v>1</v>
      </c>
      <c r="E211">
        <v>0</v>
      </c>
      <c r="F211">
        <v>0</v>
      </c>
      <c r="G211">
        <v>32.795699999999997</v>
      </c>
      <c r="H211">
        <v>-79.784800000000004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856</v>
      </c>
      <c r="B212" t="s">
        <v>1</v>
      </c>
      <c r="C212" t="s">
        <v>709</v>
      </c>
      <c r="D212">
        <v>1</v>
      </c>
      <c r="E212">
        <v>0</v>
      </c>
      <c r="F212">
        <v>0</v>
      </c>
      <c r="G212">
        <v>26.894600000000001</v>
      </c>
      <c r="H212">
        <v>-81.909800000000004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857</v>
      </c>
      <c r="B213" t="s">
        <v>1</v>
      </c>
      <c r="C213" t="s">
        <v>858</v>
      </c>
      <c r="D213">
        <v>1</v>
      </c>
      <c r="E213">
        <v>0</v>
      </c>
      <c r="F213">
        <v>0</v>
      </c>
      <c r="G213">
        <v>35.7211</v>
      </c>
      <c r="H213">
        <v>-79.178100000000001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859</v>
      </c>
      <c r="B214" t="s">
        <v>1</v>
      </c>
      <c r="C214" t="s">
        <v>804</v>
      </c>
      <c r="D214">
        <v>1</v>
      </c>
      <c r="E214">
        <v>0</v>
      </c>
      <c r="F214">
        <v>0</v>
      </c>
      <c r="G214">
        <v>34.2515</v>
      </c>
      <c r="H214">
        <v>-84.4803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860</v>
      </c>
      <c r="B215" t="s">
        <v>1</v>
      </c>
      <c r="C215" t="s">
        <v>861</v>
      </c>
      <c r="D215">
        <v>1</v>
      </c>
      <c r="E215">
        <v>0</v>
      </c>
      <c r="F215">
        <v>0</v>
      </c>
      <c r="G215">
        <v>45.746600000000001</v>
      </c>
      <c r="H215">
        <v>-122.5194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862</v>
      </c>
      <c r="B216" t="s">
        <v>1</v>
      </c>
      <c r="C216" t="s">
        <v>730</v>
      </c>
      <c r="D216">
        <v>1</v>
      </c>
      <c r="E216">
        <v>0</v>
      </c>
      <c r="F216">
        <v>0</v>
      </c>
      <c r="G216">
        <v>33.179499999999997</v>
      </c>
      <c r="H216">
        <v>-96.492999999999995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863</v>
      </c>
      <c r="B217" t="s">
        <v>1</v>
      </c>
      <c r="C217" t="s">
        <v>864</v>
      </c>
      <c r="D217">
        <v>1</v>
      </c>
      <c r="E217">
        <v>0</v>
      </c>
      <c r="F217">
        <v>0</v>
      </c>
      <c r="G217">
        <v>36.134300000000003</v>
      </c>
      <c r="H217">
        <v>-86.822000000000003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865</v>
      </c>
      <c r="B218" t="s">
        <v>1</v>
      </c>
      <c r="C218" t="s">
        <v>866</v>
      </c>
      <c r="D218">
        <v>1</v>
      </c>
      <c r="E218">
        <v>0</v>
      </c>
      <c r="F218">
        <v>0</v>
      </c>
      <c r="G218">
        <v>40.962899999999998</v>
      </c>
      <c r="H218">
        <v>-112.09529999999999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867</v>
      </c>
      <c r="B219" t="s">
        <v>1</v>
      </c>
      <c r="C219" t="s">
        <v>868</v>
      </c>
      <c r="D219">
        <v>1</v>
      </c>
      <c r="E219">
        <v>0</v>
      </c>
      <c r="F219">
        <v>0</v>
      </c>
      <c r="G219">
        <v>39.907800000000002</v>
      </c>
      <c r="H219">
        <v>-75.387900000000002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869</v>
      </c>
      <c r="B220" t="s">
        <v>1</v>
      </c>
      <c r="C220" t="s">
        <v>740</v>
      </c>
      <c r="D220">
        <v>1</v>
      </c>
      <c r="E220">
        <v>0</v>
      </c>
      <c r="F220">
        <v>0</v>
      </c>
      <c r="G220">
        <v>43.126100000000001</v>
      </c>
      <c r="H220">
        <v>-123.2492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870</v>
      </c>
      <c r="B221" t="s">
        <v>1</v>
      </c>
      <c r="C221" t="s">
        <v>871</v>
      </c>
      <c r="D221">
        <v>1</v>
      </c>
      <c r="E221">
        <v>0</v>
      </c>
      <c r="F221">
        <v>0</v>
      </c>
      <c r="G221">
        <v>38.910800000000002</v>
      </c>
      <c r="H221">
        <v>-104.4723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872</v>
      </c>
      <c r="B222" t="s">
        <v>1</v>
      </c>
      <c r="C222" t="s">
        <v>737</v>
      </c>
      <c r="D222">
        <v>1</v>
      </c>
      <c r="E222">
        <v>0</v>
      </c>
      <c r="F222">
        <v>0</v>
      </c>
      <c r="G222">
        <v>41.256</v>
      </c>
      <c r="H222">
        <v>-73.370900000000006</v>
      </c>
      <c r="J222">
        <f t="shared" si="8"/>
        <v>1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873</v>
      </c>
      <c r="B223" t="s">
        <v>1</v>
      </c>
      <c r="C223" t="s">
        <v>874</v>
      </c>
      <c r="D223">
        <v>1</v>
      </c>
      <c r="E223">
        <v>0</v>
      </c>
      <c r="F223">
        <v>0</v>
      </c>
      <c r="G223">
        <v>38.060600000000001</v>
      </c>
      <c r="H223">
        <v>-84.4803</v>
      </c>
      <c r="J223">
        <f t="shared" si="8"/>
        <v>1</v>
      </c>
      <c r="K223">
        <f t="shared" si="8"/>
        <v>0</v>
      </c>
      <c r="L223">
        <f t="shared" si="8"/>
        <v>0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875</v>
      </c>
      <c r="B224" t="s">
        <v>1</v>
      </c>
      <c r="C224" t="s">
        <v>876</v>
      </c>
      <c r="D224">
        <v>1</v>
      </c>
      <c r="E224">
        <v>0</v>
      </c>
      <c r="F224">
        <v>0</v>
      </c>
      <c r="G224">
        <v>36.985900000000001</v>
      </c>
      <c r="H224">
        <v>-119.2321</v>
      </c>
      <c r="J224">
        <f t="shared" si="8"/>
        <v>1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877</v>
      </c>
      <c r="B225" t="s">
        <v>1</v>
      </c>
      <c r="C225" t="s">
        <v>798</v>
      </c>
      <c r="D225">
        <v>1</v>
      </c>
      <c r="E225">
        <v>1</v>
      </c>
      <c r="F225">
        <v>0</v>
      </c>
      <c r="G225">
        <v>47.198099999999997</v>
      </c>
      <c r="H225">
        <v>-119.3732</v>
      </c>
      <c r="J225">
        <f t="shared" si="8"/>
        <v>1</v>
      </c>
      <c r="K225">
        <f t="shared" si="8"/>
        <v>1</v>
      </c>
      <c r="L225">
        <f t="shared" si="8"/>
        <v>0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878</v>
      </c>
      <c r="B226" t="s">
        <v>1</v>
      </c>
      <c r="C226" t="s">
        <v>879</v>
      </c>
      <c r="D226">
        <v>1</v>
      </c>
      <c r="E226">
        <v>0</v>
      </c>
      <c r="F226">
        <v>0</v>
      </c>
      <c r="G226">
        <v>39.5839</v>
      </c>
      <c r="H226">
        <v>-76.363699999999994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880</v>
      </c>
      <c r="B227" t="s">
        <v>1</v>
      </c>
      <c r="C227" t="s">
        <v>766</v>
      </c>
      <c r="D227">
        <v>1</v>
      </c>
      <c r="E227">
        <v>0</v>
      </c>
      <c r="F227">
        <v>0</v>
      </c>
      <c r="G227">
        <v>40.7453</v>
      </c>
      <c r="H227">
        <v>-74.0535</v>
      </c>
      <c r="J227">
        <f t="shared" si="8"/>
        <v>1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881</v>
      </c>
      <c r="B228" t="s">
        <v>1</v>
      </c>
      <c r="C228" t="s">
        <v>882</v>
      </c>
      <c r="D228">
        <v>1</v>
      </c>
      <c r="E228">
        <v>0</v>
      </c>
      <c r="F228">
        <v>0</v>
      </c>
      <c r="G228">
        <v>40.744999999999997</v>
      </c>
      <c r="H228">
        <v>-123.8695</v>
      </c>
      <c r="J228">
        <f t="shared" si="8"/>
        <v>1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883</v>
      </c>
      <c r="B229" t="s">
        <v>1</v>
      </c>
      <c r="C229" t="s">
        <v>793</v>
      </c>
      <c r="D229">
        <v>1</v>
      </c>
      <c r="E229">
        <v>0</v>
      </c>
      <c r="F229">
        <v>0</v>
      </c>
      <c r="G229">
        <v>38.193800000000003</v>
      </c>
      <c r="H229">
        <v>-85.643500000000003</v>
      </c>
      <c r="J229">
        <f t="shared" si="8"/>
        <v>1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884</v>
      </c>
      <c r="B230" t="s">
        <v>1</v>
      </c>
      <c r="C230" t="s">
        <v>885</v>
      </c>
      <c r="D230">
        <v>1</v>
      </c>
      <c r="E230">
        <v>0</v>
      </c>
      <c r="F230">
        <v>0</v>
      </c>
      <c r="G230">
        <v>47.7425</v>
      </c>
      <c r="H230">
        <v>-123.304</v>
      </c>
      <c r="J230">
        <f t="shared" si="8"/>
        <v>1</v>
      </c>
      <c r="K230">
        <f t="shared" si="8"/>
        <v>0</v>
      </c>
      <c r="L230">
        <f t="shared" si="8"/>
        <v>0</v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 t="s">
        <v>886</v>
      </c>
      <c r="B231" t="s">
        <v>1</v>
      </c>
      <c r="C231" t="s">
        <v>730</v>
      </c>
      <c r="D231">
        <v>1</v>
      </c>
      <c r="E231">
        <v>0</v>
      </c>
      <c r="F231">
        <v>0</v>
      </c>
      <c r="G231">
        <v>29.649899999999999</v>
      </c>
      <c r="H231">
        <v>-90.112099999999998</v>
      </c>
      <c r="J231">
        <f t="shared" si="8"/>
        <v>1</v>
      </c>
      <c r="K231">
        <f t="shared" si="8"/>
        <v>0</v>
      </c>
      <c r="L231">
        <f t="shared" si="8"/>
        <v>0</v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 t="s">
        <v>887</v>
      </c>
      <c r="B232" t="s">
        <v>1</v>
      </c>
      <c r="C232" t="s">
        <v>888</v>
      </c>
      <c r="D232">
        <v>1</v>
      </c>
      <c r="E232">
        <v>0</v>
      </c>
      <c r="F232">
        <v>0</v>
      </c>
      <c r="G232">
        <v>38.845399999999998</v>
      </c>
      <c r="H232">
        <v>-94.852099999999993</v>
      </c>
      <c r="J232">
        <f t="shared" si="8"/>
        <v>1</v>
      </c>
      <c r="K232">
        <f t="shared" si="8"/>
        <v>0</v>
      </c>
      <c r="L232">
        <f t="shared" si="8"/>
        <v>0</v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 t="s">
        <v>889</v>
      </c>
      <c r="B233" t="s">
        <v>1</v>
      </c>
      <c r="C233" t="s">
        <v>852</v>
      </c>
      <c r="D233">
        <v>1</v>
      </c>
      <c r="E233">
        <v>0</v>
      </c>
      <c r="F233">
        <v>0</v>
      </c>
      <c r="G233">
        <v>47.174999999999997</v>
      </c>
      <c r="H233">
        <v>-120.9319</v>
      </c>
      <c r="J233">
        <f t="shared" si="8"/>
        <v>1</v>
      </c>
      <c r="K233">
        <f t="shared" si="8"/>
        <v>0</v>
      </c>
      <c r="L233">
        <f t="shared" si="8"/>
        <v>0</v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 t="s">
        <v>890</v>
      </c>
      <c r="B234" t="s">
        <v>1</v>
      </c>
      <c r="C234" t="s">
        <v>891</v>
      </c>
      <c r="D234">
        <v>1</v>
      </c>
      <c r="E234">
        <v>0</v>
      </c>
      <c r="F234">
        <v>0</v>
      </c>
      <c r="G234">
        <v>42.695300000000003</v>
      </c>
      <c r="H234">
        <v>-121.6142</v>
      </c>
      <c r="J234">
        <f t="shared" si="8"/>
        <v>1</v>
      </c>
      <c r="K234">
        <f t="shared" si="8"/>
        <v>0</v>
      </c>
      <c r="L234">
        <f t="shared" si="8"/>
        <v>0</v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 t="s">
        <v>892</v>
      </c>
      <c r="B235" t="s">
        <v>1</v>
      </c>
      <c r="C235" t="s">
        <v>891</v>
      </c>
      <c r="D235">
        <v>1</v>
      </c>
      <c r="E235">
        <v>0</v>
      </c>
      <c r="F235">
        <v>0</v>
      </c>
      <c r="G235">
        <v>37.251899999999999</v>
      </c>
      <c r="H235">
        <v>-119.69629999999999</v>
      </c>
      <c r="J235">
        <f t="shared" si="8"/>
        <v>1</v>
      </c>
      <c r="K235">
        <f t="shared" si="8"/>
        <v>0</v>
      </c>
      <c r="L235">
        <f t="shared" si="8"/>
        <v>0</v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 t="s">
        <v>85</v>
      </c>
      <c r="B236" t="s">
        <v>1</v>
      </c>
      <c r="C236" t="s">
        <v>893</v>
      </c>
      <c r="D236">
        <v>1</v>
      </c>
      <c r="E236">
        <v>0</v>
      </c>
      <c r="F236">
        <v>1</v>
      </c>
      <c r="G236">
        <v>43.073099999999997</v>
      </c>
      <c r="H236">
        <v>-89.401200000000003</v>
      </c>
      <c r="J236">
        <f t="shared" si="8"/>
        <v>1</v>
      </c>
      <c r="K236">
        <f t="shared" si="8"/>
        <v>0</v>
      </c>
      <c r="L236">
        <f t="shared" si="8"/>
        <v>1</v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894</v>
      </c>
      <c r="B237" t="s">
        <v>1</v>
      </c>
      <c r="C237" t="s">
        <v>895</v>
      </c>
      <c r="D237">
        <v>1</v>
      </c>
      <c r="E237">
        <v>0</v>
      </c>
      <c r="F237">
        <v>0</v>
      </c>
      <c r="G237">
        <v>39.836199999999998</v>
      </c>
      <c r="H237">
        <v>-86.175200000000004</v>
      </c>
      <c r="J237">
        <f t="shared" si="8"/>
        <v>1</v>
      </c>
      <c r="K237">
        <f t="shared" si="8"/>
        <v>0</v>
      </c>
      <c r="L237">
        <f t="shared" si="8"/>
        <v>0</v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896</v>
      </c>
      <c r="B238" t="s">
        <v>1</v>
      </c>
      <c r="C238" t="s">
        <v>766</v>
      </c>
      <c r="D238">
        <v>1</v>
      </c>
      <c r="E238">
        <v>0</v>
      </c>
      <c r="F238">
        <v>0</v>
      </c>
      <c r="G238">
        <v>44.8446</v>
      </c>
      <c r="H238">
        <v>-122.59269999999999</v>
      </c>
      <c r="J238">
        <f t="shared" si="8"/>
        <v>1</v>
      </c>
      <c r="K238">
        <f t="shared" si="8"/>
        <v>0</v>
      </c>
      <c r="L238">
        <f t="shared" si="8"/>
        <v>0</v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 t="s">
        <v>897</v>
      </c>
      <c r="B239" t="s">
        <v>1</v>
      </c>
      <c r="C239" t="s">
        <v>898</v>
      </c>
      <c r="D239">
        <v>1</v>
      </c>
      <c r="E239">
        <v>0</v>
      </c>
      <c r="F239">
        <v>0</v>
      </c>
      <c r="G239">
        <v>30.577300000000001</v>
      </c>
      <c r="H239">
        <v>-86.661100000000005</v>
      </c>
      <c r="J239">
        <f t="shared" si="8"/>
        <v>1</v>
      </c>
      <c r="K239">
        <f t="shared" si="8"/>
        <v>0</v>
      </c>
      <c r="L239">
        <f t="shared" si="8"/>
        <v>0</v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 t="s">
        <v>899</v>
      </c>
      <c r="B240" t="s">
        <v>1</v>
      </c>
      <c r="C240" t="s">
        <v>900</v>
      </c>
      <c r="D240">
        <v>1</v>
      </c>
      <c r="E240">
        <v>0</v>
      </c>
      <c r="F240">
        <v>0</v>
      </c>
      <c r="G240">
        <v>42.161499999999997</v>
      </c>
      <c r="H240">
        <v>-70.7928</v>
      </c>
      <c r="J240">
        <f t="shared" si="8"/>
        <v>1</v>
      </c>
      <c r="K240">
        <f t="shared" si="8"/>
        <v>0</v>
      </c>
      <c r="L240">
        <f t="shared" si="8"/>
        <v>0</v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 t="s">
        <v>901</v>
      </c>
      <c r="B241" t="s">
        <v>1</v>
      </c>
      <c r="C241" t="s">
        <v>902</v>
      </c>
      <c r="D241">
        <v>1</v>
      </c>
      <c r="E241">
        <v>0</v>
      </c>
      <c r="F241">
        <v>0</v>
      </c>
      <c r="G241">
        <v>34.013199999999998</v>
      </c>
      <c r="H241">
        <v>-85.147900000000007</v>
      </c>
      <c r="J241">
        <f t="shared" si="8"/>
        <v>1</v>
      </c>
      <c r="K241">
        <f t="shared" si="8"/>
        <v>0</v>
      </c>
      <c r="L241">
        <f t="shared" si="8"/>
        <v>0</v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 t="s">
        <v>903</v>
      </c>
      <c r="B242" t="s">
        <v>1</v>
      </c>
      <c r="C242" t="s">
        <v>874</v>
      </c>
      <c r="D242">
        <v>1</v>
      </c>
      <c r="E242">
        <v>0</v>
      </c>
      <c r="F242">
        <v>0</v>
      </c>
      <c r="G242">
        <v>44.996400000000001</v>
      </c>
      <c r="H242">
        <v>-93.061599999999999</v>
      </c>
      <c r="J242">
        <f t="shared" si="8"/>
        <v>1</v>
      </c>
      <c r="K242">
        <f t="shared" si="8"/>
        <v>0</v>
      </c>
      <c r="L242">
        <f t="shared" si="8"/>
        <v>0</v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 t="s">
        <v>904</v>
      </c>
      <c r="B243" t="s">
        <v>1</v>
      </c>
      <c r="C243" t="s">
        <v>905</v>
      </c>
      <c r="D243">
        <v>1</v>
      </c>
      <c r="E243">
        <v>0</v>
      </c>
      <c r="F243">
        <v>0</v>
      </c>
      <c r="G243">
        <v>33.953299999999999</v>
      </c>
      <c r="H243">
        <v>-117.3961</v>
      </c>
      <c r="J243">
        <f t="shared" si="8"/>
        <v>1</v>
      </c>
      <c r="K243">
        <f t="shared" si="8"/>
        <v>0</v>
      </c>
      <c r="L243">
        <f t="shared" si="8"/>
        <v>0</v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 t="s">
        <v>906</v>
      </c>
      <c r="B244" t="s">
        <v>1</v>
      </c>
      <c r="C244" t="s">
        <v>669</v>
      </c>
      <c r="D244">
        <v>1</v>
      </c>
      <c r="E244">
        <v>0</v>
      </c>
      <c r="F244">
        <v>0</v>
      </c>
      <c r="G244">
        <v>42.993099999999998</v>
      </c>
      <c r="H244">
        <v>-71.049800000000005</v>
      </c>
      <c r="J244">
        <f t="shared" si="8"/>
        <v>1</v>
      </c>
      <c r="K244">
        <f t="shared" si="8"/>
        <v>0</v>
      </c>
      <c r="L244">
        <f t="shared" si="8"/>
        <v>0</v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 t="s">
        <v>87</v>
      </c>
      <c r="B245" t="s">
        <v>1</v>
      </c>
      <c r="C245" t="s">
        <v>120</v>
      </c>
      <c r="D245">
        <v>1</v>
      </c>
      <c r="E245">
        <v>0</v>
      </c>
      <c r="F245">
        <v>0</v>
      </c>
      <c r="G245">
        <v>29.424099999999999</v>
      </c>
      <c r="H245">
        <v>-98.493600000000001</v>
      </c>
      <c r="J245">
        <f t="shared" si="8"/>
        <v>1</v>
      </c>
      <c r="K245">
        <f t="shared" si="8"/>
        <v>0</v>
      </c>
      <c r="L245">
        <f t="shared" si="8"/>
        <v>0</v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 t="s">
        <v>907</v>
      </c>
      <c r="B246" t="s">
        <v>1</v>
      </c>
      <c r="C246" t="s">
        <v>727</v>
      </c>
      <c r="D246">
        <v>1</v>
      </c>
      <c r="E246">
        <v>1</v>
      </c>
      <c r="F246">
        <v>0</v>
      </c>
      <c r="G246">
        <v>30.768999999999998</v>
      </c>
      <c r="H246">
        <v>-86.982399999999998</v>
      </c>
      <c r="J246">
        <f t="shared" si="8"/>
        <v>1</v>
      </c>
      <c r="K246">
        <f t="shared" si="8"/>
        <v>1</v>
      </c>
      <c r="L246">
        <f t="shared" si="8"/>
        <v>0</v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908</v>
      </c>
      <c r="B247" t="s">
        <v>1</v>
      </c>
      <c r="C247" t="s">
        <v>909</v>
      </c>
      <c r="D247">
        <v>1</v>
      </c>
      <c r="E247">
        <v>0</v>
      </c>
      <c r="F247">
        <v>0</v>
      </c>
      <c r="G247">
        <v>27.336400000000001</v>
      </c>
      <c r="H247">
        <v>-82.530699999999996</v>
      </c>
      <c r="J247">
        <f t="shared" si="8"/>
        <v>1</v>
      </c>
      <c r="K247">
        <f t="shared" si="8"/>
        <v>0</v>
      </c>
      <c r="L247">
        <f t="shared" si="8"/>
        <v>0</v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 t="s">
        <v>910</v>
      </c>
      <c r="B248" t="s">
        <v>1</v>
      </c>
      <c r="C248" t="s">
        <v>831</v>
      </c>
      <c r="D248">
        <v>1</v>
      </c>
      <c r="E248">
        <v>0</v>
      </c>
      <c r="F248">
        <v>0</v>
      </c>
      <c r="G248">
        <v>40.790900000000001</v>
      </c>
      <c r="H248">
        <v>-121.84739999999999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 t="s">
        <v>911</v>
      </c>
      <c r="B249" t="s">
        <v>1</v>
      </c>
      <c r="C249" t="s">
        <v>912</v>
      </c>
      <c r="D249">
        <v>1</v>
      </c>
      <c r="E249">
        <v>0</v>
      </c>
      <c r="F249">
        <v>0</v>
      </c>
      <c r="G249">
        <v>35.126899999999999</v>
      </c>
      <c r="H249">
        <v>-89.925299999999993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 t="s">
        <v>913</v>
      </c>
      <c r="B250" t="s">
        <v>1</v>
      </c>
      <c r="C250" t="s">
        <v>789</v>
      </c>
      <c r="D250">
        <v>1</v>
      </c>
      <c r="E250">
        <v>0</v>
      </c>
      <c r="F250">
        <v>0</v>
      </c>
      <c r="G250">
        <v>34.860599999999998</v>
      </c>
      <c r="H250">
        <v>-81.953500000000005</v>
      </c>
      <c r="J250">
        <f t="shared" si="8"/>
        <v>1</v>
      </c>
      <c r="K250">
        <f t="shared" si="8"/>
        <v>0</v>
      </c>
      <c r="L250">
        <f t="shared" si="8"/>
        <v>0</v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 t="s">
        <v>914</v>
      </c>
      <c r="B251" t="s">
        <v>1</v>
      </c>
      <c r="C251" t="s">
        <v>791</v>
      </c>
      <c r="D251">
        <v>1</v>
      </c>
      <c r="E251">
        <v>0</v>
      </c>
      <c r="F251">
        <v>0</v>
      </c>
      <c r="G251">
        <v>47.658700000000003</v>
      </c>
      <c r="H251">
        <v>-117.4225</v>
      </c>
      <c r="J251">
        <f t="shared" si="8"/>
        <v>1</v>
      </c>
      <c r="K251">
        <f t="shared" si="8"/>
        <v>0</v>
      </c>
      <c r="L251">
        <f t="shared" si="8"/>
        <v>0</v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915</v>
      </c>
      <c r="B252" t="s">
        <v>1</v>
      </c>
      <c r="C252" t="s">
        <v>916</v>
      </c>
      <c r="D252">
        <v>1</v>
      </c>
      <c r="E252">
        <v>0</v>
      </c>
      <c r="F252">
        <v>0</v>
      </c>
      <c r="G252">
        <v>38.610300000000002</v>
      </c>
      <c r="H252">
        <v>-90.412499999999994</v>
      </c>
      <c r="J252">
        <f t="shared" si="8"/>
        <v>1</v>
      </c>
      <c r="K252">
        <f t="shared" si="8"/>
        <v>0</v>
      </c>
      <c r="L252">
        <f t="shared" si="8"/>
        <v>0</v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 t="s">
        <v>917</v>
      </c>
      <c r="B253" t="s">
        <v>1</v>
      </c>
      <c r="C253" t="s">
        <v>918</v>
      </c>
      <c r="D253">
        <v>1</v>
      </c>
      <c r="E253">
        <v>0</v>
      </c>
      <c r="F253">
        <v>0</v>
      </c>
      <c r="G253">
        <v>40.984900000000003</v>
      </c>
      <c r="H253">
        <v>-72.615099999999998</v>
      </c>
      <c r="J253">
        <f t="shared" si="8"/>
        <v>1</v>
      </c>
      <c r="K253">
        <f t="shared" si="8"/>
        <v>0</v>
      </c>
      <c r="L253">
        <f t="shared" si="8"/>
        <v>0</v>
      </c>
      <c r="N253">
        <f t="shared" si="9"/>
        <v>1</v>
      </c>
      <c r="O253">
        <f t="shared" si="9"/>
        <v>0</v>
      </c>
      <c r="P253">
        <f t="shared" si="9"/>
        <v>0</v>
      </c>
    </row>
    <row r="254" spans="1:16" ht="17" x14ac:dyDescent="0.25">
      <c r="A254" s="4" t="s">
        <v>919</v>
      </c>
      <c r="B254" t="s">
        <v>1</v>
      </c>
      <c r="C254" t="s">
        <v>866</v>
      </c>
      <c r="D254">
        <v>1</v>
      </c>
      <c r="E254">
        <v>0</v>
      </c>
      <c r="F254">
        <v>0</v>
      </c>
      <c r="G254">
        <v>36.159300000000002</v>
      </c>
      <c r="H254">
        <v>-95.941000000000003</v>
      </c>
      <c r="J254">
        <f t="shared" si="8"/>
        <v>1</v>
      </c>
      <c r="K254">
        <f t="shared" si="8"/>
        <v>0</v>
      </c>
      <c r="L254">
        <f t="shared" si="8"/>
        <v>0</v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 t="s">
        <v>920</v>
      </c>
      <c r="B255" t="s">
        <v>1</v>
      </c>
      <c r="C255" t="s">
        <v>921</v>
      </c>
      <c r="D255">
        <v>1</v>
      </c>
      <c r="E255">
        <v>0</v>
      </c>
      <c r="F255">
        <v>0</v>
      </c>
      <c r="G255">
        <v>41.858600000000003</v>
      </c>
      <c r="H255">
        <v>-74.311800000000005</v>
      </c>
      <c r="J255">
        <f t="shared" si="8"/>
        <v>1</v>
      </c>
      <c r="K255">
        <f t="shared" si="8"/>
        <v>0</v>
      </c>
      <c r="L255">
        <f t="shared" si="8"/>
        <v>0</v>
      </c>
      <c r="N255">
        <f t="shared" si="9"/>
        <v>1</v>
      </c>
      <c r="O255">
        <f t="shared" si="9"/>
        <v>0</v>
      </c>
      <c r="P255">
        <f t="shared" si="9"/>
        <v>0</v>
      </c>
    </row>
    <row r="256" spans="1:16" ht="17" x14ac:dyDescent="0.25">
      <c r="A256" s="4" t="s">
        <v>922</v>
      </c>
      <c r="B256" t="s">
        <v>1</v>
      </c>
      <c r="C256" t="s">
        <v>616</v>
      </c>
      <c r="D256">
        <v>1</v>
      </c>
      <c r="E256">
        <v>0</v>
      </c>
      <c r="F256">
        <v>0</v>
      </c>
      <c r="G256">
        <v>45.774999999999999</v>
      </c>
      <c r="H256">
        <v>-118.7606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923</v>
      </c>
      <c r="B257" t="s">
        <v>1</v>
      </c>
      <c r="C257" t="s">
        <v>737</v>
      </c>
      <c r="D257">
        <v>1</v>
      </c>
      <c r="E257">
        <v>0</v>
      </c>
      <c r="F257">
        <v>0</v>
      </c>
      <c r="G257">
        <v>42.407200000000003</v>
      </c>
      <c r="H257">
        <v>-71.382400000000004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 t="s">
        <v>924</v>
      </c>
      <c r="B258" t="s">
        <v>1</v>
      </c>
      <c r="C258" t="s">
        <v>898</v>
      </c>
      <c r="D258">
        <v>1</v>
      </c>
      <c r="E258">
        <v>0</v>
      </c>
      <c r="F258">
        <v>0</v>
      </c>
      <c r="G258">
        <v>29.027999999999999</v>
      </c>
      <c r="H258">
        <v>-81.075500000000005</v>
      </c>
      <c r="J258">
        <f t="shared" si="8"/>
        <v>1</v>
      </c>
      <c r="K258">
        <f t="shared" si="8"/>
        <v>0</v>
      </c>
      <c r="L258">
        <f t="shared" si="8"/>
        <v>0</v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 t="s">
        <v>925</v>
      </c>
      <c r="B259" t="s">
        <v>1</v>
      </c>
      <c r="C259" t="s">
        <v>926</v>
      </c>
      <c r="D259">
        <v>1</v>
      </c>
      <c r="E259">
        <v>0</v>
      </c>
      <c r="F259">
        <v>0</v>
      </c>
      <c r="G259">
        <v>35.803199999999997</v>
      </c>
      <c r="H259">
        <v>-78.566100000000006</v>
      </c>
      <c r="J259">
        <f t="shared" si="8"/>
        <v>1</v>
      </c>
      <c r="K259">
        <f t="shared" si="8"/>
        <v>0</v>
      </c>
      <c r="L259">
        <f t="shared" si="8"/>
        <v>0</v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 t="s">
        <v>927</v>
      </c>
      <c r="B260" t="s">
        <v>1</v>
      </c>
      <c r="C260" t="s">
        <v>858</v>
      </c>
      <c r="D260">
        <v>1</v>
      </c>
      <c r="E260">
        <v>0</v>
      </c>
      <c r="F260">
        <v>0</v>
      </c>
      <c r="G260">
        <v>41.673900000000003</v>
      </c>
      <c r="H260">
        <v>-75.247900000000001</v>
      </c>
      <c r="J260">
        <f t="shared" si="8"/>
        <v>1</v>
      </c>
      <c r="K260">
        <f t="shared" si="8"/>
        <v>0</v>
      </c>
      <c r="L260">
        <f t="shared" si="8"/>
        <v>0</v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 t="s">
        <v>928</v>
      </c>
      <c r="B261" t="s">
        <v>1</v>
      </c>
      <c r="C261" t="s">
        <v>929</v>
      </c>
      <c r="D261">
        <v>1</v>
      </c>
      <c r="E261">
        <v>0</v>
      </c>
      <c r="F261">
        <v>0</v>
      </c>
      <c r="G261">
        <v>35.917900000000003</v>
      </c>
      <c r="H261">
        <v>-86.862200000000001</v>
      </c>
      <c r="J261">
        <f t="shared" si="8"/>
        <v>1</v>
      </c>
      <c r="K261">
        <f t="shared" si="8"/>
        <v>0</v>
      </c>
      <c r="L261">
        <f t="shared" si="8"/>
        <v>0</v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 t="s">
        <v>930</v>
      </c>
      <c r="B262" t="s">
        <v>1</v>
      </c>
      <c r="C262" t="s">
        <v>931</v>
      </c>
      <c r="D262">
        <v>1</v>
      </c>
      <c r="E262">
        <v>0</v>
      </c>
      <c r="F262">
        <v>0</v>
      </c>
      <c r="G262">
        <v>38.764600000000002</v>
      </c>
      <c r="H262">
        <v>-121.90179999999999</v>
      </c>
      <c r="J262">
        <f t="shared" si="8"/>
        <v>1</v>
      </c>
      <c r="K262">
        <f t="shared" si="8"/>
        <v>0</v>
      </c>
      <c r="L262">
        <f t="shared" si="8"/>
        <v>0</v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349</v>
      </c>
      <c r="C263" t="s">
        <v>583</v>
      </c>
      <c r="D263">
        <v>1</v>
      </c>
      <c r="E263">
        <v>0</v>
      </c>
      <c r="F263">
        <v>0</v>
      </c>
      <c r="G263">
        <v>48.379399999999997</v>
      </c>
      <c r="H263">
        <v>31.165600000000001</v>
      </c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932</v>
      </c>
      <c r="C264" t="s">
        <v>579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 t="s">
        <v>433</v>
      </c>
      <c r="B265" t="s">
        <v>59</v>
      </c>
      <c r="C265" t="s">
        <v>589</v>
      </c>
      <c r="D265">
        <v>0</v>
      </c>
      <c r="E265">
        <v>0</v>
      </c>
      <c r="F265">
        <v>0</v>
      </c>
      <c r="G265">
        <v>35.4437</v>
      </c>
      <c r="H265">
        <v>139.63800000000001</v>
      </c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 t="s">
        <v>391</v>
      </c>
      <c r="B266" t="s">
        <v>59</v>
      </c>
      <c r="C266" t="s">
        <v>933</v>
      </c>
      <c r="D266">
        <v>0</v>
      </c>
      <c r="E266">
        <v>0</v>
      </c>
      <c r="F266">
        <v>0</v>
      </c>
      <c r="G266">
        <v>-12.4634</v>
      </c>
      <c r="H266">
        <v>130.84559999999999</v>
      </c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 t="s">
        <v>934</v>
      </c>
      <c r="B267" t="s">
        <v>1</v>
      </c>
      <c r="C267" t="s">
        <v>935</v>
      </c>
      <c r="D267">
        <v>0</v>
      </c>
      <c r="E267">
        <v>0</v>
      </c>
      <c r="F267">
        <v>0</v>
      </c>
      <c r="G267">
        <v>29.382899999999999</v>
      </c>
      <c r="H267">
        <v>-98.613399999999999</v>
      </c>
      <c r="J267">
        <f t="shared" si="8"/>
        <v>0</v>
      </c>
      <c r="K267">
        <f t="shared" si="8"/>
        <v>0</v>
      </c>
      <c r="L267">
        <f t="shared" si="8"/>
        <v>0</v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 t="s">
        <v>936</v>
      </c>
      <c r="B268" t="s">
        <v>1</v>
      </c>
      <c r="C268" t="s">
        <v>811</v>
      </c>
      <c r="D268">
        <v>0</v>
      </c>
      <c r="E268">
        <v>0</v>
      </c>
      <c r="F268">
        <v>0</v>
      </c>
      <c r="G268">
        <v>30.321300000000001</v>
      </c>
      <c r="H268">
        <v>-95.477800000000002</v>
      </c>
      <c r="J268">
        <f t="shared" si="8"/>
        <v>0</v>
      </c>
      <c r="K268">
        <f t="shared" si="8"/>
        <v>0</v>
      </c>
      <c r="L268">
        <f t="shared" si="8"/>
        <v>0</v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 t="s">
        <v>937</v>
      </c>
      <c r="B269" t="s">
        <v>1</v>
      </c>
      <c r="C269" t="s">
        <v>935</v>
      </c>
      <c r="D269">
        <v>0</v>
      </c>
      <c r="E269">
        <v>0</v>
      </c>
      <c r="F269">
        <v>0</v>
      </c>
      <c r="G269">
        <v>41.2545</v>
      </c>
      <c r="H269">
        <v>-95.975800000000007</v>
      </c>
      <c r="J269">
        <f t="shared" si="8"/>
        <v>0</v>
      </c>
      <c r="K269">
        <f t="shared" si="8"/>
        <v>0</v>
      </c>
      <c r="L269">
        <f t="shared" si="8"/>
        <v>0</v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 t="s">
        <v>938</v>
      </c>
      <c r="B270" t="s">
        <v>1</v>
      </c>
      <c r="C270" t="s">
        <v>935</v>
      </c>
      <c r="D270">
        <v>0</v>
      </c>
      <c r="E270">
        <v>0</v>
      </c>
      <c r="F270">
        <v>0</v>
      </c>
      <c r="G270">
        <v>38.272100000000002</v>
      </c>
      <c r="H270">
        <v>-121.93989999999999</v>
      </c>
      <c r="J270">
        <f t="shared" si="8"/>
        <v>0</v>
      </c>
      <c r="K270">
        <f t="shared" si="8"/>
        <v>0</v>
      </c>
      <c r="L270">
        <f t="shared" si="8"/>
        <v>0</v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26C8-C05F-2240-87A0-5A61120D3F25}">
  <dimension ref="A1:P275"/>
  <sheetViews>
    <sheetView workbookViewId="0">
      <selection activeCell="N1" sqref="N1:P1048576"/>
    </sheetView>
  </sheetViews>
  <sheetFormatPr baseColWidth="10" defaultRowHeight="16" x14ac:dyDescent="0.2"/>
  <cols>
    <col min="1" max="1" width="22" customWidth="1"/>
  </cols>
  <sheetData>
    <row r="1" spans="1:16" x14ac:dyDescent="0.2">
      <c r="D1">
        <f>SUM(D4:D276)</f>
        <v>109835</v>
      </c>
      <c r="E1">
        <f>SUM(E4:E276)</f>
        <v>3803</v>
      </c>
      <c r="F1">
        <f>SUM(F4:F276)</f>
        <v>60695</v>
      </c>
      <c r="J1">
        <f>SUM(J4:J276)</f>
        <v>537</v>
      </c>
      <c r="K1">
        <f>SUM(K4:K276)</f>
        <v>21</v>
      </c>
      <c r="L1">
        <f>SUM(L4:L276)</f>
        <v>8</v>
      </c>
      <c r="N1">
        <f>SUM(N4:N276)</f>
        <v>106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N50" si="1">IF(ISNUMBER(SEARCH("NY",$A4)),D4,"")</f>
        <v/>
      </c>
      <c r="O4" t="str">
        <f t="shared" ref="O4:O50" si="2">IF(ISNUMBER(SEARCH("NY",$A4)),E4,"")</f>
        <v/>
      </c>
      <c r="P4" t="str">
        <f t="shared" ref="P4:P50" si="3">IF(ISNUMBER(SEARCH("NY",$A4)),F4,"")</f>
        <v/>
      </c>
    </row>
    <row r="5" spans="1:16" ht="17" x14ac:dyDescent="0.25">
      <c r="A5" s="4" t="s">
        <v>12</v>
      </c>
      <c r="B5" t="s">
        <v>13</v>
      </c>
      <c r="C5" t="s">
        <v>716</v>
      </c>
      <c r="D5">
        <v>67707</v>
      </c>
      <c r="E5">
        <v>2986</v>
      </c>
      <c r="F5">
        <v>45235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2"/>
        <v/>
      </c>
      <c r="P5" t="str">
        <f t="shared" si="3"/>
        <v/>
      </c>
    </row>
    <row r="6" spans="1:16" ht="17" x14ac:dyDescent="0.25">
      <c r="A6" s="4"/>
      <c r="B6" t="s">
        <v>65</v>
      </c>
      <c r="C6" t="s">
        <v>939</v>
      </c>
      <c r="D6">
        <v>7375</v>
      </c>
      <c r="E6">
        <v>366</v>
      </c>
      <c r="F6">
        <v>622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2"/>
        <v/>
      </c>
      <c r="P6" t="str">
        <f t="shared" si="3"/>
        <v/>
      </c>
    </row>
    <row r="7" spans="1:16" ht="17" x14ac:dyDescent="0.25">
      <c r="A7" s="4"/>
      <c r="B7" t="s">
        <v>48</v>
      </c>
      <c r="C7" t="s">
        <v>940</v>
      </c>
      <c r="D7">
        <v>7314</v>
      </c>
      <c r="E7">
        <v>50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2"/>
        <v/>
      </c>
      <c r="P7" t="str">
        <f t="shared" si="3"/>
        <v/>
      </c>
    </row>
    <row r="8" spans="1:16" ht="17" x14ac:dyDescent="0.25">
      <c r="A8" s="4"/>
      <c r="B8" t="s">
        <v>167</v>
      </c>
      <c r="C8" t="s">
        <v>941</v>
      </c>
      <c r="D8">
        <v>6566</v>
      </c>
      <c r="E8">
        <v>194</v>
      </c>
      <c r="F8">
        <v>2134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2"/>
        <v/>
      </c>
      <c r="P8" t="str">
        <f t="shared" si="3"/>
        <v/>
      </c>
    </row>
    <row r="9" spans="1:16" ht="17" x14ac:dyDescent="0.25">
      <c r="A9" s="4" t="s">
        <v>14</v>
      </c>
      <c r="B9" t="s">
        <v>13</v>
      </c>
      <c r="C9" t="s">
        <v>716</v>
      </c>
      <c r="D9">
        <v>1352</v>
      </c>
      <c r="E9">
        <v>7</v>
      </c>
      <c r="F9">
        <v>1256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2"/>
        <v/>
      </c>
      <c r="P9" t="str">
        <f t="shared" si="3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2"/>
        <v/>
      </c>
      <c r="P10" t="str">
        <f t="shared" si="3"/>
        <v/>
      </c>
    </row>
    <row r="11" spans="1:16" ht="17" x14ac:dyDescent="0.25">
      <c r="A11" s="4" t="s">
        <v>16</v>
      </c>
      <c r="B11" t="s">
        <v>13</v>
      </c>
      <c r="C11" t="s">
        <v>942</v>
      </c>
      <c r="D11">
        <v>1215</v>
      </c>
      <c r="E11">
        <v>1</v>
      </c>
      <c r="F11">
        <v>1161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2"/>
        <v/>
      </c>
      <c r="P11" t="str">
        <f t="shared" si="3"/>
        <v/>
      </c>
    </row>
    <row r="12" spans="1:16" ht="17" x14ac:dyDescent="0.25">
      <c r="A12" s="4"/>
      <c r="B12" t="s">
        <v>54</v>
      </c>
      <c r="C12" t="s">
        <v>939</v>
      </c>
      <c r="D12">
        <v>1126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2"/>
        <v/>
      </c>
      <c r="P12" t="str">
        <f t="shared" si="3"/>
        <v/>
      </c>
    </row>
    <row r="13" spans="1:16" ht="17" x14ac:dyDescent="0.25">
      <c r="A13" s="4"/>
      <c r="B13" t="s">
        <v>52</v>
      </c>
      <c r="C13" t="s">
        <v>735</v>
      </c>
      <c r="D13">
        <v>1040</v>
      </c>
      <c r="E13">
        <v>0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2"/>
        <v/>
      </c>
      <c r="P13" t="str">
        <f t="shared" si="3"/>
        <v/>
      </c>
    </row>
    <row r="14" spans="1:16" ht="17" x14ac:dyDescent="0.25">
      <c r="A14" s="4" t="s">
        <v>17</v>
      </c>
      <c r="B14" t="s">
        <v>13</v>
      </c>
      <c r="C14" t="s">
        <v>940</v>
      </c>
      <c r="D14">
        <v>1018</v>
      </c>
      <c r="E14">
        <v>4</v>
      </c>
      <c r="F14">
        <v>968</v>
      </c>
      <c r="G14">
        <v>27.610399999999998</v>
      </c>
      <c r="H14">
        <v>111.7088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2"/>
        <v/>
      </c>
      <c r="P14" t="str">
        <f t="shared" si="3"/>
        <v/>
      </c>
    </row>
    <row r="15" spans="1:16" ht="17" x14ac:dyDescent="0.25">
      <c r="A15" s="4" t="s">
        <v>18</v>
      </c>
      <c r="B15" t="s">
        <v>13</v>
      </c>
      <c r="C15" t="s">
        <v>630</v>
      </c>
      <c r="D15">
        <v>990</v>
      </c>
      <c r="E15">
        <v>6</v>
      </c>
      <c r="F15">
        <v>984</v>
      </c>
      <c r="G15">
        <v>31.825700000000001</v>
      </c>
      <c r="H15">
        <v>117.2264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2"/>
        <v/>
      </c>
      <c r="P15" t="str">
        <f t="shared" si="3"/>
        <v/>
      </c>
    </row>
    <row r="16" spans="1:16" ht="17" x14ac:dyDescent="0.25">
      <c r="A16" s="4" t="s">
        <v>19</v>
      </c>
      <c r="B16" t="s">
        <v>13</v>
      </c>
      <c r="C16" t="s">
        <v>943</v>
      </c>
      <c r="D16">
        <v>935</v>
      </c>
      <c r="E16">
        <v>1</v>
      </c>
      <c r="F16">
        <v>919</v>
      </c>
      <c r="G16">
        <v>27.614000000000001</v>
      </c>
      <c r="H16">
        <v>115.7221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2"/>
        <v/>
      </c>
      <c r="P16" t="str">
        <f t="shared" si="3"/>
        <v/>
      </c>
    </row>
    <row r="17" spans="1:16" ht="17" x14ac:dyDescent="0.25">
      <c r="A17" s="4" t="s">
        <v>22</v>
      </c>
      <c r="B17" t="s">
        <v>13</v>
      </c>
      <c r="C17" t="s">
        <v>944</v>
      </c>
      <c r="D17">
        <v>758</v>
      </c>
      <c r="E17">
        <v>6</v>
      </c>
      <c r="F17">
        <v>642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2"/>
        <v/>
      </c>
      <c r="P17" t="str">
        <f t="shared" si="3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2"/>
        <v/>
      </c>
      <c r="P18" t="str">
        <f t="shared" si="3"/>
        <v/>
      </c>
    </row>
    <row r="19" spans="1:16" ht="17" x14ac:dyDescent="0.25">
      <c r="A19" s="4"/>
      <c r="B19" t="s">
        <v>70</v>
      </c>
      <c r="C19" t="s">
        <v>945</v>
      </c>
      <c r="D19">
        <v>673</v>
      </c>
      <c r="E19">
        <v>17</v>
      </c>
      <c r="F19">
        <v>30</v>
      </c>
      <c r="G19">
        <v>40</v>
      </c>
      <c r="H19">
        <v>-4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2"/>
        <v/>
      </c>
      <c r="P19" t="str">
        <f t="shared" si="3"/>
        <v/>
      </c>
    </row>
    <row r="20" spans="1:16" ht="17" x14ac:dyDescent="0.25">
      <c r="A20" s="4" t="s">
        <v>20</v>
      </c>
      <c r="B20" t="s">
        <v>13</v>
      </c>
      <c r="C20" t="s">
        <v>946</v>
      </c>
      <c r="D20">
        <v>631</v>
      </c>
      <c r="E20">
        <v>0</v>
      </c>
      <c r="F20">
        <v>612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2"/>
        <v/>
      </c>
      <c r="P20" t="str">
        <f t="shared" si="3"/>
        <v/>
      </c>
    </row>
    <row r="21" spans="1:16" ht="17" x14ac:dyDescent="0.25">
      <c r="A21" s="4" t="s">
        <v>21</v>
      </c>
      <c r="B21" t="s">
        <v>13</v>
      </c>
      <c r="C21" t="s">
        <v>947</v>
      </c>
      <c r="D21">
        <v>576</v>
      </c>
      <c r="E21">
        <v>6</v>
      </c>
      <c r="F21">
        <v>527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2"/>
        <v/>
      </c>
      <c r="P21" t="str">
        <f t="shared" si="3"/>
        <v/>
      </c>
    </row>
    <row r="22" spans="1:16" ht="17" x14ac:dyDescent="0.25">
      <c r="A22" s="4" t="s">
        <v>23</v>
      </c>
      <c r="B22" t="s">
        <v>13</v>
      </c>
      <c r="C22" t="s">
        <v>940</v>
      </c>
      <c r="D22">
        <v>539</v>
      </c>
      <c r="E22">
        <v>3</v>
      </c>
      <c r="F22">
        <v>464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2"/>
        <v/>
      </c>
      <c r="P22" t="str">
        <f t="shared" si="3"/>
        <v/>
      </c>
    </row>
    <row r="23" spans="1:16" ht="17" x14ac:dyDescent="0.25">
      <c r="A23" s="4"/>
      <c r="B23" t="s">
        <v>47</v>
      </c>
      <c r="C23" t="s">
        <v>948</v>
      </c>
      <c r="D23">
        <v>502</v>
      </c>
      <c r="E23">
        <v>6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2"/>
        <v/>
      </c>
      <c r="P23" t="str">
        <f t="shared" si="3"/>
        <v/>
      </c>
    </row>
    <row r="24" spans="1:16" ht="17" x14ac:dyDescent="0.25">
      <c r="A24" s="4" t="s">
        <v>24</v>
      </c>
      <c r="B24" t="s">
        <v>13</v>
      </c>
      <c r="C24" t="s">
        <v>716</v>
      </c>
      <c r="D24">
        <v>481</v>
      </c>
      <c r="E24">
        <v>13</v>
      </c>
      <c r="F24">
        <v>412</v>
      </c>
      <c r="G24">
        <v>47.862000000000002</v>
      </c>
      <c r="H24">
        <v>127.7615</v>
      </c>
      <c r="J24" t="str">
        <f t="shared" ref="J24:L87" si="4">IF($B24="US",D24,"")</f>
        <v/>
      </c>
      <c r="K24" t="str">
        <f t="shared" si="4"/>
        <v/>
      </c>
      <c r="L24" t="str">
        <f t="shared" si="4"/>
        <v/>
      </c>
      <c r="N24" t="str">
        <f t="shared" si="1"/>
        <v/>
      </c>
      <c r="O24" t="str">
        <f t="shared" si="2"/>
        <v/>
      </c>
      <c r="P24" t="str">
        <f t="shared" si="3"/>
        <v/>
      </c>
    </row>
    <row r="25" spans="1:16" ht="17" x14ac:dyDescent="0.25">
      <c r="A25" s="4" t="s">
        <v>25</v>
      </c>
      <c r="B25" t="s">
        <v>13</v>
      </c>
      <c r="C25" t="s">
        <v>949</v>
      </c>
      <c r="D25">
        <v>428</v>
      </c>
      <c r="E25">
        <v>8</v>
      </c>
      <c r="F25">
        <v>308</v>
      </c>
      <c r="G25">
        <v>40.182400000000001</v>
      </c>
      <c r="H25">
        <v>116.41419999999999</v>
      </c>
      <c r="J25" t="str">
        <f t="shared" si="4"/>
        <v/>
      </c>
      <c r="K25" t="str">
        <f t="shared" si="4"/>
        <v/>
      </c>
      <c r="L25" t="str">
        <f t="shared" si="4"/>
        <v/>
      </c>
      <c r="N25" t="str">
        <f t="shared" si="1"/>
        <v/>
      </c>
      <c r="O25" t="str">
        <f t="shared" si="2"/>
        <v/>
      </c>
      <c r="P25" t="str">
        <f t="shared" si="3"/>
        <v/>
      </c>
    </row>
    <row r="26" spans="1:16" ht="17" x14ac:dyDescent="0.25">
      <c r="A26" s="4" t="s">
        <v>26</v>
      </c>
      <c r="B26" t="s">
        <v>13</v>
      </c>
      <c r="C26" t="s">
        <v>649</v>
      </c>
      <c r="D26">
        <v>342</v>
      </c>
      <c r="E26">
        <v>3</v>
      </c>
      <c r="F26">
        <v>314</v>
      </c>
      <c r="G26">
        <v>31.202000000000002</v>
      </c>
      <c r="H26">
        <v>121.4491</v>
      </c>
      <c r="J26" t="str">
        <f t="shared" si="4"/>
        <v/>
      </c>
      <c r="K26" t="str">
        <f t="shared" si="4"/>
        <v/>
      </c>
      <c r="L26" t="str">
        <f t="shared" si="4"/>
        <v/>
      </c>
      <c r="N26" t="str">
        <f t="shared" si="1"/>
        <v/>
      </c>
      <c r="O26" t="str">
        <f t="shared" si="2"/>
        <v/>
      </c>
      <c r="P26" t="str">
        <f t="shared" si="3"/>
        <v/>
      </c>
    </row>
    <row r="27" spans="1:16" ht="17" x14ac:dyDescent="0.25">
      <c r="A27" s="4"/>
      <c r="B27" t="s">
        <v>170</v>
      </c>
      <c r="C27" t="s">
        <v>726</v>
      </c>
      <c r="D27">
        <v>337</v>
      </c>
      <c r="E27">
        <v>2</v>
      </c>
      <c r="F27">
        <v>3</v>
      </c>
      <c r="G27">
        <v>46.818199999999997</v>
      </c>
      <c r="H27">
        <v>8.2274999999999991</v>
      </c>
      <c r="J27" t="str">
        <f t="shared" si="4"/>
        <v/>
      </c>
      <c r="K27" t="str">
        <f t="shared" si="4"/>
        <v/>
      </c>
      <c r="L27" t="str">
        <f t="shared" si="4"/>
        <v/>
      </c>
      <c r="N27" t="str">
        <f t="shared" si="1"/>
        <v/>
      </c>
      <c r="O27" t="str">
        <f t="shared" si="2"/>
        <v/>
      </c>
      <c r="P27" t="str">
        <f t="shared" si="3"/>
        <v/>
      </c>
    </row>
    <row r="28" spans="1:16" ht="17" x14ac:dyDescent="0.25">
      <c r="A28" s="4" t="s">
        <v>27</v>
      </c>
      <c r="B28" t="s">
        <v>13</v>
      </c>
      <c r="C28" t="s">
        <v>641</v>
      </c>
      <c r="D28">
        <v>318</v>
      </c>
      <c r="E28">
        <v>6</v>
      </c>
      <c r="F28">
        <v>307</v>
      </c>
      <c r="G28">
        <v>38.0428</v>
      </c>
      <c r="H28">
        <v>114.5149</v>
      </c>
      <c r="J28" t="str">
        <f t="shared" si="4"/>
        <v/>
      </c>
      <c r="K28" t="str">
        <f t="shared" si="4"/>
        <v/>
      </c>
      <c r="L28" t="str">
        <f t="shared" si="4"/>
        <v/>
      </c>
      <c r="N28" t="str">
        <f t="shared" si="1"/>
        <v/>
      </c>
      <c r="O28" t="str">
        <f t="shared" si="2"/>
        <v/>
      </c>
      <c r="P28" t="str">
        <f t="shared" si="3"/>
        <v/>
      </c>
    </row>
    <row r="29" spans="1:16" ht="17" x14ac:dyDescent="0.25">
      <c r="A29" s="4" t="s">
        <v>28</v>
      </c>
      <c r="B29" t="s">
        <v>13</v>
      </c>
      <c r="C29" t="s">
        <v>641</v>
      </c>
      <c r="D29">
        <v>296</v>
      </c>
      <c r="E29">
        <v>1</v>
      </c>
      <c r="F29">
        <v>295</v>
      </c>
      <c r="G29">
        <v>26.078900000000001</v>
      </c>
      <c r="H29">
        <v>117.98739999999999</v>
      </c>
      <c r="J29" t="str">
        <f t="shared" si="4"/>
        <v/>
      </c>
      <c r="K29" t="str">
        <f t="shared" si="4"/>
        <v/>
      </c>
      <c r="L29" t="str">
        <f t="shared" si="4"/>
        <v/>
      </c>
      <c r="N29" t="str">
        <f t="shared" si="1"/>
        <v/>
      </c>
      <c r="O29" t="str">
        <f t="shared" si="2"/>
        <v/>
      </c>
      <c r="P29" t="str">
        <f t="shared" si="3"/>
        <v/>
      </c>
    </row>
    <row r="30" spans="1:16" ht="17" x14ac:dyDescent="0.25">
      <c r="A30" s="4"/>
      <c r="B30" t="s">
        <v>56</v>
      </c>
      <c r="C30" t="s">
        <v>950</v>
      </c>
      <c r="D30">
        <v>273</v>
      </c>
      <c r="E30">
        <v>3</v>
      </c>
      <c r="F30">
        <v>18</v>
      </c>
      <c r="G30">
        <v>55</v>
      </c>
      <c r="H30">
        <v>-3</v>
      </c>
      <c r="J30" t="str">
        <f t="shared" si="4"/>
        <v/>
      </c>
      <c r="K30" t="str">
        <f t="shared" si="4"/>
        <v/>
      </c>
      <c r="L30" t="str">
        <f t="shared" si="4"/>
        <v/>
      </c>
      <c r="N30" t="str">
        <f t="shared" si="1"/>
        <v/>
      </c>
      <c r="O30" t="str">
        <f t="shared" si="2"/>
        <v/>
      </c>
      <c r="P30" t="str">
        <f t="shared" si="3"/>
        <v/>
      </c>
    </row>
    <row r="31" spans="1:16" ht="17" x14ac:dyDescent="0.25">
      <c r="A31" s="4"/>
      <c r="B31" t="s">
        <v>174</v>
      </c>
      <c r="C31" t="s">
        <v>951</v>
      </c>
      <c r="D31">
        <v>265</v>
      </c>
      <c r="E31">
        <v>3</v>
      </c>
      <c r="F31">
        <v>0</v>
      </c>
      <c r="G31">
        <v>52.132599999999996</v>
      </c>
      <c r="H31">
        <v>5.2912999999999997</v>
      </c>
      <c r="J31" t="str">
        <f t="shared" si="4"/>
        <v/>
      </c>
      <c r="K31" t="str">
        <f t="shared" si="4"/>
        <v/>
      </c>
      <c r="L31" t="str">
        <f t="shared" si="4"/>
        <v/>
      </c>
      <c r="N31" t="str">
        <f t="shared" si="1"/>
        <v/>
      </c>
      <c r="O31" t="str">
        <f t="shared" si="2"/>
        <v/>
      </c>
      <c r="P31" t="str">
        <f t="shared" si="3"/>
        <v/>
      </c>
    </row>
    <row r="32" spans="1:16" ht="17" x14ac:dyDescent="0.25">
      <c r="A32" s="4" t="s">
        <v>30</v>
      </c>
      <c r="B32" t="s">
        <v>13</v>
      </c>
      <c r="C32" t="s">
        <v>952</v>
      </c>
      <c r="D32">
        <v>252</v>
      </c>
      <c r="E32">
        <v>2</v>
      </c>
      <c r="F32">
        <v>223</v>
      </c>
      <c r="G32">
        <v>23.829799999999999</v>
      </c>
      <c r="H32">
        <v>108.7881</v>
      </c>
      <c r="J32" t="str">
        <f t="shared" si="4"/>
        <v/>
      </c>
      <c r="K32" t="str">
        <f t="shared" si="4"/>
        <v/>
      </c>
      <c r="L32" t="str">
        <f t="shared" si="4"/>
        <v/>
      </c>
      <c r="N32" t="str">
        <f t="shared" si="1"/>
        <v/>
      </c>
      <c r="O32" t="str">
        <f t="shared" si="2"/>
        <v/>
      </c>
      <c r="P32" t="str">
        <f t="shared" si="3"/>
        <v/>
      </c>
    </row>
    <row r="33" spans="1:16" ht="17" x14ac:dyDescent="0.25">
      <c r="A33" s="4" t="s">
        <v>29</v>
      </c>
      <c r="B33" t="s">
        <v>13</v>
      </c>
      <c r="C33" t="s">
        <v>716</v>
      </c>
      <c r="D33">
        <v>245</v>
      </c>
      <c r="E33">
        <v>1</v>
      </c>
      <c r="F33">
        <v>227</v>
      </c>
      <c r="G33">
        <v>35.191699999999997</v>
      </c>
      <c r="H33">
        <v>108.87009999999999</v>
      </c>
      <c r="J33" t="str">
        <f t="shared" si="4"/>
        <v/>
      </c>
      <c r="K33" t="str">
        <f t="shared" si="4"/>
        <v/>
      </c>
      <c r="L33" t="str">
        <f t="shared" si="4"/>
        <v/>
      </c>
      <c r="N33" t="str">
        <f t="shared" si="1"/>
        <v/>
      </c>
      <c r="O33" t="str">
        <f t="shared" si="2"/>
        <v/>
      </c>
      <c r="P33" t="str">
        <f t="shared" si="3"/>
        <v/>
      </c>
    </row>
    <row r="34" spans="1:16" ht="17" x14ac:dyDescent="0.25">
      <c r="A34" s="4"/>
      <c r="B34" t="s">
        <v>82</v>
      </c>
      <c r="C34" t="s">
        <v>953</v>
      </c>
      <c r="D34">
        <v>203</v>
      </c>
      <c r="E34">
        <v>0</v>
      </c>
      <c r="F34">
        <v>0</v>
      </c>
      <c r="G34">
        <v>63</v>
      </c>
      <c r="H34">
        <v>16</v>
      </c>
      <c r="J34" t="str">
        <f t="shared" si="4"/>
        <v/>
      </c>
      <c r="K34" t="str">
        <f t="shared" si="4"/>
        <v/>
      </c>
      <c r="L34" t="str">
        <f t="shared" si="4"/>
        <v/>
      </c>
      <c r="N34" t="str">
        <f t="shared" si="1"/>
        <v/>
      </c>
      <c r="O34" t="str">
        <f t="shared" si="2"/>
        <v/>
      </c>
      <c r="P34" t="str">
        <f t="shared" si="3"/>
        <v/>
      </c>
    </row>
    <row r="35" spans="1:16" ht="17" x14ac:dyDescent="0.25">
      <c r="A35" s="4"/>
      <c r="B35" t="s">
        <v>75</v>
      </c>
      <c r="C35" t="s">
        <v>726</v>
      </c>
      <c r="D35">
        <v>200</v>
      </c>
      <c r="E35">
        <v>0</v>
      </c>
      <c r="F35">
        <v>1</v>
      </c>
      <c r="G35">
        <v>50.833300000000001</v>
      </c>
      <c r="H35">
        <v>4</v>
      </c>
      <c r="J35" t="str">
        <f t="shared" si="4"/>
        <v/>
      </c>
      <c r="K35" t="str">
        <f t="shared" si="4"/>
        <v/>
      </c>
      <c r="L35" t="str">
        <f t="shared" si="4"/>
        <v/>
      </c>
      <c r="N35" t="str">
        <f t="shared" si="1"/>
        <v/>
      </c>
      <c r="O35" t="str">
        <f t="shared" si="2"/>
        <v/>
      </c>
      <c r="P35" t="str">
        <f t="shared" si="3"/>
        <v/>
      </c>
    </row>
    <row r="36" spans="1:16" ht="17" x14ac:dyDescent="0.25">
      <c r="A36" s="4"/>
      <c r="B36" t="s">
        <v>177</v>
      </c>
      <c r="C36" t="s">
        <v>735</v>
      </c>
      <c r="D36">
        <v>176</v>
      </c>
      <c r="E36">
        <v>0</v>
      </c>
      <c r="F36">
        <v>0</v>
      </c>
      <c r="G36">
        <v>60.472000000000001</v>
      </c>
      <c r="H36">
        <v>8.4688999999999997</v>
      </c>
      <c r="J36" t="str">
        <f t="shared" si="4"/>
        <v/>
      </c>
      <c r="K36" t="str">
        <f t="shared" si="4"/>
        <v/>
      </c>
      <c r="L36" t="str">
        <f t="shared" si="4"/>
        <v/>
      </c>
      <c r="N36" t="str">
        <f t="shared" si="1"/>
        <v/>
      </c>
      <c r="O36" t="str">
        <f t="shared" si="2"/>
        <v/>
      </c>
      <c r="P36" t="str">
        <f t="shared" si="3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4"/>
        <v/>
      </c>
      <c r="K37" t="str">
        <f t="shared" si="4"/>
        <v/>
      </c>
      <c r="L37" t="str">
        <f t="shared" si="4"/>
        <v/>
      </c>
      <c r="N37" t="str">
        <f t="shared" si="1"/>
        <v/>
      </c>
      <c r="O37" t="str">
        <f t="shared" si="2"/>
        <v/>
      </c>
      <c r="P37" t="str">
        <f t="shared" si="3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4"/>
        <v/>
      </c>
      <c r="K38" t="str">
        <f t="shared" si="4"/>
        <v/>
      </c>
      <c r="L38" t="str">
        <f t="shared" si="4"/>
        <v/>
      </c>
      <c r="N38" t="str">
        <f t="shared" si="1"/>
        <v/>
      </c>
      <c r="O38" t="str">
        <f t="shared" si="2"/>
        <v/>
      </c>
      <c r="P38" t="str">
        <f t="shared" si="3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4"/>
        <v/>
      </c>
      <c r="K39" t="str">
        <f t="shared" si="4"/>
        <v/>
      </c>
      <c r="L39" t="str">
        <f t="shared" si="4"/>
        <v/>
      </c>
      <c r="N39" t="str">
        <f t="shared" si="1"/>
        <v/>
      </c>
      <c r="O39" t="str">
        <f t="shared" si="2"/>
        <v/>
      </c>
      <c r="P39" t="str">
        <f t="shared" si="3"/>
        <v/>
      </c>
    </row>
    <row r="40" spans="1:16" ht="17" x14ac:dyDescent="0.25">
      <c r="A40" s="4" t="s">
        <v>35</v>
      </c>
      <c r="B40" t="s">
        <v>13</v>
      </c>
      <c r="C40" t="s">
        <v>954</v>
      </c>
      <c r="D40">
        <v>146</v>
      </c>
      <c r="E40">
        <v>2</v>
      </c>
      <c r="F40">
        <v>117</v>
      </c>
      <c r="G40">
        <v>26.8154</v>
      </c>
      <c r="H40">
        <v>106.87479999999999</v>
      </c>
      <c r="J40" t="str">
        <f t="shared" si="4"/>
        <v/>
      </c>
      <c r="K40" t="str">
        <f t="shared" si="4"/>
        <v/>
      </c>
      <c r="L40" t="str">
        <f t="shared" si="4"/>
        <v/>
      </c>
      <c r="N40" t="str">
        <f t="shared" si="1"/>
        <v/>
      </c>
      <c r="O40" t="str">
        <f t="shared" si="2"/>
        <v/>
      </c>
      <c r="P40" t="str">
        <f t="shared" si="3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4"/>
        <v/>
      </c>
      <c r="K41" t="str">
        <f t="shared" si="4"/>
        <v/>
      </c>
      <c r="L41" t="str">
        <f t="shared" si="4"/>
        <v/>
      </c>
      <c r="N41" t="str">
        <f t="shared" si="1"/>
        <v/>
      </c>
      <c r="O41" t="str">
        <f t="shared" si="2"/>
        <v/>
      </c>
      <c r="P41" t="str">
        <f t="shared" si="3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4"/>
        <v/>
      </c>
      <c r="K42" t="str">
        <f t="shared" si="4"/>
        <v/>
      </c>
      <c r="L42" t="str">
        <f t="shared" si="4"/>
        <v/>
      </c>
      <c r="N42" t="str">
        <f t="shared" si="1"/>
        <v/>
      </c>
      <c r="O42" t="str">
        <f t="shared" si="2"/>
        <v/>
      </c>
      <c r="P42" t="str">
        <f t="shared" si="3"/>
        <v/>
      </c>
    </row>
    <row r="43" spans="1:16" ht="17" x14ac:dyDescent="0.25">
      <c r="A43" s="4" t="s">
        <v>38</v>
      </c>
      <c r="B43" t="s">
        <v>13</v>
      </c>
      <c r="C43" t="s">
        <v>630</v>
      </c>
      <c r="D43">
        <v>125</v>
      </c>
      <c r="E43">
        <v>1</v>
      </c>
      <c r="F43">
        <v>109</v>
      </c>
      <c r="G43">
        <v>41.2956</v>
      </c>
      <c r="H43">
        <v>122.60850000000001</v>
      </c>
      <c r="J43" t="str">
        <f t="shared" si="4"/>
        <v/>
      </c>
      <c r="K43" t="str">
        <f t="shared" si="4"/>
        <v/>
      </c>
      <c r="L43" t="str">
        <f t="shared" si="4"/>
        <v/>
      </c>
      <c r="N43" t="str">
        <f t="shared" si="1"/>
        <v/>
      </c>
      <c r="O43" t="str">
        <f t="shared" si="2"/>
        <v/>
      </c>
      <c r="P43" t="str">
        <f t="shared" si="3"/>
        <v/>
      </c>
    </row>
    <row r="44" spans="1:16" ht="17" x14ac:dyDescent="0.25">
      <c r="A44" s="4" t="s">
        <v>39</v>
      </c>
      <c r="B44" t="s">
        <v>13</v>
      </c>
      <c r="C44" t="s">
        <v>957</v>
      </c>
      <c r="D44">
        <v>124</v>
      </c>
      <c r="E44">
        <v>2</v>
      </c>
      <c r="F44">
        <v>87</v>
      </c>
      <c r="G44">
        <v>36.061100000000003</v>
      </c>
      <c r="H44">
        <v>103.8343</v>
      </c>
      <c r="J44" t="str">
        <f t="shared" si="4"/>
        <v/>
      </c>
      <c r="K44" t="str">
        <f t="shared" si="4"/>
        <v/>
      </c>
      <c r="L44" t="str">
        <f t="shared" si="4"/>
        <v/>
      </c>
      <c r="N44" t="str">
        <f t="shared" si="1"/>
        <v/>
      </c>
      <c r="O44" t="str">
        <f t="shared" si="2"/>
        <v/>
      </c>
      <c r="P44" t="str">
        <f t="shared" si="3"/>
        <v/>
      </c>
    </row>
    <row r="45" spans="1:16" ht="17" x14ac:dyDescent="0.25">
      <c r="A45" s="4" t="s">
        <v>45</v>
      </c>
      <c r="B45" t="s">
        <v>45</v>
      </c>
      <c r="C45" t="s">
        <v>716</v>
      </c>
      <c r="D45">
        <v>114</v>
      </c>
      <c r="E45">
        <v>3</v>
      </c>
      <c r="F45">
        <v>58</v>
      </c>
      <c r="G45">
        <v>22.3</v>
      </c>
      <c r="H45">
        <v>114.2</v>
      </c>
      <c r="J45" t="str">
        <f t="shared" si="4"/>
        <v/>
      </c>
      <c r="K45" t="str">
        <f t="shared" si="4"/>
        <v/>
      </c>
      <c r="L45" t="str">
        <f t="shared" si="4"/>
        <v/>
      </c>
      <c r="N45" t="str">
        <f t="shared" si="1"/>
        <v/>
      </c>
      <c r="O45" t="str">
        <f t="shared" si="2"/>
        <v/>
      </c>
      <c r="P45" t="str">
        <f t="shared" si="3"/>
        <v/>
      </c>
    </row>
    <row r="46" spans="1:16" ht="17" x14ac:dyDescent="0.25">
      <c r="A46" s="4"/>
      <c r="B46" t="s">
        <v>180</v>
      </c>
      <c r="C46" t="s">
        <v>958</v>
      </c>
      <c r="D46">
        <v>104</v>
      </c>
      <c r="E46">
        <v>0</v>
      </c>
      <c r="F46">
        <v>0</v>
      </c>
      <c r="G46">
        <v>47.516199999999998</v>
      </c>
      <c r="H46">
        <v>14.5501</v>
      </c>
      <c r="J46" t="str">
        <f t="shared" si="4"/>
        <v/>
      </c>
      <c r="K46" t="str">
        <f t="shared" si="4"/>
        <v/>
      </c>
      <c r="L46" t="str">
        <f t="shared" si="4"/>
        <v/>
      </c>
      <c r="N46" t="str">
        <f t="shared" si="1"/>
        <v/>
      </c>
      <c r="O46" t="str">
        <f t="shared" si="2"/>
        <v/>
      </c>
      <c r="P46" t="str">
        <f t="shared" si="3"/>
        <v/>
      </c>
    </row>
    <row r="47" spans="1:16" ht="17" x14ac:dyDescent="0.25">
      <c r="A47" s="4"/>
      <c r="B47" t="s">
        <v>49</v>
      </c>
      <c r="C47" t="s">
        <v>716</v>
      </c>
      <c r="D47">
        <v>99</v>
      </c>
      <c r="E47">
        <v>0</v>
      </c>
      <c r="F47">
        <v>24</v>
      </c>
      <c r="G47">
        <v>2.5</v>
      </c>
      <c r="H47">
        <v>112.5</v>
      </c>
      <c r="J47" t="str">
        <f t="shared" si="4"/>
        <v/>
      </c>
      <c r="K47" t="str">
        <f t="shared" si="4"/>
        <v/>
      </c>
      <c r="L47" t="str">
        <f t="shared" si="4"/>
        <v/>
      </c>
      <c r="N47" t="str">
        <f t="shared" si="1"/>
        <v/>
      </c>
      <c r="O47" t="str">
        <f t="shared" si="2"/>
        <v/>
      </c>
      <c r="P47" t="str">
        <f t="shared" si="3"/>
        <v/>
      </c>
    </row>
    <row r="48" spans="1:16" ht="17" x14ac:dyDescent="0.25">
      <c r="A48" s="4" t="s">
        <v>40</v>
      </c>
      <c r="B48" t="s">
        <v>13</v>
      </c>
      <c r="C48" t="s">
        <v>759</v>
      </c>
      <c r="D48">
        <v>93</v>
      </c>
      <c r="E48">
        <v>1</v>
      </c>
      <c r="F48">
        <v>90</v>
      </c>
      <c r="G48">
        <v>43.6661</v>
      </c>
      <c r="H48">
        <v>126.1923</v>
      </c>
      <c r="J48" t="str">
        <f t="shared" si="4"/>
        <v/>
      </c>
      <c r="K48" t="str">
        <f t="shared" si="4"/>
        <v/>
      </c>
      <c r="L48" t="str">
        <f t="shared" si="4"/>
        <v/>
      </c>
      <c r="N48" t="str">
        <f t="shared" si="1"/>
        <v/>
      </c>
      <c r="O48" t="str">
        <f t="shared" si="2"/>
        <v/>
      </c>
      <c r="P48" t="str">
        <f t="shared" si="3"/>
        <v/>
      </c>
    </row>
    <row r="49" spans="1:16" ht="17" x14ac:dyDescent="0.25">
      <c r="A49" s="4"/>
      <c r="B49" t="s">
        <v>206</v>
      </c>
      <c r="C49" t="s">
        <v>959</v>
      </c>
      <c r="D49">
        <v>85</v>
      </c>
      <c r="E49">
        <v>0</v>
      </c>
      <c r="F49">
        <v>4</v>
      </c>
      <c r="G49">
        <v>26.0275</v>
      </c>
      <c r="H49">
        <v>50.55</v>
      </c>
      <c r="J49" t="str">
        <f t="shared" si="4"/>
        <v/>
      </c>
      <c r="K49" t="str">
        <f t="shared" si="4"/>
        <v/>
      </c>
      <c r="L49" t="str">
        <f t="shared" si="4"/>
        <v/>
      </c>
      <c r="N49" t="str">
        <f t="shared" si="1"/>
        <v/>
      </c>
      <c r="O49" t="str">
        <f t="shared" si="2"/>
        <v/>
      </c>
      <c r="P49" t="str">
        <f t="shared" si="3"/>
        <v/>
      </c>
    </row>
    <row r="50" spans="1:16" ht="17" x14ac:dyDescent="0.25">
      <c r="A50" s="4" t="s">
        <v>724</v>
      </c>
      <c r="B50" t="s">
        <v>1</v>
      </c>
      <c r="C50" t="s">
        <v>725</v>
      </c>
      <c r="D50">
        <v>83</v>
      </c>
      <c r="E50">
        <v>17</v>
      </c>
      <c r="F50">
        <v>1</v>
      </c>
      <c r="G50">
        <v>47.548000000000002</v>
      </c>
      <c r="H50">
        <v>-121.9836</v>
      </c>
      <c r="J50">
        <f t="shared" si="4"/>
        <v>83</v>
      </c>
      <c r="K50">
        <f t="shared" si="4"/>
        <v>17</v>
      </c>
      <c r="L50">
        <f t="shared" si="4"/>
        <v>1</v>
      </c>
      <c r="N50" t="str">
        <f t="shared" si="1"/>
        <v/>
      </c>
      <c r="O50" t="str">
        <f t="shared" si="2"/>
        <v/>
      </c>
      <c r="P50" t="str">
        <f t="shared" si="3"/>
        <v/>
      </c>
    </row>
    <row r="51" spans="1:16" ht="17" x14ac:dyDescent="0.25">
      <c r="A51" s="4" t="s">
        <v>722</v>
      </c>
      <c r="B51" t="s">
        <v>1</v>
      </c>
      <c r="C51" t="s">
        <v>960</v>
      </c>
      <c r="D51">
        <v>83</v>
      </c>
      <c r="E51">
        <v>0</v>
      </c>
      <c r="F51">
        <v>0</v>
      </c>
      <c r="G51">
        <v>41.122</v>
      </c>
      <c r="H51">
        <v>-73.794899999999998</v>
      </c>
      <c r="J51">
        <f t="shared" si="4"/>
        <v>83</v>
      </c>
      <c r="K51">
        <f t="shared" si="4"/>
        <v>0</v>
      </c>
      <c r="L51">
        <f t="shared" si="4"/>
        <v>0</v>
      </c>
      <c r="N51">
        <f>IF(ISNUMBER(SEARCH("NY",$A51)),D51,"")</f>
        <v>83</v>
      </c>
      <c r="O51">
        <f>IF(ISNUMBER(SEARCH("NY",$A51)),E51,"")</f>
        <v>0</v>
      </c>
      <c r="P51">
        <f>IF(ISNUMBER(SEARCH("NY",$A51)),F51,"")</f>
        <v>0</v>
      </c>
    </row>
    <row r="52" spans="1:16" ht="17" x14ac:dyDescent="0.25">
      <c r="A52" s="4" t="s">
        <v>44</v>
      </c>
      <c r="B52" t="s">
        <v>13</v>
      </c>
      <c r="C52" t="s">
        <v>657</v>
      </c>
      <c r="D52">
        <v>76</v>
      </c>
      <c r="E52">
        <v>3</v>
      </c>
      <c r="F52">
        <v>73</v>
      </c>
      <c r="G52">
        <v>41.112900000000003</v>
      </c>
      <c r="H52">
        <v>85.240099999999998</v>
      </c>
      <c r="J52" t="str">
        <f t="shared" si="4"/>
        <v/>
      </c>
      <c r="K52" t="str">
        <f t="shared" si="4"/>
        <v/>
      </c>
      <c r="L52" t="str">
        <f t="shared" si="4"/>
        <v/>
      </c>
      <c r="N52" t="str">
        <f t="shared" ref="N52:N115" si="5">IF(ISNUMBER(SEARCH("NY",$A52)),D52,"")</f>
        <v/>
      </c>
      <c r="O52" t="str">
        <f t="shared" ref="O52:O115" si="6">IF(ISNUMBER(SEARCH("NY",$A52)),E52,"")</f>
        <v/>
      </c>
      <c r="P52" t="str">
        <f t="shared" ref="P52:P115" si="7">IF(ISNUMBER(SEARCH("NY",$A52)),F52,"")</f>
        <v/>
      </c>
    </row>
    <row r="53" spans="1:16" ht="17" x14ac:dyDescent="0.25">
      <c r="A53" s="4" t="s">
        <v>43</v>
      </c>
      <c r="B53" t="s">
        <v>13</v>
      </c>
      <c r="C53" t="s">
        <v>630</v>
      </c>
      <c r="D53">
        <v>75</v>
      </c>
      <c r="E53">
        <v>1</v>
      </c>
      <c r="F53">
        <v>70</v>
      </c>
      <c r="G53">
        <v>44.093499999999999</v>
      </c>
      <c r="H53">
        <v>113.9448</v>
      </c>
      <c r="J53" t="str">
        <f t="shared" si="4"/>
        <v/>
      </c>
      <c r="K53" t="str">
        <f t="shared" si="4"/>
        <v/>
      </c>
      <c r="L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</row>
    <row r="54" spans="1:16" ht="17" x14ac:dyDescent="0.25">
      <c r="A54" s="4" t="s">
        <v>41</v>
      </c>
      <c r="B54" t="s">
        <v>13</v>
      </c>
      <c r="C54" t="s">
        <v>658</v>
      </c>
      <c r="D54">
        <v>75</v>
      </c>
      <c r="E54">
        <v>0</v>
      </c>
      <c r="F54">
        <v>71</v>
      </c>
      <c r="G54">
        <v>37.269199999999998</v>
      </c>
      <c r="H54">
        <v>106.16549999999999</v>
      </c>
      <c r="J54" t="str">
        <f t="shared" si="4"/>
        <v/>
      </c>
      <c r="K54" t="str">
        <f t="shared" si="4"/>
        <v/>
      </c>
      <c r="L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</row>
    <row r="55" spans="1:16" ht="17" x14ac:dyDescent="0.25">
      <c r="A55" s="4"/>
      <c r="B55" t="s">
        <v>198</v>
      </c>
      <c r="C55" t="s">
        <v>726</v>
      </c>
      <c r="D55">
        <v>73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4"/>
        <v/>
      </c>
      <c r="K55" t="str">
        <f t="shared" si="4"/>
        <v/>
      </c>
      <c r="L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</row>
    <row r="56" spans="1:16" ht="17" x14ac:dyDescent="0.25">
      <c r="A56" s="4"/>
      <c r="B56" t="s">
        <v>230</v>
      </c>
      <c r="C56" t="s">
        <v>727</v>
      </c>
      <c r="D56">
        <v>64</v>
      </c>
      <c r="E56">
        <v>0</v>
      </c>
      <c r="F56">
        <v>1</v>
      </c>
      <c r="G56">
        <v>29.5</v>
      </c>
      <c r="H56">
        <v>47.75</v>
      </c>
      <c r="J56" t="str">
        <f t="shared" si="4"/>
        <v/>
      </c>
      <c r="K56" t="str">
        <f t="shared" si="4"/>
        <v/>
      </c>
      <c r="L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</row>
    <row r="57" spans="1:16" ht="17" x14ac:dyDescent="0.25">
      <c r="A57" s="4"/>
      <c r="B57" t="s">
        <v>229</v>
      </c>
      <c r="C57" t="s">
        <v>735</v>
      </c>
      <c r="D57">
        <v>60</v>
      </c>
      <c r="E57">
        <v>6</v>
      </c>
      <c r="F57">
        <v>0</v>
      </c>
      <c r="G57">
        <v>33</v>
      </c>
      <c r="H57">
        <v>44</v>
      </c>
      <c r="J57" t="str">
        <f t="shared" si="4"/>
        <v/>
      </c>
      <c r="K57" t="str">
        <f t="shared" si="4"/>
        <v/>
      </c>
      <c r="L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</row>
    <row r="58" spans="1:16" ht="17" x14ac:dyDescent="0.25">
      <c r="A58" s="4"/>
      <c r="B58" t="s">
        <v>212</v>
      </c>
      <c r="C58" t="s">
        <v>961</v>
      </c>
      <c r="D58">
        <v>50</v>
      </c>
      <c r="E58">
        <v>0</v>
      </c>
      <c r="F58">
        <v>0</v>
      </c>
      <c r="G58">
        <v>64.963099999999997</v>
      </c>
      <c r="H58">
        <v>-19.020800000000001</v>
      </c>
      <c r="J58" t="str">
        <f t="shared" si="4"/>
        <v/>
      </c>
      <c r="K58" t="str">
        <f t="shared" si="4"/>
        <v/>
      </c>
      <c r="L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</row>
    <row r="59" spans="1:16" ht="17" x14ac:dyDescent="0.25">
      <c r="A59" s="4"/>
      <c r="B59" t="s">
        <v>46</v>
      </c>
      <c r="C59" t="s">
        <v>729</v>
      </c>
      <c r="D59">
        <v>50</v>
      </c>
      <c r="E59">
        <v>1</v>
      </c>
      <c r="F59">
        <v>31</v>
      </c>
      <c r="G59">
        <v>15</v>
      </c>
      <c r="H59">
        <v>101</v>
      </c>
      <c r="J59" t="str">
        <f t="shared" si="4"/>
        <v/>
      </c>
      <c r="K59" t="str">
        <f t="shared" si="4"/>
        <v/>
      </c>
      <c r="L59" t="str">
        <f t="shared" si="4"/>
        <v/>
      </c>
      <c r="N59" t="str">
        <f t="shared" si="5"/>
        <v/>
      </c>
      <c r="O59" t="str">
        <f t="shared" si="6"/>
        <v/>
      </c>
      <c r="P59" t="str">
        <f t="shared" si="7"/>
        <v/>
      </c>
    </row>
    <row r="60" spans="1:16" ht="17" x14ac:dyDescent="0.25">
      <c r="A60" s="4"/>
      <c r="B60" t="s">
        <v>133</v>
      </c>
      <c r="C60" t="s">
        <v>962</v>
      </c>
      <c r="D60">
        <v>49</v>
      </c>
      <c r="E60">
        <v>1</v>
      </c>
      <c r="F60">
        <v>1</v>
      </c>
      <c r="G60">
        <v>26</v>
      </c>
      <c r="H60">
        <v>30</v>
      </c>
      <c r="J60" t="str">
        <f t="shared" si="4"/>
        <v/>
      </c>
      <c r="K60" t="str">
        <f t="shared" si="4"/>
        <v/>
      </c>
      <c r="L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</row>
    <row r="61" spans="1:16" ht="17" x14ac:dyDescent="0.25">
      <c r="A61" s="4" t="s">
        <v>51</v>
      </c>
      <c r="B61" t="s">
        <v>51</v>
      </c>
      <c r="C61" t="s">
        <v>963</v>
      </c>
      <c r="D61">
        <v>45</v>
      </c>
      <c r="E61">
        <v>1</v>
      </c>
      <c r="F61">
        <v>13</v>
      </c>
      <c r="G61">
        <v>23.7</v>
      </c>
      <c r="H61">
        <v>121</v>
      </c>
      <c r="J61" t="str">
        <f t="shared" si="4"/>
        <v/>
      </c>
      <c r="K61" t="str">
        <f t="shared" si="4"/>
        <v/>
      </c>
      <c r="L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</row>
    <row r="62" spans="1:16" ht="17" x14ac:dyDescent="0.25">
      <c r="A62" s="4" t="s">
        <v>732</v>
      </c>
      <c r="B62" t="s">
        <v>1</v>
      </c>
      <c r="C62" t="s">
        <v>733</v>
      </c>
      <c r="D62">
        <v>45</v>
      </c>
      <c r="E62">
        <v>0</v>
      </c>
      <c r="F62">
        <v>0</v>
      </c>
      <c r="G62">
        <v>35.4437</v>
      </c>
      <c r="H62">
        <v>139.63800000000001</v>
      </c>
      <c r="J62">
        <f t="shared" si="4"/>
        <v>45</v>
      </c>
      <c r="K62">
        <f t="shared" si="4"/>
        <v>0</v>
      </c>
      <c r="L62">
        <f t="shared" si="4"/>
        <v>0</v>
      </c>
      <c r="N62" t="str">
        <f t="shared" si="5"/>
        <v/>
      </c>
      <c r="O62" t="str">
        <f t="shared" si="6"/>
        <v/>
      </c>
      <c r="P62" t="str">
        <f t="shared" si="7"/>
        <v/>
      </c>
    </row>
    <row r="63" spans="1:16" ht="17" x14ac:dyDescent="0.25">
      <c r="A63" s="4"/>
      <c r="B63" t="s">
        <v>57</v>
      </c>
      <c r="C63" t="s">
        <v>734</v>
      </c>
      <c r="D63">
        <v>45</v>
      </c>
      <c r="E63">
        <v>0</v>
      </c>
      <c r="F63">
        <v>7</v>
      </c>
      <c r="G63">
        <v>24</v>
      </c>
      <c r="H63">
        <v>54</v>
      </c>
      <c r="J63" t="str">
        <f t="shared" si="4"/>
        <v/>
      </c>
      <c r="K63" t="str">
        <f t="shared" si="4"/>
        <v/>
      </c>
      <c r="L63" t="str">
        <f t="shared" si="4"/>
        <v/>
      </c>
      <c r="N63" t="str">
        <f t="shared" si="5"/>
        <v/>
      </c>
      <c r="O63" t="str">
        <f t="shared" si="6"/>
        <v/>
      </c>
      <c r="P63" t="str">
        <f t="shared" si="7"/>
        <v/>
      </c>
    </row>
    <row r="64" spans="1:16" ht="17" x14ac:dyDescent="0.25">
      <c r="A64" s="4"/>
      <c r="B64" t="s">
        <v>64</v>
      </c>
      <c r="C64" t="s">
        <v>946</v>
      </c>
      <c r="D64">
        <v>39</v>
      </c>
      <c r="E64">
        <v>0</v>
      </c>
      <c r="F64">
        <v>3</v>
      </c>
      <c r="G64">
        <v>21</v>
      </c>
      <c r="H64">
        <v>78</v>
      </c>
      <c r="J64" t="str">
        <f t="shared" si="4"/>
        <v/>
      </c>
      <c r="K64" t="str">
        <f t="shared" si="4"/>
        <v/>
      </c>
      <c r="L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</row>
    <row r="65" spans="1:16" ht="17" x14ac:dyDescent="0.25">
      <c r="A65" s="4"/>
      <c r="B65" t="s">
        <v>204</v>
      </c>
      <c r="C65" t="s">
        <v>735</v>
      </c>
      <c r="D65">
        <v>39</v>
      </c>
      <c r="E65">
        <v>0</v>
      </c>
      <c r="F65">
        <v>2</v>
      </c>
      <c r="G65">
        <v>31</v>
      </c>
      <c r="H65">
        <v>35</v>
      </c>
      <c r="J65" t="str">
        <f t="shared" si="4"/>
        <v/>
      </c>
      <c r="K65" t="str">
        <f t="shared" si="4"/>
        <v/>
      </c>
      <c r="L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</row>
    <row r="66" spans="1:16" ht="17" x14ac:dyDescent="0.25">
      <c r="A66" s="4" t="s">
        <v>60</v>
      </c>
      <c r="B66" t="s">
        <v>59</v>
      </c>
      <c r="C66" t="s">
        <v>698</v>
      </c>
      <c r="D66">
        <v>38</v>
      </c>
      <c r="E66">
        <v>3</v>
      </c>
      <c r="F66">
        <v>4</v>
      </c>
      <c r="G66">
        <v>-33.8688</v>
      </c>
      <c r="H66">
        <v>151.20930000000001</v>
      </c>
      <c r="J66" t="str">
        <f t="shared" si="4"/>
        <v/>
      </c>
      <c r="K66" t="str">
        <f t="shared" si="4"/>
        <v/>
      </c>
      <c r="L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</row>
    <row r="67" spans="1:16" ht="17" x14ac:dyDescent="0.25">
      <c r="A67" s="4" t="s">
        <v>736</v>
      </c>
      <c r="B67" t="s">
        <v>1</v>
      </c>
      <c r="C67" t="s">
        <v>737</v>
      </c>
      <c r="D67">
        <v>38</v>
      </c>
      <c r="E67">
        <v>0</v>
      </c>
      <c r="F67">
        <v>1</v>
      </c>
      <c r="G67">
        <v>37.354100000000003</v>
      </c>
      <c r="H67">
        <v>-121.9552</v>
      </c>
      <c r="J67">
        <f t="shared" si="4"/>
        <v>38</v>
      </c>
      <c r="K67">
        <f t="shared" si="4"/>
        <v>0</v>
      </c>
      <c r="L67">
        <f t="shared" si="4"/>
        <v>1</v>
      </c>
      <c r="N67" t="str">
        <f t="shared" si="5"/>
        <v/>
      </c>
      <c r="O67" t="str">
        <f t="shared" si="6"/>
        <v/>
      </c>
      <c r="P67" t="str">
        <f t="shared" si="7"/>
        <v/>
      </c>
    </row>
    <row r="68" spans="1:16" ht="17" x14ac:dyDescent="0.25">
      <c r="A68" s="4"/>
      <c r="B68" t="s">
        <v>235</v>
      </c>
      <c r="C68" t="s">
        <v>738</v>
      </c>
      <c r="D68">
        <v>36</v>
      </c>
      <c r="E68">
        <v>1</v>
      </c>
      <c r="F68">
        <v>0</v>
      </c>
      <c r="G68">
        <v>43.942399999999999</v>
      </c>
      <c r="H68">
        <v>12.457800000000001</v>
      </c>
      <c r="J68" t="str">
        <f t="shared" si="4"/>
        <v/>
      </c>
      <c r="K68" t="str">
        <f t="shared" si="4"/>
        <v/>
      </c>
      <c r="L68" t="str">
        <f t="shared" si="4"/>
        <v/>
      </c>
      <c r="N68" t="str">
        <f t="shared" si="5"/>
        <v/>
      </c>
      <c r="O68" t="str">
        <f t="shared" si="6"/>
        <v/>
      </c>
      <c r="P68" t="str">
        <f t="shared" si="7"/>
        <v/>
      </c>
    </row>
    <row r="69" spans="1:16" ht="17" x14ac:dyDescent="0.25">
      <c r="A69" s="4"/>
      <c r="B69" t="s">
        <v>187</v>
      </c>
      <c r="C69" t="s">
        <v>948</v>
      </c>
      <c r="D69">
        <v>35</v>
      </c>
      <c r="E69">
        <v>0</v>
      </c>
      <c r="F69">
        <v>1</v>
      </c>
      <c r="G69">
        <v>56.2639</v>
      </c>
      <c r="H69">
        <v>9.5017999999999994</v>
      </c>
      <c r="J69" t="str">
        <f t="shared" si="4"/>
        <v/>
      </c>
      <c r="K69" t="str">
        <f t="shared" si="4"/>
        <v/>
      </c>
      <c r="L69" t="str">
        <f t="shared" si="4"/>
        <v/>
      </c>
      <c r="N69" t="str">
        <f t="shared" si="5"/>
        <v/>
      </c>
      <c r="O69" t="str">
        <f t="shared" si="6"/>
        <v/>
      </c>
      <c r="P69" t="str">
        <f t="shared" si="7"/>
        <v/>
      </c>
    </row>
    <row r="70" spans="1:16" ht="17" x14ac:dyDescent="0.25">
      <c r="A70" s="4"/>
      <c r="B70" t="s">
        <v>238</v>
      </c>
      <c r="C70" t="s">
        <v>739</v>
      </c>
      <c r="D70">
        <v>32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4"/>
        <v/>
      </c>
      <c r="K70" t="str">
        <f t="shared" si="4"/>
        <v/>
      </c>
      <c r="L70" t="str">
        <f t="shared" si="4"/>
        <v/>
      </c>
      <c r="N70" t="str">
        <f t="shared" si="5"/>
        <v/>
      </c>
      <c r="O70" t="str">
        <f t="shared" si="6"/>
        <v/>
      </c>
      <c r="P70" t="str">
        <f t="shared" si="7"/>
        <v/>
      </c>
    </row>
    <row r="71" spans="1:16" ht="17" x14ac:dyDescent="0.25">
      <c r="A71" s="4"/>
      <c r="B71" t="s">
        <v>665</v>
      </c>
      <c r="C71" t="s">
        <v>740</v>
      </c>
      <c r="D71">
        <v>31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4"/>
        <v/>
      </c>
      <c r="K71" t="str">
        <f t="shared" si="4"/>
        <v/>
      </c>
      <c r="L71" t="str">
        <f t="shared" si="4"/>
        <v/>
      </c>
      <c r="N71" t="str">
        <f t="shared" si="5"/>
        <v/>
      </c>
      <c r="O71" t="str">
        <f t="shared" si="6"/>
        <v/>
      </c>
      <c r="P71" t="str">
        <f t="shared" si="7"/>
        <v/>
      </c>
    </row>
    <row r="72" spans="1:16" ht="17" x14ac:dyDescent="0.25">
      <c r="A72" s="4" t="s">
        <v>741</v>
      </c>
      <c r="B72" t="s">
        <v>1</v>
      </c>
      <c r="C72" t="s">
        <v>742</v>
      </c>
      <c r="D72">
        <v>31</v>
      </c>
      <c r="E72">
        <v>1</v>
      </c>
      <c r="F72">
        <v>0</v>
      </c>
      <c r="G72">
        <v>48.033000000000001</v>
      </c>
      <c r="H72">
        <v>-121.8339</v>
      </c>
      <c r="J72">
        <f t="shared" si="4"/>
        <v>31</v>
      </c>
      <c r="K72">
        <f t="shared" si="4"/>
        <v>1</v>
      </c>
      <c r="L72">
        <f t="shared" si="4"/>
        <v>0</v>
      </c>
      <c r="N72" t="str">
        <f t="shared" si="5"/>
        <v/>
      </c>
      <c r="O72" t="str">
        <f t="shared" si="6"/>
        <v/>
      </c>
      <c r="P72" t="str">
        <f t="shared" si="7"/>
        <v/>
      </c>
    </row>
    <row r="73" spans="1:16" ht="17" x14ac:dyDescent="0.25">
      <c r="A73" s="4"/>
      <c r="B73" t="s">
        <v>200</v>
      </c>
      <c r="C73" t="s">
        <v>740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4"/>
        <v/>
      </c>
      <c r="K73" t="str">
        <f t="shared" si="4"/>
        <v/>
      </c>
      <c r="L73" t="str">
        <f t="shared" si="4"/>
        <v/>
      </c>
      <c r="N73" t="str">
        <f t="shared" si="5"/>
        <v/>
      </c>
      <c r="O73" t="str">
        <f t="shared" si="6"/>
        <v/>
      </c>
      <c r="P73" t="str">
        <f t="shared" si="7"/>
        <v/>
      </c>
    </row>
    <row r="74" spans="1:16" ht="17" x14ac:dyDescent="0.25">
      <c r="A74" s="4"/>
      <c r="B74" t="s">
        <v>53</v>
      </c>
      <c r="C74" t="s">
        <v>740</v>
      </c>
      <c r="D74">
        <v>30</v>
      </c>
      <c r="E74">
        <v>0</v>
      </c>
      <c r="F74">
        <v>16</v>
      </c>
      <c r="G74">
        <v>16</v>
      </c>
      <c r="H74">
        <v>108</v>
      </c>
      <c r="J74" t="str">
        <f t="shared" si="4"/>
        <v/>
      </c>
      <c r="K74" t="str">
        <f t="shared" si="4"/>
        <v/>
      </c>
      <c r="L74" t="str">
        <f t="shared" si="4"/>
        <v/>
      </c>
      <c r="N74" t="str">
        <f t="shared" si="5"/>
        <v/>
      </c>
      <c r="O74" t="str">
        <f t="shared" si="6"/>
        <v/>
      </c>
      <c r="P74" t="str">
        <f t="shared" si="7"/>
        <v/>
      </c>
    </row>
    <row r="75" spans="1:16" ht="17" x14ac:dyDescent="0.25">
      <c r="A75" s="4" t="s">
        <v>68</v>
      </c>
      <c r="B75" t="s">
        <v>63</v>
      </c>
      <c r="C75" t="s">
        <v>825</v>
      </c>
      <c r="D75">
        <v>28</v>
      </c>
      <c r="E75">
        <v>0</v>
      </c>
      <c r="F75">
        <v>3</v>
      </c>
      <c r="G75">
        <v>43.653199999999998</v>
      </c>
      <c r="H75">
        <v>-79.383200000000002</v>
      </c>
      <c r="J75" t="str">
        <f t="shared" si="4"/>
        <v/>
      </c>
      <c r="K75" t="str">
        <f t="shared" si="4"/>
        <v/>
      </c>
      <c r="L75" t="str">
        <f t="shared" si="4"/>
        <v/>
      </c>
      <c r="N75" t="str">
        <f t="shared" si="5"/>
        <v/>
      </c>
      <c r="O75" t="str">
        <f t="shared" si="6"/>
        <v/>
      </c>
      <c r="P75" t="str">
        <f t="shared" si="7"/>
        <v/>
      </c>
    </row>
    <row r="76" spans="1:16" ht="17" x14ac:dyDescent="0.25">
      <c r="A76" s="4" t="s">
        <v>62</v>
      </c>
      <c r="B76" t="s">
        <v>63</v>
      </c>
      <c r="C76" t="s">
        <v>698</v>
      </c>
      <c r="D76">
        <v>27</v>
      </c>
      <c r="E76">
        <v>0</v>
      </c>
      <c r="F76">
        <v>4</v>
      </c>
      <c r="G76">
        <v>49.282699999999998</v>
      </c>
      <c r="H76">
        <v>-123.1207</v>
      </c>
      <c r="J76" t="str">
        <f t="shared" si="4"/>
        <v/>
      </c>
      <c r="K76" t="str">
        <f t="shared" si="4"/>
        <v/>
      </c>
      <c r="L76" t="str">
        <f t="shared" si="4"/>
        <v/>
      </c>
      <c r="N76" t="str">
        <f t="shared" si="5"/>
        <v/>
      </c>
      <c r="O76" t="str">
        <f t="shared" si="6"/>
        <v/>
      </c>
      <c r="P76" t="str">
        <f t="shared" si="7"/>
        <v/>
      </c>
    </row>
    <row r="77" spans="1:16" ht="17" x14ac:dyDescent="0.25">
      <c r="A77" s="4"/>
      <c r="B77" t="s">
        <v>78</v>
      </c>
      <c r="C77" t="s">
        <v>964</v>
      </c>
      <c r="D77">
        <v>23</v>
      </c>
      <c r="E77">
        <v>0</v>
      </c>
      <c r="F77">
        <v>1</v>
      </c>
      <c r="G77">
        <v>64</v>
      </c>
      <c r="H77">
        <v>26</v>
      </c>
      <c r="J77" t="str">
        <f t="shared" si="4"/>
        <v/>
      </c>
      <c r="K77" t="str">
        <f t="shared" si="4"/>
        <v/>
      </c>
      <c r="L77" t="str">
        <f t="shared" si="4"/>
        <v/>
      </c>
      <c r="N77" t="str">
        <f t="shared" si="5"/>
        <v/>
      </c>
      <c r="O77" t="str">
        <f t="shared" si="6"/>
        <v/>
      </c>
      <c r="P77" t="str">
        <f t="shared" si="7"/>
        <v/>
      </c>
    </row>
    <row r="78" spans="1:16" ht="17" x14ac:dyDescent="0.25">
      <c r="A78" s="4"/>
      <c r="B78" t="s">
        <v>744</v>
      </c>
      <c r="C78" t="s">
        <v>745</v>
      </c>
      <c r="D78">
        <v>22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4"/>
        <v/>
      </c>
      <c r="K78" t="str">
        <f t="shared" si="4"/>
        <v/>
      </c>
      <c r="L78" t="str">
        <f t="shared" si="4"/>
        <v/>
      </c>
      <c r="N78" t="str">
        <f t="shared" si="5"/>
        <v/>
      </c>
      <c r="O78" t="str">
        <f t="shared" si="6"/>
        <v/>
      </c>
      <c r="P78" t="str">
        <f t="shared" si="7"/>
        <v/>
      </c>
    </row>
    <row r="79" spans="1:16" ht="17" x14ac:dyDescent="0.25">
      <c r="A79" s="4"/>
      <c r="B79" t="s">
        <v>965</v>
      </c>
      <c r="C79" t="s">
        <v>735</v>
      </c>
      <c r="D79">
        <v>21</v>
      </c>
      <c r="E79">
        <v>0</v>
      </c>
      <c r="F79">
        <v>0</v>
      </c>
      <c r="G79">
        <v>53.142400000000002</v>
      </c>
      <c r="H79">
        <v>-7.6920999999999999</v>
      </c>
      <c r="J79" t="str">
        <f t="shared" si="4"/>
        <v/>
      </c>
      <c r="K79" t="str">
        <f t="shared" si="4"/>
        <v/>
      </c>
      <c r="L79" t="str">
        <f t="shared" si="4"/>
        <v/>
      </c>
      <c r="N79" t="str">
        <f t="shared" si="5"/>
        <v/>
      </c>
      <c r="O79" t="str">
        <f t="shared" si="6"/>
        <v/>
      </c>
      <c r="P79" t="str">
        <f t="shared" si="7"/>
        <v/>
      </c>
    </row>
    <row r="80" spans="1:16" ht="17" x14ac:dyDescent="0.25">
      <c r="A80" s="4" t="s">
        <v>747</v>
      </c>
      <c r="B80" t="s">
        <v>1</v>
      </c>
      <c r="C80" t="s">
        <v>748</v>
      </c>
      <c r="D80">
        <v>21</v>
      </c>
      <c r="E80">
        <v>0</v>
      </c>
      <c r="F80">
        <v>0</v>
      </c>
      <c r="G80">
        <v>37.648899999999998</v>
      </c>
      <c r="H80">
        <v>-122.66549999999999</v>
      </c>
      <c r="J80">
        <f t="shared" si="4"/>
        <v>21</v>
      </c>
      <c r="K80">
        <f t="shared" si="4"/>
        <v>0</v>
      </c>
      <c r="L80">
        <f t="shared" si="4"/>
        <v>0</v>
      </c>
      <c r="N80" t="str">
        <f t="shared" si="5"/>
        <v/>
      </c>
      <c r="O80" t="str">
        <f t="shared" si="6"/>
        <v/>
      </c>
      <c r="P80" t="str">
        <f t="shared" si="7"/>
        <v/>
      </c>
    </row>
    <row r="81" spans="1:16" ht="17" x14ac:dyDescent="0.25">
      <c r="A81" s="4"/>
      <c r="B81" t="s">
        <v>209</v>
      </c>
      <c r="C81" t="s">
        <v>726</v>
      </c>
      <c r="D81">
        <v>20</v>
      </c>
      <c r="E81">
        <v>0</v>
      </c>
      <c r="F81">
        <v>0</v>
      </c>
      <c r="G81">
        <v>-14.234999999999999</v>
      </c>
      <c r="H81">
        <v>-51.9253</v>
      </c>
      <c r="J81" t="str">
        <f t="shared" si="4"/>
        <v/>
      </c>
      <c r="K81" t="str">
        <f t="shared" si="4"/>
        <v/>
      </c>
      <c r="L81" t="str">
        <f t="shared" si="4"/>
        <v/>
      </c>
      <c r="N81" t="str">
        <f t="shared" si="5"/>
        <v/>
      </c>
      <c r="O81" t="str">
        <f t="shared" si="6"/>
        <v/>
      </c>
      <c r="P81" t="str">
        <f t="shared" si="7"/>
        <v/>
      </c>
    </row>
    <row r="82" spans="1:16" ht="17" x14ac:dyDescent="0.25">
      <c r="A82" s="4"/>
      <c r="B82" t="s">
        <v>255</v>
      </c>
      <c r="C82" t="s">
        <v>572</v>
      </c>
      <c r="D82">
        <v>19</v>
      </c>
      <c r="E82">
        <v>0</v>
      </c>
      <c r="F82">
        <v>0</v>
      </c>
      <c r="G82">
        <v>28.033899999999999</v>
      </c>
      <c r="H82">
        <v>1.6596</v>
      </c>
      <c r="J82" t="str">
        <f t="shared" si="4"/>
        <v/>
      </c>
      <c r="K82" t="str">
        <f t="shared" si="4"/>
        <v/>
      </c>
      <c r="L82" t="str">
        <f t="shared" si="4"/>
        <v/>
      </c>
      <c r="N82" t="str">
        <f t="shared" si="5"/>
        <v/>
      </c>
      <c r="O82" t="str">
        <f t="shared" si="6"/>
        <v/>
      </c>
      <c r="P82" t="str">
        <f t="shared" si="7"/>
        <v/>
      </c>
    </row>
    <row r="83" spans="1:16" ht="17" x14ac:dyDescent="0.25">
      <c r="A83" s="4"/>
      <c r="B83" t="s">
        <v>220</v>
      </c>
      <c r="C83" t="s">
        <v>735</v>
      </c>
      <c r="D83">
        <v>19</v>
      </c>
      <c r="E83">
        <v>0</v>
      </c>
      <c r="F83">
        <v>0</v>
      </c>
      <c r="G83">
        <v>53.416699999999999</v>
      </c>
      <c r="H83">
        <v>-8</v>
      </c>
      <c r="J83" t="str">
        <f t="shared" si="4"/>
        <v/>
      </c>
      <c r="K83" t="str">
        <f t="shared" si="4"/>
        <v/>
      </c>
      <c r="L83" t="str">
        <f t="shared" si="4"/>
        <v/>
      </c>
      <c r="N83" t="str">
        <f t="shared" si="5"/>
        <v/>
      </c>
      <c r="O83" t="str">
        <f t="shared" si="6"/>
        <v/>
      </c>
      <c r="P83" t="str">
        <f t="shared" si="7"/>
        <v/>
      </c>
    </row>
    <row r="84" spans="1:16" ht="17" x14ac:dyDescent="0.25">
      <c r="A84" s="4" t="s">
        <v>50</v>
      </c>
      <c r="B84" t="s">
        <v>13</v>
      </c>
      <c r="C84" t="s">
        <v>674</v>
      </c>
      <c r="D84">
        <v>18</v>
      </c>
      <c r="E84">
        <v>0</v>
      </c>
      <c r="F84">
        <v>18</v>
      </c>
      <c r="G84">
        <v>35.745199999999997</v>
      </c>
      <c r="H84">
        <v>95.995599999999996</v>
      </c>
      <c r="J84" t="str">
        <f t="shared" si="4"/>
        <v/>
      </c>
      <c r="K84" t="str">
        <f t="shared" si="4"/>
        <v/>
      </c>
      <c r="L84" t="str">
        <f t="shared" si="4"/>
        <v/>
      </c>
      <c r="N84" t="str">
        <f t="shared" si="5"/>
        <v/>
      </c>
      <c r="O84" t="str">
        <f t="shared" si="6"/>
        <v/>
      </c>
      <c r="P84" t="str">
        <f t="shared" si="7"/>
        <v/>
      </c>
    </row>
    <row r="85" spans="1:16" ht="17" x14ac:dyDescent="0.25">
      <c r="A85" s="4"/>
      <c r="B85" t="s">
        <v>69</v>
      </c>
      <c r="C85" t="s">
        <v>735</v>
      </c>
      <c r="D85">
        <v>17</v>
      </c>
      <c r="E85">
        <v>0</v>
      </c>
      <c r="F85">
        <v>3</v>
      </c>
      <c r="G85">
        <v>60</v>
      </c>
      <c r="H85">
        <v>90</v>
      </c>
      <c r="J85" t="str">
        <f t="shared" si="4"/>
        <v/>
      </c>
      <c r="K85" t="str">
        <f t="shared" si="4"/>
        <v/>
      </c>
      <c r="L85" t="str">
        <f t="shared" si="4"/>
        <v/>
      </c>
      <c r="N85" t="str">
        <f t="shared" si="5"/>
        <v/>
      </c>
      <c r="O85" t="str">
        <f t="shared" si="6"/>
        <v/>
      </c>
      <c r="P85" t="str">
        <f t="shared" si="7"/>
        <v/>
      </c>
    </row>
    <row r="86" spans="1:16" ht="17" x14ac:dyDescent="0.25">
      <c r="A86" s="4"/>
      <c r="B86" t="s">
        <v>296</v>
      </c>
      <c r="C86" t="s">
        <v>753</v>
      </c>
      <c r="D86">
        <v>16</v>
      </c>
      <c r="E86">
        <v>0</v>
      </c>
      <c r="F86">
        <v>2</v>
      </c>
      <c r="G86">
        <v>21</v>
      </c>
      <c r="H86">
        <v>57</v>
      </c>
      <c r="J86" t="str">
        <f t="shared" si="4"/>
        <v/>
      </c>
      <c r="K86" t="str">
        <f t="shared" si="4"/>
        <v/>
      </c>
      <c r="L86" t="str">
        <f t="shared" si="4"/>
        <v/>
      </c>
      <c r="N86" t="str">
        <f t="shared" si="5"/>
        <v/>
      </c>
      <c r="O86" t="str">
        <f t="shared" si="6"/>
        <v/>
      </c>
      <c r="P86" t="str">
        <f t="shared" si="7"/>
        <v/>
      </c>
    </row>
    <row r="87" spans="1:16" ht="17" x14ac:dyDescent="0.25">
      <c r="A87" s="4"/>
      <c r="B87" t="s">
        <v>205</v>
      </c>
      <c r="C87" t="s">
        <v>754</v>
      </c>
      <c r="D87">
        <v>16</v>
      </c>
      <c r="E87">
        <v>0</v>
      </c>
      <c r="F87">
        <v>0</v>
      </c>
      <c r="G87">
        <v>46.151200000000003</v>
      </c>
      <c r="H87">
        <v>14.9955</v>
      </c>
      <c r="J87" t="str">
        <f t="shared" si="4"/>
        <v/>
      </c>
      <c r="K87" t="str">
        <f t="shared" si="4"/>
        <v/>
      </c>
      <c r="L87" t="str">
        <f t="shared" si="4"/>
        <v/>
      </c>
      <c r="N87" t="str">
        <f t="shared" si="5"/>
        <v/>
      </c>
      <c r="O87" t="str">
        <f t="shared" si="6"/>
        <v/>
      </c>
      <c r="P87" t="str">
        <f t="shared" si="7"/>
        <v/>
      </c>
    </row>
    <row r="88" spans="1:16" ht="17" x14ac:dyDescent="0.25">
      <c r="A88" s="4" t="s">
        <v>58</v>
      </c>
      <c r="B88" t="s">
        <v>59</v>
      </c>
      <c r="C88" t="s">
        <v>696</v>
      </c>
      <c r="D88">
        <v>15</v>
      </c>
      <c r="E88">
        <v>0</v>
      </c>
      <c r="F88">
        <v>8</v>
      </c>
      <c r="G88">
        <v>-28.0167</v>
      </c>
      <c r="H88">
        <v>153.4</v>
      </c>
      <c r="J88" t="str">
        <f t="shared" ref="J88:L151" si="8">IF($B88="US",D88,"")</f>
        <v/>
      </c>
      <c r="K88" t="str">
        <f t="shared" si="8"/>
        <v/>
      </c>
      <c r="L88" t="str">
        <f t="shared" si="8"/>
        <v/>
      </c>
      <c r="N88" t="str">
        <f t="shared" si="5"/>
        <v/>
      </c>
      <c r="O88" t="str">
        <f t="shared" si="6"/>
        <v/>
      </c>
      <c r="P88" t="str">
        <f t="shared" si="7"/>
        <v/>
      </c>
    </row>
    <row r="89" spans="1:16" ht="17" x14ac:dyDescent="0.25">
      <c r="A89" s="4"/>
      <c r="B89" t="s">
        <v>197</v>
      </c>
      <c r="C89" t="s">
        <v>754</v>
      </c>
      <c r="D89">
        <v>15</v>
      </c>
      <c r="E89">
        <v>0</v>
      </c>
      <c r="F89">
        <v>0</v>
      </c>
      <c r="G89">
        <v>25.354800000000001</v>
      </c>
      <c r="H89">
        <v>51.183900000000001</v>
      </c>
      <c r="J89" t="str">
        <f t="shared" si="8"/>
        <v/>
      </c>
      <c r="K89" t="str">
        <f t="shared" si="8"/>
        <v/>
      </c>
      <c r="L89" t="str">
        <f t="shared" si="8"/>
        <v/>
      </c>
      <c r="N89" t="str">
        <f t="shared" si="5"/>
        <v/>
      </c>
      <c r="O89" t="str">
        <f t="shared" si="6"/>
        <v/>
      </c>
      <c r="P89" t="str">
        <f t="shared" si="7"/>
        <v/>
      </c>
    </row>
    <row r="90" spans="1:16" ht="17" x14ac:dyDescent="0.25">
      <c r="A90" s="4"/>
      <c r="B90" t="s">
        <v>222</v>
      </c>
      <c r="C90" t="s">
        <v>726</v>
      </c>
      <c r="D90">
        <v>15</v>
      </c>
      <c r="E90">
        <v>0</v>
      </c>
      <c r="F90">
        <v>3</v>
      </c>
      <c r="G90">
        <v>46</v>
      </c>
      <c r="H90">
        <v>25</v>
      </c>
      <c r="J90" t="str">
        <f t="shared" si="8"/>
        <v/>
      </c>
      <c r="K90" t="str">
        <f t="shared" si="8"/>
        <v/>
      </c>
      <c r="L90" t="str">
        <f t="shared" si="8"/>
        <v/>
      </c>
      <c r="N90" t="str">
        <f t="shared" si="5"/>
        <v/>
      </c>
      <c r="O90" t="str">
        <f t="shared" si="6"/>
        <v/>
      </c>
      <c r="P90" t="str">
        <f t="shared" si="7"/>
        <v/>
      </c>
    </row>
    <row r="91" spans="1:16" ht="17" x14ac:dyDescent="0.25">
      <c r="A91" s="4"/>
      <c r="B91" t="s">
        <v>277</v>
      </c>
      <c r="C91" t="s">
        <v>572</v>
      </c>
      <c r="D91">
        <v>14</v>
      </c>
      <c r="E91">
        <v>0</v>
      </c>
      <c r="F91">
        <v>0</v>
      </c>
      <c r="G91">
        <v>-1.8311999999999999</v>
      </c>
      <c r="H91">
        <v>-78.183400000000006</v>
      </c>
      <c r="J91" t="str">
        <f t="shared" si="8"/>
        <v/>
      </c>
      <c r="K91" t="str">
        <f t="shared" si="8"/>
        <v/>
      </c>
      <c r="L91" t="str">
        <f t="shared" si="8"/>
        <v/>
      </c>
      <c r="N91" t="str">
        <f t="shared" si="5"/>
        <v/>
      </c>
      <c r="O91" t="str">
        <f t="shared" si="6"/>
        <v/>
      </c>
      <c r="P91" t="str">
        <f t="shared" si="7"/>
        <v/>
      </c>
    </row>
    <row r="92" spans="1:16" ht="17" x14ac:dyDescent="0.25">
      <c r="A92" s="4" t="s">
        <v>84</v>
      </c>
      <c r="B92" t="s">
        <v>1</v>
      </c>
      <c r="C92" t="s">
        <v>755</v>
      </c>
      <c r="D92">
        <v>14</v>
      </c>
      <c r="E92">
        <v>0</v>
      </c>
      <c r="F92">
        <v>0</v>
      </c>
      <c r="G92">
        <v>34.052199999999999</v>
      </c>
      <c r="H92">
        <v>-118.2437</v>
      </c>
      <c r="J92">
        <f t="shared" si="8"/>
        <v>14</v>
      </c>
      <c r="K92">
        <f t="shared" si="8"/>
        <v>0</v>
      </c>
      <c r="L92">
        <f t="shared" si="8"/>
        <v>0</v>
      </c>
      <c r="N92" t="str">
        <f t="shared" si="5"/>
        <v/>
      </c>
      <c r="O92" t="str">
        <f t="shared" si="6"/>
        <v/>
      </c>
      <c r="P92" t="str">
        <f t="shared" si="7"/>
        <v/>
      </c>
    </row>
    <row r="93" spans="1:16" ht="17" x14ac:dyDescent="0.25">
      <c r="A93" s="4"/>
      <c r="B93" t="s">
        <v>231</v>
      </c>
      <c r="C93" t="s">
        <v>572</v>
      </c>
      <c r="D93">
        <v>13</v>
      </c>
      <c r="E93">
        <v>0</v>
      </c>
      <c r="F93">
        <v>0</v>
      </c>
      <c r="G93">
        <v>42.315399999999997</v>
      </c>
      <c r="H93">
        <v>43.356900000000003</v>
      </c>
      <c r="J93" t="str">
        <f t="shared" si="8"/>
        <v/>
      </c>
      <c r="K93" t="str">
        <f t="shared" si="8"/>
        <v/>
      </c>
      <c r="L93" t="str">
        <f t="shared" si="8"/>
        <v/>
      </c>
      <c r="N93" t="str">
        <f t="shared" si="5"/>
        <v/>
      </c>
      <c r="O93" t="str">
        <f t="shared" si="6"/>
        <v/>
      </c>
      <c r="P93" t="str">
        <f t="shared" si="7"/>
        <v/>
      </c>
    </row>
    <row r="94" spans="1:16" ht="17" x14ac:dyDescent="0.25">
      <c r="A94" s="4"/>
      <c r="B94" t="s">
        <v>250</v>
      </c>
      <c r="C94" t="s">
        <v>756</v>
      </c>
      <c r="D94">
        <v>12</v>
      </c>
      <c r="E94">
        <v>1</v>
      </c>
      <c r="F94">
        <v>0</v>
      </c>
      <c r="G94">
        <v>-38.4161</v>
      </c>
      <c r="H94">
        <v>-63.616700000000002</v>
      </c>
      <c r="J94" t="str">
        <f t="shared" si="8"/>
        <v/>
      </c>
      <c r="K94" t="str">
        <f t="shared" si="8"/>
        <v/>
      </c>
      <c r="L94" t="str">
        <f t="shared" si="8"/>
        <v/>
      </c>
      <c r="N94" t="str">
        <f t="shared" si="5"/>
        <v/>
      </c>
      <c r="O94" t="str">
        <f t="shared" si="6"/>
        <v/>
      </c>
      <c r="P94" t="str">
        <f t="shared" si="7"/>
        <v/>
      </c>
    </row>
    <row r="95" spans="1:16" ht="17" x14ac:dyDescent="0.25">
      <c r="A95" s="4"/>
      <c r="B95" t="s">
        <v>249</v>
      </c>
      <c r="C95" t="s">
        <v>729</v>
      </c>
      <c r="D95">
        <v>12</v>
      </c>
      <c r="E95">
        <v>0</v>
      </c>
      <c r="F95">
        <v>0</v>
      </c>
      <c r="G95">
        <v>45.166699999999999</v>
      </c>
      <c r="H95">
        <v>15.5</v>
      </c>
      <c r="J95" t="str">
        <f t="shared" si="8"/>
        <v/>
      </c>
      <c r="K95" t="str">
        <f t="shared" si="8"/>
        <v/>
      </c>
      <c r="L95" t="str">
        <f t="shared" si="8"/>
        <v/>
      </c>
      <c r="N95" t="str">
        <f t="shared" si="5"/>
        <v/>
      </c>
      <c r="O95" t="str">
        <f t="shared" si="6"/>
        <v/>
      </c>
      <c r="P95" t="str">
        <f t="shared" si="7"/>
        <v/>
      </c>
    </row>
    <row r="96" spans="1:16" ht="17" x14ac:dyDescent="0.25">
      <c r="A96" s="4" t="s">
        <v>757</v>
      </c>
      <c r="B96" t="s">
        <v>1</v>
      </c>
      <c r="C96" t="s">
        <v>742</v>
      </c>
      <c r="D96">
        <v>12</v>
      </c>
      <c r="E96">
        <v>0</v>
      </c>
      <c r="F96">
        <v>0</v>
      </c>
      <c r="G96">
        <v>37.853400000000001</v>
      </c>
      <c r="H96">
        <v>-121.90179999999999</v>
      </c>
      <c r="J96">
        <f t="shared" si="8"/>
        <v>12</v>
      </c>
      <c r="K96">
        <f t="shared" si="8"/>
        <v>0</v>
      </c>
      <c r="L96">
        <f t="shared" si="8"/>
        <v>0</v>
      </c>
      <c r="N96" t="str">
        <f t="shared" si="5"/>
        <v/>
      </c>
      <c r="O96" t="str">
        <f t="shared" si="6"/>
        <v/>
      </c>
      <c r="P96" t="str">
        <f t="shared" si="7"/>
        <v/>
      </c>
    </row>
    <row r="97" spans="1:16" ht="17" x14ac:dyDescent="0.25">
      <c r="A97" s="4" t="s">
        <v>749</v>
      </c>
      <c r="B97" t="s">
        <v>1</v>
      </c>
      <c r="C97" t="s">
        <v>902</v>
      </c>
      <c r="D97">
        <v>12</v>
      </c>
      <c r="E97">
        <v>0</v>
      </c>
      <c r="F97">
        <v>0</v>
      </c>
      <c r="G97">
        <v>40.712800000000001</v>
      </c>
      <c r="H97">
        <v>-74.006</v>
      </c>
      <c r="J97">
        <f t="shared" si="8"/>
        <v>12</v>
      </c>
      <c r="K97">
        <f t="shared" si="8"/>
        <v>0</v>
      </c>
      <c r="L97">
        <f t="shared" si="8"/>
        <v>0</v>
      </c>
      <c r="N97">
        <f t="shared" si="5"/>
        <v>12</v>
      </c>
      <c r="O97">
        <f t="shared" si="6"/>
        <v>0</v>
      </c>
      <c r="P97">
        <f t="shared" si="7"/>
        <v>0</v>
      </c>
    </row>
    <row r="98" spans="1:16" ht="17" x14ac:dyDescent="0.25">
      <c r="A98" s="4" t="s">
        <v>61</v>
      </c>
      <c r="B98" t="s">
        <v>59</v>
      </c>
      <c r="C98" t="s">
        <v>966</v>
      </c>
      <c r="D98">
        <v>11</v>
      </c>
      <c r="E98">
        <v>0</v>
      </c>
      <c r="F98">
        <v>7</v>
      </c>
      <c r="G98">
        <v>-37.813600000000001</v>
      </c>
      <c r="H98">
        <v>144.9631</v>
      </c>
      <c r="J98" t="str">
        <f t="shared" si="8"/>
        <v/>
      </c>
      <c r="K98" t="str">
        <f t="shared" si="8"/>
        <v/>
      </c>
      <c r="L98" t="str">
        <f t="shared" si="8"/>
        <v/>
      </c>
      <c r="N98" t="str">
        <f t="shared" si="5"/>
        <v/>
      </c>
      <c r="O98" t="str">
        <f t="shared" si="6"/>
        <v/>
      </c>
      <c r="P98" t="str">
        <f t="shared" si="7"/>
        <v/>
      </c>
    </row>
    <row r="99" spans="1:16" ht="17" x14ac:dyDescent="0.25">
      <c r="A99" s="4"/>
      <c r="B99" t="s">
        <v>218</v>
      </c>
      <c r="C99" t="s">
        <v>784</v>
      </c>
      <c r="D99">
        <v>11</v>
      </c>
      <c r="E99">
        <v>0</v>
      </c>
      <c r="F99">
        <v>0</v>
      </c>
      <c r="G99">
        <v>51.919400000000003</v>
      </c>
      <c r="H99">
        <v>19.145099999999999</v>
      </c>
      <c r="J99" t="str">
        <f t="shared" si="8"/>
        <v/>
      </c>
      <c r="K99" t="str">
        <f t="shared" si="8"/>
        <v/>
      </c>
      <c r="L99" t="str">
        <f t="shared" si="8"/>
        <v/>
      </c>
      <c r="N99" t="str">
        <f t="shared" si="5"/>
        <v/>
      </c>
      <c r="O99" t="str">
        <f t="shared" si="6"/>
        <v/>
      </c>
      <c r="P99" t="str">
        <f t="shared" si="7"/>
        <v/>
      </c>
    </row>
    <row r="100" spans="1:16" ht="17" x14ac:dyDescent="0.25">
      <c r="A100" s="4"/>
      <c r="B100" t="s">
        <v>233</v>
      </c>
      <c r="C100" t="s">
        <v>967</v>
      </c>
      <c r="D100">
        <v>11</v>
      </c>
      <c r="E100">
        <v>0</v>
      </c>
      <c r="F100">
        <v>0</v>
      </c>
      <c r="G100">
        <v>24</v>
      </c>
      <c r="H100">
        <v>45</v>
      </c>
      <c r="J100" t="str">
        <f t="shared" si="8"/>
        <v/>
      </c>
      <c r="K100" t="str">
        <f t="shared" si="8"/>
        <v/>
      </c>
      <c r="L100" t="str">
        <f t="shared" si="8"/>
        <v/>
      </c>
      <c r="N100" t="str">
        <f t="shared" si="5"/>
        <v/>
      </c>
      <c r="O100" t="str">
        <f t="shared" si="6"/>
        <v/>
      </c>
      <c r="P100" t="str">
        <f t="shared" si="7"/>
        <v/>
      </c>
    </row>
    <row r="101" spans="1:16" ht="17" x14ac:dyDescent="0.25">
      <c r="A101" s="4"/>
      <c r="B101" t="s">
        <v>208</v>
      </c>
      <c r="C101" t="s">
        <v>758</v>
      </c>
      <c r="D101">
        <v>10</v>
      </c>
      <c r="E101">
        <v>0</v>
      </c>
      <c r="F101">
        <v>0</v>
      </c>
      <c r="G101">
        <v>58.595300000000002</v>
      </c>
      <c r="H101">
        <v>25.0136</v>
      </c>
      <c r="J101" t="str">
        <f t="shared" si="8"/>
        <v/>
      </c>
      <c r="K101" t="str">
        <f t="shared" si="8"/>
        <v/>
      </c>
      <c r="L101" t="str">
        <f t="shared" si="8"/>
        <v/>
      </c>
      <c r="N101" t="str">
        <f t="shared" si="5"/>
        <v/>
      </c>
      <c r="O101" t="str">
        <f t="shared" si="6"/>
        <v/>
      </c>
      <c r="P101" t="str">
        <f t="shared" si="7"/>
        <v/>
      </c>
    </row>
    <row r="102" spans="1:16" ht="17" x14ac:dyDescent="0.25">
      <c r="A102" s="4" t="s">
        <v>55</v>
      </c>
      <c r="B102" t="s">
        <v>55</v>
      </c>
      <c r="C102" t="s">
        <v>759</v>
      </c>
      <c r="D102">
        <v>10</v>
      </c>
      <c r="E102">
        <v>0</v>
      </c>
      <c r="F102">
        <v>10</v>
      </c>
      <c r="G102">
        <v>22.166699999999999</v>
      </c>
      <c r="H102">
        <v>113.55</v>
      </c>
      <c r="J102" t="str">
        <f t="shared" si="8"/>
        <v/>
      </c>
      <c r="K102" t="str">
        <f t="shared" si="8"/>
        <v/>
      </c>
      <c r="L102" t="str">
        <f t="shared" si="8"/>
        <v/>
      </c>
      <c r="N102" t="str">
        <f t="shared" si="5"/>
        <v/>
      </c>
      <c r="O102" t="str">
        <f t="shared" si="6"/>
        <v/>
      </c>
      <c r="P102" t="str">
        <f t="shared" si="7"/>
        <v/>
      </c>
    </row>
    <row r="103" spans="1:16" ht="17" x14ac:dyDescent="0.25">
      <c r="A103" s="4"/>
      <c r="B103" t="s">
        <v>66</v>
      </c>
      <c r="C103" t="s">
        <v>968</v>
      </c>
      <c r="D103">
        <v>10</v>
      </c>
      <c r="E103">
        <v>1</v>
      </c>
      <c r="F103">
        <v>1</v>
      </c>
      <c r="G103">
        <v>13</v>
      </c>
      <c r="H103">
        <v>122</v>
      </c>
      <c r="J103" t="str">
        <f t="shared" si="8"/>
        <v/>
      </c>
      <c r="K103" t="str">
        <f t="shared" si="8"/>
        <v/>
      </c>
      <c r="L103" t="str">
        <f t="shared" si="8"/>
        <v/>
      </c>
      <c r="N103" t="str">
        <f t="shared" si="5"/>
        <v/>
      </c>
      <c r="O103" t="str">
        <f t="shared" si="6"/>
        <v/>
      </c>
      <c r="P103" t="str">
        <f t="shared" si="7"/>
        <v/>
      </c>
    </row>
    <row r="104" spans="1:16" ht="17" x14ac:dyDescent="0.25">
      <c r="A104" s="4"/>
      <c r="B104" t="s">
        <v>320</v>
      </c>
      <c r="C104" t="s">
        <v>587</v>
      </c>
      <c r="D104">
        <v>9</v>
      </c>
      <c r="E104">
        <v>0</v>
      </c>
      <c r="F104">
        <v>0</v>
      </c>
      <c r="G104">
        <v>40.143099999999997</v>
      </c>
      <c r="H104">
        <v>47.576900000000002</v>
      </c>
      <c r="J104" t="str">
        <f t="shared" si="8"/>
        <v/>
      </c>
      <c r="K104" t="str">
        <f t="shared" si="8"/>
        <v/>
      </c>
      <c r="L104" t="str">
        <f t="shared" si="8"/>
        <v/>
      </c>
      <c r="N104" t="str">
        <f t="shared" si="5"/>
        <v/>
      </c>
      <c r="O104" t="str">
        <f t="shared" si="6"/>
        <v/>
      </c>
      <c r="P104" t="str">
        <f t="shared" si="7"/>
        <v/>
      </c>
    </row>
    <row r="105" spans="1:16" ht="17" x14ac:dyDescent="0.25">
      <c r="A105" s="4" t="s">
        <v>760</v>
      </c>
      <c r="B105" t="s">
        <v>1</v>
      </c>
      <c r="C105" t="s">
        <v>761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  <c r="J105">
        <f t="shared" si="8"/>
        <v>9</v>
      </c>
      <c r="K105">
        <f t="shared" si="8"/>
        <v>0</v>
      </c>
      <c r="L105">
        <f t="shared" si="8"/>
        <v>0</v>
      </c>
      <c r="N105" t="str">
        <f t="shared" si="5"/>
        <v/>
      </c>
      <c r="O105" t="str">
        <f t="shared" si="6"/>
        <v/>
      </c>
      <c r="P105" t="str">
        <f t="shared" si="7"/>
        <v/>
      </c>
    </row>
    <row r="106" spans="1:16" ht="17" x14ac:dyDescent="0.25">
      <c r="A106" s="4"/>
      <c r="B106" t="s">
        <v>223</v>
      </c>
      <c r="C106" t="s">
        <v>762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  <c r="J106" t="str">
        <f t="shared" si="8"/>
        <v/>
      </c>
      <c r="K106" t="str">
        <f t="shared" si="8"/>
        <v/>
      </c>
      <c r="L106" t="str">
        <f t="shared" si="8"/>
        <v/>
      </c>
      <c r="N106" t="str">
        <f t="shared" si="5"/>
        <v/>
      </c>
      <c r="O106" t="str">
        <f t="shared" si="6"/>
        <v/>
      </c>
      <c r="P106" t="str">
        <f t="shared" si="7"/>
        <v/>
      </c>
    </row>
    <row r="107" spans="1:16" ht="17" x14ac:dyDescent="0.25">
      <c r="A107" s="4" t="s">
        <v>763</v>
      </c>
      <c r="B107" t="s">
        <v>1</v>
      </c>
      <c r="C107" t="s">
        <v>764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  <c r="J107">
        <f t="shared" si="8"/>
        <v>8</v>
      </c>
      <c r="K107">
        <f t="shared" si="8"/>
        <v>0</v>
      </c>
      <c r="L107">
        <f t="shared" si="8"/>
        <v>1</v>
      </c>
      <c r="N107" t="str">
        <f t="shared" si="5"/>
        <v/>
      </c>
      <c r="O107" t="str">
        <f t="shared" si="6"/>
        <v/>
      </c>
      <c r="P107" t="str">
        <f t="shared" si="7"/>
        <v/>
      </c>
    </row>
    <row r="108" spans="1:16" ht="17" x14ac:dyDescent="0.25">
      <c r="A108" s="4" t="s">
        <v>765</v>
      </c>
      <c r="B108" t="s">
        <v>1</v>
      </c>
      <c r="C108" t="s">
        <v>766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  <c r="J108">
        <f t="shared" si="8"/>
        <v>8</v>
      </c>
      <c r="K108">
        <f t="shared" si="8"/>
        <v>0</v>
      </c>
      <c r="L108">
        <f t="shared" si="8"/>
        <v>0</v>
      </c>
      <c r="N108" t="str">
        <f t="shared" si="5"/>
        <v/>
      </c>
      <c r="O108" t="str">
        <f t="shared" si="6"/>
        <v/>
      </c>
      <c r="P108" t="str">
        <f t="shared" si="7"/>
        <v/>
      </c>
    </row>
    <row r="109" spans="1:16" ht="17" x14ac:dyDescent="0.25">
      <c r="A109" s="4" t="s">
        <v>67</v>
      </c>
      <c r="B109" t="s">
        <v>59</v>
      </c>
      <c r="C109" t="s">
        <v>686</v>
      </c>
      <c r="D109">
        <v>7</v>
      </c>
      <c r="E109">
        <v>0</v>
      </c>
      <c r="F109">
        <v>2</v>
      </c>
      <c r="G109">
        <v>-34.9285</v>
      </c>
      <c r="H109">
        <v>138.60069999999999</v>
      </c>
      <c r="J109" t="str">
        <f t="shared" si="8"/>
        <v/>
      </c>
      <c r="K109" t="str">
        <f t="shared" si="8"/>
        <v/>
      </c>
      <c r="L109" t="str">
        <f t="shared" si="8"/>
        <v/>
      </c>
      <c r="N109" t="str">
        <f t="shared" si="5"/>
        <v/>
      </c>
      <c r="O109" t="str">
        <f t="shared" si="6"/>
        <v/>
      </c>
      <c r="P109" t="str">
        <f t="shared" si="7"/>
        <v/>
      </c>
    </row>
    <row r="110" spans="1:16" ht="17" x14ac:dyDescent="0.25">
      <c r="A110" s="4"/>
      <c r="B110" t="s">
        <v>272</v>
      </c>
      <c r="C110" t="s">
        <v>969</v>
      </c>
      <c r="D110">
        <v>7</v>
      </c>
      <c r="E110">
        <v>0</v>
      </c>
      <c r="F110">
        <v>0</v>
      </c>
      <c r="G110">
        <v>47.162500000000001</v>
      </c>
      <c r="H110">
        <v>19.503299999999999</v>
      </c>
      <c r="J110" t="str">
        <f t="shared" si="8"/>
        <v/>
      </c>
      <c r="K110" t="str">
        <f t="shared" si="8"/>
        <v/>
      </c>
      <c r="L110" t="str">
        <f t="shared" si="8"/>
        <v/>
      </c>
      <c r="N110" t="str">
        <f t="shared" si="5"/>
        <v/>
      </c>
      <c r="O110" t="str">
        <f t="shared" si="6"/>
        <v/>
      </c>
      <c r="P110" t="str">
        <f t="shared" si="7"/>
        <v/>
      </c>
    </row>
    <row r="111" spans="1:16" ht="17" x14ac:dyDescent="0.25">
      <c r="A111" s="4"/>
      <c r="B111" t="s">
        <v>259</v>
      </c>
      <c r="C111" t="s">
        <v>630</v>
      </c>
      <c r="D111">
        <v>7</v>
      </c>
      <c r="E111">
        <v>0</v>
      </c>
      <c r="F111">
        <v>1</v>
      </c>
      <c r="G111">
        <v>23</v>
      </c>
      <c r="H111">
        <v>-102</v>
      </c>
      <c r="J111" t="str">
        <f t="shared" si="8"/>
        <v/>
      </c>
      <c r="K111" t="str">
        <f t="shared" si="8"/>
        <v/>
      </c>
      <c r="L111" t="str">
        <f t="shared" si="8"/>
        <v/>
      </c>
      <c r="N111" t="str">
        <f t="shared" si="5"/>
        <v/>
      </c>
      <c r="O111" t="str">
        <f t="shared" si="6"/>
        <v/>
      </c>
      <c r="P111" t="str">
        <f t="shared" si="7"/>
        <v/>
      </c>
    </row>
    <row r="112" spans="1:16" ht="17" x14ac:dyDescent="0.25">
      <c r="A112" s="4" t="s">
        <v>768</v>
      </c>
      <c r="B112" t="s">
        <v>1</v>
      </c>
      <c r="C112" t="s">
        <v>725</v>
      </c>
      <c r="D112">
        <v>7</v>
      </c>
      <c r="E112">
        <v>0</v>
      </c>
      <c r="F112">
        <v>2</v>
      </c>
      <c r="G112">
        <v>41.737699999999997</v>
      </c>
      <c r="H112">
        <v>-87.697599999999994</v>
      </c>
      <c r="J112">
        <f t="shared" si="8"/>
        <v>7</v>
      </c>
      <c r="K112">
        <f t="shared" si="8"/>
        <v>0</v>
      </c>
      <c r="L112">
        <f t="shared" si="8"/>
        <v>2</v>
      </c>
      <c r="N112" t="str">
        <f t="shared" si="5"/>
        <v/>
      </c>
      <c r="O112" t="str">
        <f t="shared" si="6"/>
        <v/>
      </c>
      <c r="P112" t="str">
        <f t="shared" si="7"/>
        <v/>
      </c>
    </row>
    <row r="113" spans="1:16" ht="17" x14ac:dyDescent="0.25">
      <c r="A113" s="4" t="s">
        <v>769</v>
      </c>
      <c r="B113" t="s">
        <v>1</v>
      </c>
      <c r="C113" t="s">
        <v>770</v>
      </c>
      <c r="D113">
        <v>7</v>
      </c>
      <c r="E113">
        <v>0</v>
      </c>
      <c r="F113">
        <v>0</v>
      </c>
      <c r="G113">
        <v>42.467199999999998</v>
      </c>
      <c r="H113">
        <v>-71.287400000000005</v>
      </c>
      <c r="J113">
        <f t="shared" si="8"/>
        <v>7</v>
      </c>
      <c r="K113">
        <f t="shared" si="8"/>
        <v>0</v>
      </c>
      <c r="L113">
        <f t="shared" si="8"/>
        <v>0</v>
      </c>
      <c r="N113" t="str">
        <f t="shared" si="5"/>
        <v/>
      </c>
      <c r="O113" t="str">
        <f t="shared" si="6"/>
        <v/>
      </c>
      <c r="P113" t="str">
        <f t="shared" si="7"/>
        <v/>
      </c>
    </row>
    <row r="114" spans="1:16" ht="17" x14ac:dyDescent="0.25">
      <c r="A114" s="4"/>
      <c r="B114" t="s">
        <v>278</v>
      </c>
      <c r="C114" t="s">
        <v>970</v>
      </c>
      <c r="D114">
        <v>6</v>
      </c>
      <c r="E114">
        <v>0</v>
      </c>
      <c r="F114">
        <v>0</v>
      </c>
      <c r="G114">
        <v>53.709800000000001</v>
      </c>
      <c r="H114">
        <v>27.953399999999998</v>
      </c>
      <c r="J114" t="str">
        <f t="shared" si="8"/>
        <v/>
      </c>
      <c r="K114" t="str">
        <f t="shared" si="8"/>
        <v/>
      </c>
      <c r="L114" t="str">
        <f t="shared" si="8"/>
        <v/>
      </c>
      <c r="N114" t="str">
        <f t="shared" si="5"/>
        <v/>
      </c>
      <c r="O114" t="str">
        <f t="shared" si="6"/>
        <v/>
      </c>
      <c r="P114" t="str">
        <f t="shared" si="7"/>
        <v/>
      </c>
    </row>
    <row r="115" spans="1:16" ht="17" x14ac:dyDescent="0.25">
      <c r="A115" s="4"/>
      <c r="B115" t="s">
        <v>228</v>
      </c>
      <c r="C115" t="s">
        <v>964</v>
      </c>
      <c r="D115">
        <v>6</v>
      </c>
      <c r="E115">
        <v>0</v>
      </c>
      <c r="F115">
        <v>0</v>
      </c>
      <c r="G115">
        <v>-0.7893</v>
      </c>
      <c r="H115">
        <v>113.9213</v>
      </c>
      <c r="J115" t="str">
        <f t="shared" si="8"/>
        <v/>
      </c>
      <c r="K115" t="str">
        <f t="shared" si="8"/>
        <v/>
      </c>
      <c r="L115" t="str">
        <f t="shared" si="8"/>
        <v/>
      </c>
      <c r="N115" t="str">
        <f t="shared" si="5"/>
        <v/>
      </c>
      <c r="O115" t="str">
        <f t="shared" si="6"/>
        <v/>
      </c>
      <c r="P115" t="str">
        <f t="shared" si="7"/>
        <v/>
      </c>
    </row>
    <row r="116" spans="1:16" ht="17" x14ac:dyDescent="0.25">
      <c r="A116" s="4"/>
      <c r="B116" t="s">
        <v>226</v>
      </c>
      <c r="C116" t="s">
        <v>774</v>
      </c>
      <c r="D116">
        <v>6</v>
      </c>
      <c r="E116">
        <v>0</v>
      </c>
      <c r="F116">
        <v>1</v>
      </c>
      <c r="G116">
        <v>30.375299999999999</v>
      </c>
      <c r="H116">
        <v>69.345100000000002</v>
      </c>
      <c r="J116" t="str">
        <f t="shared" si="8"/>
        <v/>
      </c>
      <c r="K116" t="str">
        <f t="shared" si="8"/>
        <v/>
      </c>
      <c r="L116" t="str">
        <f t="shared" si="8"/>
        <v/>
      </c>
      <c r="N116" t="str">
        <f t="shared" ref="N116:N179" si="9">IF(ISNUMBER(SEARCH("NY",$A116)),D116,"")</f>
        <v/>
      </c>
      <c r="O116" t="str">
        <f t="shared" ref="O116:O179" si="10">IF(ISNUMBER(SEARCH("NY",$A116)),E116,"")</f>
        <v/>
      </c>
      <c r="P116" t="str">
        <f t="shared" ref="P116:P179" si="11">IF(ISNUMBER(SEARCH("NY",$A116)),F116,"")</f>
        <v/>
      </c>
    </row>
    <row r="117" spans="1:16" ht="17" x14ac:dyDescent="0.25">
      <c r="A117" s="4"/>
      <c r="B117" t="s">
        <v>240</v>
      </c>
      <c r="C117" t="s">
        <v>572</v>
      </c>
      <c r="D117">
        <v>6</v>
      </c>
      <c r="E117">
        <v>0</v>
      </c>
      <c r="F117">
        <v>0</v>
      </c>
      <c r="G117">
        <v>-9.19</v>
      </c>
      <c r="H117">
        <v>-75.015199999999993</v>
      </c>
      <c r="J117" t="str">
        <f t="shared" si="8"/>
        <v/>
      </c>
      <c r="K117" t="str">
        <f t="shared" si="8"/>
        <v/>
      </c>
      <c r="L117" t="str">
        <f t="shared" si="8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775</v>
      </c>
      <c r="B118" t="s">
        <v>1</v>
      </c>
      <c r="C118" t="s">
        <v>776</v>
      </c>
      <c r="D118">
        <v>6</v>
      </c>
      <c r="E118">
        <v>0</v>
      </c>
      <c r="F118">
        <v>0</v>
      </c>
      <c r="G118">
        <v>29.569299999999998</v>
      </c>
      <c r="H118">
        <v>-95.814300000000003</v>
      </c>
      <c r="J118">
        <f t="shared" si="8"/>
        <v>6</v>
      </c>
      <c r="K118">
        <f t="shared" si="8"/>
        <v>0</v>
      </c>
      <c r="L118">
        <f t="shared" si="8"/>
        <v>0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779</v>
      </c>
      <c r="B119" t="s">
        <v>1</v>
      </c>
      <c r="C119" t="s">
        <v>764</v>
      </c>
      <c r="D119">
        <v>6</v>
      </c>
      <c r="E119">
        <v>0</v>
      </c>
      <c r="F119">
        <v>0</v>
      </c>
      <c r="G119">
        <v>42.176699999999997</v>
      </c>
      <c r="H119">
        <v>-71.144900000000007</v>
      </c>
      <c r="J119">
        <f t="shared" si="8"/>
        <v>6</v>
      </c>
      <c r="K119">
        <f t="shared" si="8"/>
        <v>0</v>
      </c>
      <c r="L119">
        <f t="shared" si="8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/>
      <c r="B120" t="s">
        <v>279</v>
      </c>
      <c r="C120" t="s">
        <v>698</v>
      </c>
      <c r="D120">
        <v>5</v>
      </c>
      <c r="E120">
        <v>0</v>
      </c>
      <c r="F120">
        <v>0</v>
      </c>
      <c r="G120">
        <v>9.7489000000000008</v>
      </c>
      <c r="H120">
        <v>-83.753399999999999</v>
      </c>
      <c r="J120" t="str">
        <f t="shared" si="8"/>
        <v/>
      </c>
      <c r="K120" t="str">
        <f t="shared" si="8"/>
        <v/>
      </c>
      <c r="L120" t="str">
        <f t="shared" si="8"/>
        <v/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/>
      <c r="B121" t="s">
        <v>327</v>
      </c>
      <c r="C121" t="s">
        <v>563</v>
      </c>
      <c r="D121">
        <v>5</v>
      </c>
      <c r="E121">
        <v>0</v>
      </c>
      <c r="F121">
        <v>0</v>
      </c>
      <c r="G121">
        <v>18.735700000000001</v>
      </c>
      <c r="H121">
        <v>-70.162700000000001</v>
      </c>
      <c r="J121" t="str">
        <f t="shared" si="8"/>
        <v/>
      </c>
      <c r="K121" t="str">
        <f t="shared" si="8"/>
        <v/>
      </c>
      <c r="L121" t="str">
        <f t="shared" si="8"/>
        <v/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/>
      <c r="B122" t="s">
        <v>329</v>
      </c>
      <c r="C122" t="s">
        <v>508</v>
      </c>
      <c r="D122">
        <v>5</v>
      </c>
      <c r="E122">
        <v>0</v>
      </c>
      <c r="F122">
        <v>0</v>
      </c>
      <c r="G122">
        <v>3.9339</v>
      </c>
      <c r="H122">
        <v>-53.125799999999998</v>
      </c>
      <c r="J122" t="str">
        <f t="shared" si="8"/>
        <v/>
      </c>
      <c r="K122" t="str">
        <f t="shared" si="8"/>
        <v/>
      </c>
      <c r="L122" t="str">
        <f t="shared" si="8"/>
        <v/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/>
      <c r="B123" t="s">
        <v>337</v>
      </c>
      <c r="C123" t="s">
        <v>564</v>
      </c>
      <c r="D123">
        <v>5</v>
      </c>
      <c r="E123">
        <v>0</v>
      </c>
      <c r="F123">
        <v>0</v>
      </c>
      <c r="G123">
        <v>-40.900599999999997</v>
      </c>
      <c r="H123">
        <v>174.886</v>
      </c>
      <c r="J123" t="str">
        <f t="shared" si="8"/>
        <v/>
      </c>
      <c r="K123" t="str">
        <f t="shared" si="8"/>
        <v/>
      </c>
      <c r="L123" t="str">
        <f t="shared" si="8"/>
        <v/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777</v>
      </c>
      <c r="B124" t="s">
        <v>1</v>
      </c>
      <c r="C124" t="s">
        <v>971</v>
      </c>
      <c r="D124">
        <v>5</v>
      </c>
      <c r="E124">
        <v>0</v>
      </c>
      <c r="F124">
        <v>0</v>
      </c>
      <c r="G124">
        <v>29.775200000000002</v>
      </c>
      <c r="H124">
        <v>-95.310299999999998</v>
      </c>
      <c r="J124">
        <f t="shared" si="8"/>
        <v>5</v>
      </c>
      <c r="K124">
        <f t="shared" si="8"/>
        <v>0</v>
      </c>
      <c r="L124">
        <f t="shared" si="8"/>
        <v>0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 t="s">
        <v>751</v>
      </c>
      <c r="B125" t="s">
        <v>1</v>
      </c>
      <c r="C125" t="s">
        <v>918</v>
      </c>
      <c r="D125">
        <v>5</v>
      </c>
      <c r="E125">
        <v>0</v>
      </c>
      <c r="F125">
        <v>0</v>
      </c>
      <c r="G125">
        <v>40.654600000000002</v>
      </c>
      <c r="H125">
        <v>-73.559399999999997</v>
      </c>
      <c r="J125">
        <f t="shared" si="8"/>
        <v>5</v>
      </c>
      <c r="K125">
        <f t="shared" si="8"/>
        <v>0</v>
      </c>
      <c r="L125">
        <f t="shared" si="8"/>
        <v>0</v>
      </c>
      <c r="N125">
        <f t="shared" si="9"/>
        <v>5</v>
      </c>
      <c r="O125">
        <f t="shared" si="10"/>
        <v>0</v>
      </c>
      <c r="P125">
        <f t="shared" si="11"/>
        <v>0</v>
      </c>
    </row>
    <row r="126" spans="1:16" ht="17" x14ac:dyDescent="0.25">
      <c r="A126" s="4" t="s">
        <v>771</v>
      </c>
      <c r="B126" t="s">
        <v>1</v>
      </c>
      <c r="C126" t="s">
        <v>972</v>
      </c>
      <c r="D126">
        <v>5</v>
      </c>
      <c r="E126">
        <v>1</v>
      </c>
      <c r="F126">
        <v>0</v>
      </c>
      <c r="G126">
        <v>39.0916</v>
      </c>
      <c r="H126">
        <v>-120.8039</v>
      </c>
      <c r="J126">
        <f t="shared" si="8"/>
        <v>5</v>
      </c>
      <c r="K126">
        <f t="shared" si="8"/>
        <v>1</v>
      </c>
      <c r="L126">
        <f t="shared" si="8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782</v>
      </c>
      <c r="B127" t="s">
        <v>1</v>
      </c>
      <c r="C127" t="s">
        <v>783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  <c r="J127">
        <f t="shared" si="8"/>
        <v>5</v>
      </c>
      <c r="K127">
        <f t="shared" si="8"/>
        <v>0</v>
      </c>
      <c r="L127">
        <f t="shared" si="8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/>
      <c r="B128" t="s">
        <v>300</v>
      </c>
      <c r="C128" t="s">
        <v>697</v>
      </c>
      <c r="D128">
        <v>4</v>
      </c>
      <c r="E128">
        <v>0</v>
      </c>
      <c r="F128">
        <v>0</v>
      </c>
      <c r="G128">
        <v>33</v>
      </c>
      <c r="H128">
        <v>65</v>
      </c>
      <c r="J128" t="str">
        <f t="shared" si="8"/>
        <v/>
      </c>
      <c r="K128" t="str">
        <f t="shared" si="8"/>
        <v/>
      </c>
      <c r="L128" t="str">
        <f t="shared" si="8"/>
        <v/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262</v>
      </c>
      <c r="C129" t="s">
        <v>973</v>
      </c>
      <c r="D129">
        <v>4</v>
      </c>
      <c r="E129">
        <v>0</v>
      </c>
      <c r="F129">
        <v>0</v>
      </c>
      <c r="G129">
        <v>42.733899999999998</v>
      </c>
      <c r="H129">
        <v>25.485800000000001</v>
      </c>
      <c r="J129" t="str">
        <f t="shared" si="8"/>
        <v/>
      </c>
      <c r="K129" t="str">
        <f t="shared" si="8"/>
        <v/>
      </c>
      <c r="L129" t="str">
        <f t="shared" si="8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 t="s">
        <v>974</v>
      </c>
      <c r="B130" t="s">
        <v>63</v>
      </c>
      <c r="C130" t="s">
        <v>918</v>
      </c>
      <c r="D130">
        <v>4</v>
      </c>
      <c r="E130">
        <v>0</v>
      </c>
      <c r="F130">
        <v>0</v>
      </c>
      <c r="G130">
        <v>45.5017</v>
      </c>
      <c r="H130">
        <v>-73.567300000000003</v>
      </c>
      <c r="J130" t="str">
        <f t="shared" si="8"/>
        <v/>
      </c>
      <c r="K130" t="str">
        <f t="shared" si="8"/>
        <v/>
      </c>
      <c r="L130" t="str">
        <f t="shared" si="8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323</v>
      </c>
      <c r="C131" t="s">
        <v>784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8"/>
        <v/>
      </c>
      <c r="K131" t="str">
        <f t="shared" si="8"/>
        <v/>
      </c>
      <c r="L131" t="str">
        <f t="shared" si="8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292</v>
      </c>
      <c r="C132" t="s">
        <v>567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  <c r="J132" t="str">
        <f t="shared" si="8"/>
        <v/>
      </c>
      <c r="K132" t="str">
        <f t="shared" si="8"/>
        <v/>
      </c>
      <c r="L132" t="str">
        <f t="shared" si="8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 t="s">
        <v>785</v>
      </c>
      <c r="B133" t="s">
        <v>1</v>
      </c>
      <c r="C133" t="s">
        <v>737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  <c r="J133">
        <f t="shared" si="8"/>
        <v>4</v>
      </c>
      <c r="K133">
        <f t="shared" si="8"/>
        <v>0</v>
      </c>
      <c r="L133">
        <f t="shared" si="8"/>
        <v>0</v>
      </c>
      <c r="N133" t="str">
        <f t="shared" si="9"/>
        <v/>
      </c>
      <c r="O133" t="str">
        <f t="shared" si="10"/>
        <v/>
      </c>
      <c r="P133" t="str">
        <f t="shared" si="11"/>
        <v/>
      </c>
    </row>
    <row r="134" spans="1:16" ht="17" x14ac:dyDescent="0.25">
      <c r="A134" s="4" t="s">
        <v>786</v>
      </c>
      <c r="B134" t="s">
        <v>1</v>
      </c>
      <c r="C134" t="s">
        <v>787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  <c r="J134">
        <f t="shared" si="8"/>
        <v>4</v>
      </c>
      <c r="K134">
        <f t="shared" si="8"/>
        <v>0</v>
      </c>
      <c r="L134">
        <f t="shared" si="8"/>
        <v>0</v>
      </c>
      <c r="N134" t="str">
        <f t="shared" si="9"/>
        <v/>
      </c>
      <c r="O134" t="str">
        <f t="shared" si="10"/>
        <v/>
      </c>
      <c r="P134" t="str">
        <f t="shared" si="11"/>
        <v/>
      </c>
    </row>
    <row r="135" spans="1:16" ht="17" x14ac:dyDescent="0.25">
      <c r="A135" s="4" t="s">
        <v>790</v>
      </c>
      <c r="B135" t="s">
        <v>1</v>
      </c>
      <c r="C135" t="s">
        <v>791</v>
      </c>
      <c r="D135">
        <v>4</v>
      </c>
      <c r="E135">
        <v>0</v>
      </c>
      <c r="F135">
        <v>0</v>
      </c>
      <c r="G135">
        <v>39.154699999999998</v>
      </c>
      <c r="H135">
        <v>-77.240499999999997</v>
      </c>
      <c r="J135">
        <f t="shared" si="8"/>
        <v>4</v>
      </c>
      <c r="K135">
        <f t="shared" si="8"/>
        <v>0</v>
      </c>
      <c r="L135">
        <f t="shared" si="8"/>
        <v>0</v>
      </c>
      <c r="N135" t="str">
        <f t="shared" si="9"/>
        <v/>
      </c>
      <c r="O135" t="str">
        <f t="shared" si="10"/>
        <v/>
      </c>
      <c r="P135" t="str">
        <f t="shared" si="11"/>
        <v/>
      </c>
    </row>
    <row r="136" spans="1:16" ht="17" x14ac:dyDescent="0.25">
      <c r="A136" s="4" t="s">
        <v>781</v>
      </c>
      <c r="B136" t="s">
        <v>1</v>
      </c>
      <c r="C136" t="s">
        <v>742</v>
      </c>
      <c r="D136">
        <v>4</v>
      </c>
      <c r="E136">
        <v>0</v>
      </c>
      <c r="F136">
        <v>0</v>
      </c>
      <c r="G136">
        <v>40.228999999999999</v>
      </c>
      <c r="H136">
        <v>-75.387900000000002</v>
      </c>
      <c r="J136">
        <f t="shared" si="8"/>
        <v>4</v>
      </c>
      <c r="K136">
        <f t="shared" si="8"/>
        <v>0</v>
      </c>
      <c r="L136">
        <f t="shared" si="8"/>
        <v>0</v>
      </c>
      <c r="N136" t="str">
        <f t="shared" si="9"/>
        <v/>
      </c>
      <c r="O136" t="str">
        <f t="shared" si="10"/>
        <v/>
      </c>
      <c r="P136" t="str">
        <f t="shared" si="11"/>
        <v/>
      </c>
    </row>
    <row r="137" spans="1:16" ht="17" x14ac:dyDescent="0.25">
      <c r="A137" s="4" t="s">
        <v>794</v>
      </c>
      <c r="B137" t="s">
        <v>1</v>
      </c>
      <c r="C137" t="s">
        <v>742</v>
      </c>
      <c r="D137">
        <v>4</v>
      </c>
      <c r="E137">
        <v>0</v>
      </c>
      <c r="F137">
        <v>0</v>
      </c>
      <c r="G137">
        <v>47.067599999999999</v>
      </c>
      <c r="H137">
        <v>-122.12949999999999</v>
      </c>
      <c r="J137">
        <f t="shared" si="8"/>
        <v>4</v>
      </c>
      <c r="K137">
        <f t="shared" si="8"/>
        <v>0</v>
      </c>
      <c r="L137">
        <f t="shared" si="8"/>
        <v>0</v>
      </c>
      <c r="N137" t="str">
        <f t="shared" si="9"/>
        <v/>
      </c>
      <c r="O137" t="str">
        <f t="shared" si="10"/>
        <v/>
      </c>
      <c r="P137" t="str">
        <f t="shared" si="11"/>
        <v/>
      </c>
    </row>
    <row r="138" spans="1:16" ht="17" x14ac:dyDescent="0.25">
      <c r="A138" s="4" t="s">
        <v>289</v>
      </c>
      <c r="B138" t="s">
        <v>59</v>
      </c>
      <c r="C138" t="s">
        <v>975</v>
      </c>
      <c r="D138">
        <v>3</v>
      </c>
      <c r="E138">
        <v>1</v>
      </c>
      <c r="F138">
        <v>0</v>
      </c>
      <c r="G138">
        <v>-31.950500000000002</v>
      </c>
      <c r="H138">
        <v>115.8605</v>
      </c>
      <c r="J138" t="str">
        <f t="shared" si="8"/>
        <v/>
      </c>
      <c r="K138" t="str">
        <f t="shared" si="8"/>
        <v/>
      </c>
      <c r="L138" t="str">
        <f t="shared" si="8"/>
        <v/>
      </c>
      <c r="N138" t="str">
        <f t="shared" si="9"/>
        <v/>
      </c>
      <c r="O138" t="str">
        <f t="shared" si="10"/>
        <v/>
      </c>
      <c r="P138" t="str">
        <f t="shared" si="11"/>
        <v/>
      </c>
    </row>
    <row r="139" spans="1:16" ht="17" x14ac:dyDescent="0.25">
      <c r="A139" s="4"/>
      <c r="B139" t="s">
        <v>336</v>
      </c>
      <c r="C139" t="s">
        <v>797</v>
      </c>
      <c r="D139">
        <v>3</v>
      </c>
      <c r="E139">
        <v>0</v>
      </c>
      <c r="F139">
        <v>0</v>
      </c>
      <c r="G139">
        <v>23.684999999999999</v>
      </c>
      <c r="H139">
        <v>90.356300000000005</v>
      </c>
      <c r="J139" t="str">
        <f t="shared" si="8"/>
        <v/>
      </c>
      <c r="K139" t="str">
        <f t="shared" si="8"/>
        <v/>
      </c>
      <c r="L139" t="str">
        <f t="shared" si="8"/>
        <v/>
      </c>
      <c r="N139" t="str">
        <f t="shared" si="9"/>
        <v/>
      </c>
      <c r="O139" t="str">
        <f t="shared" si="10"/>
        <v/>
      </c>
      <c r="P139" t="str">
        <f t="shared" si="11"/>
        <v/>
      </c>
    </row>
    <row r="140" spans="1:16" ht="17" x14ac:dyDescent="0.25">
      <c r="A140" s="4"/>
      <c r="B140" t="s">
        <v>290</v>
      </c>
      <c r="C140" t="s">
        <v>587</v>
      </c>
      <c r="D140">
        <v>3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8"/>
        <v/>
      </c>
      <c r="K140" t="str">
        <f t="shared" si="8"/>
        <v/>
      </c>
      <c r="L140" t="str">
        <f t="shared" si="8"/>
        <v/>
      </c>
      <c r="N140" t="str">
        <f t="shared" si="9"/>
        <v/>
      </c>
      <c r="O140" t="str">
        <f t="shared" si="10"/>
        <v/>
      </c>
      <c r="P140" t="str">
        <f t="shared" si="11"/>
        <v/>
      </c>
    </row>
    <row r="141" spans="1:16" ht="17" x14ac:dyDescent="0.25">
      <c r="A141" s="4" t="s">
        <v>976</v>
      </c>
      <c r="B141" t="s">
        <v>63</v>
      </c>
      <c r="C141" t="s">
        <v>921</v>
      </c>
      <c r="D141">
        <v>3</v>
      </c>
      <c r="E141">
        <v>0</v>
      </c>
      <c r="F141">
        <v>0</v>
      </c>
      <c r="G141">
        <v>53.546100000000003</v>
      </c>
      <c r="H141">
        <v>-113.49379999999999</v>
      </c>
      <c r="J141" t="str">
        <f t="shared" si="8"/>
        <v/>
      </c>
      <c r="K141" t="str">
        <f t="shared" si="8"/>
        <v/>
      </c>
      <c r="L141" t="str">
        <f t="shared" si="8"/>
        <v/>
      </c>
      <c r="N141" t="str">
        <f t="shared" si="9"/>
        <v/>
      </c>
      <c r="O141" t="str">
        <f t="shared" si="10"/>
        <v/>
      </c>
      <c r="P141" t="str">
        <f t="shared" si="11"/>
        <v/>
      </c>
    </row>
    <row r="142" spans="1:16" ht="17" x14ac:dyDescent="0.25">
      <c r="A142" s="4"/>
      <c r="B142" t="s">
        <v>242</v>
      </c>
      <c r="C142" t="s">
        <v>630</v>
      </c>
      <c r="D142">
        <v>3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8"/>
        <v/>
      </c>
      <c r="K142" t="str">
        <f t="shared" si="8"/>
        <v/>
      </c>
      <c r="L142" t="str">
        <f t="shared" si="8"/>
        <v/>
      </c>
      <c r="N142" t="str">
        <f t="shared" si="9"/>
        <v/>
      </c>
      <c r="O142" t="str">
        <f t="shared" si="10"/>
        <v/>
      </c>
      <c r="P142" t="str">
        <f t="shared" si="11"/>
        <v/>
      </c>
    </row>
    <row r="143" spans="1:16" ht="17" x14ac:dyDescent="0.25">
      <c r="A143" s="4"/>
      <c r="B143" t="s">
        <v>284</v>
      </c>
      <c r="C143" t="s">
        <v>701</v>
      </c>
      <c r="D143">
        <v>3</v>
      </c>
      <c r="E143">
        <v>0</v>
      </c>
      <c r="F143">
        <v>0</v>
      </c>
      <c r="G143">
        <v>35.9375</v>
      </c>
      <c r="H143">
        <v>14.375400000000001</v>
      </c>
      <c r="J143" t="str">
        <f t="shared" si="8"/>
        <v/>
      </c>
      <c r="K143" t="str">
        <f t="shared" si="8"/>
        <v/>
      </c>
      <c r="L143" t="str">
        <f t="shared" si="8"/>
        <v/>
      </c>
      <c r="N143" t="str">
        <f t="shared" si="9"/>
        <v/>
      </c>
      <c r="O143" t="str">
        <f t="shared" si="10"/>
        <v/>
      </c>
      <c r="P143" t="str">
        <f t="shared" si="11"/>
        <v/>
      </c>
    </row>
    <row r="144" spans="1:16" ht="17" x14ac:dyDescent="0.25">
      <c r="A144" s="4"/>
      <c r="B144" t="s">
        <v>307</v>
      </c>
      <c r="C144" t="s">
        <v>799</v>
      </c>
      <c r="D144">
        <v>3</v>
      </c>
      <c r="E144">
        <v>0</v>
      </c>
      <c r="F144">
        <v>0</v>
      </c>
      <c r="G144">
        <v>41.608600000000003</v>
      </c>
      <c r="H144">
        <v>21.7453</v>
      </c>
      <c r="J144" t="str">
        <f t="shared" si="8"/>
        <v/>
      </c>
      <c r="K144" t="str">
        <f t="shared" si="8"/>
        <v/>
      </c>
      <c r="L144" t="str">
        <f t="shared" si="8"/>
        <v/>
      </c>
      <c r="N144" t="str">
        <f t="shared" si="9"/>
        <v/>
      </c>
      <c r="O144" t="str">
        <f t="shared" si="10"/>
        <v/>
      </c>
      <c r="P144" t="str">
        <f t="shared" si="11"/>
        <v/>
      </c>
    </row>
    <row r="145" spans="1:16" ht="17" x14ac:dyDescent="0.25">
      <c r="A145" s="4"/>
      <c r="B145" t="s">
        <v>370</v>
      </c>
      <c r="C145" t="s">
        <v>977</v>
      </c>
      <c r="D145">
        <v>3</v>
      </c>
      <c r="E145">
        <v>0</v>
      </c>
      <c r="F145">
        <v>0</v>
      </c>
      <c r="G145">
        <v>17.899999999999999</v>
      </c>
      <c r="H145">
        <v>-62.833300000000001</v>
      </c>
      <c r="J145" t="str">
        <f t="shared" si="8"/>
        <v/>
      </c>
      <c r="K145" t="str">
        <f t="shared" si="8"/>
        <v/>
      </c>
      <c r="L145" t="str">
        <f t="shared" si="8"/>
        <v/>
      </c>
      <c r="N145" t="str">
        <f t="shared" si="9"/>
        <v/>
      </c>
      <c r="O145" t="str">
        <f t="shared" si="10"/>
        <v/>
      </c>
      <c r="P145" t="str">
        <f t="shared" si="11"/>
        <v/>
      </c>
    </row>
    <row r="146" spans="1:16" ht="17" x14ac:dyDescent="0.25">
      <c r="A146" s="4"/>
      <c r="B146" t="s">
        <v>246</v>
      </c>
      <c r="C146" t="s">
        <v>800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  <c r="J146" t="str">
        <f t="shared" si="8"/>
        <v/>
      </c>
      <c r="K146" t="str">
        <f t="shared" si="8"/>
        <v/>
      </c>
      <c r="L146" t="str">
        <f t="shared" si="8"/>
        <v/>
      </c>
      <c r="N146" t="str">
        <f t="shared" si="9"/>
        <v/>
      </c>
      <c r="O146" t="str">
        <f t="shared" si="10"/>
        <v/>
      </c>
      <c r="P146" t="str">
        <f t="shared" si="11"/>
        <v/>
      </c>
    </row>
    <row r="147" spans="1:16" ht="17" x14ac:dyDescent="0.25">
      <c r="A147" s="4"/>
      <c r="B147" t="s">
        <v>247</v>
      </c>
      <c r="C147" t="s">
        <v>801</v>
      </c>
      <c r="D147">
        <v>3</v>
      </c>
      <c r="E147">
        <v>0</v>
      </c>
      <c r="F147">
        <v>0</v>
      </c>
      <c r="G147">
        <v>-30.5595</v>
      </c>
      <c r="H147">
        <v>22.9375</v>
      </c>
      <c r="J147" t="str">
        <f t="shared" si="8"/>
        <v/>
      </c>
      <c r="K147" t="str">
        <f t="shared" si="8"/>
        <v/>
      </c>
      <c r="L147" t="str">
        <f t="shared" si="8"/>
        <v/>
      </c>
      <c r="N147" t="str">
        <f t="shared" si="9"/>
        <v/>
      </c>
      <c r="O147" t="str">
        <f t="shared" si="10"/>
        <v/>
      </c>
      <c r="P147" t="str">
        <f t="shared" si="11"/>
        <v/>
      </c>
    </row>
    <row r="148" spans="1:16" ht="17" x14ac:dyDescent="0.25">
      <c r="A148" s="4" t="s">
        <v>805</v>
      </c>
      <c r="B148" t="s">
        <v>1</v>
      </c>
      <c r="C148" t="s">
        <v>806</v>
      </c>
      <c r="D148">
        <v>3</v>
      </c>
      <c r="E148">
        <v>0</v>
      </c>
      <c r="F148">
        <v>0</v>
      </c>
      <c r="G148">
        <v>39.258699999999997</v>
      </c>
      <c r="H148">
        <v>-104.9389</v>
      </c>
      <c r="J148">
        <f t="shared" si="8"/>
        <v>3</v>
      </c>
      <c r="K148">
        <f t="shared" si="8"/>
        <v>0</v>
      </c>
      <c r="L148">
        <f t="shared" si="8"/>
        <v>0</v>
      </c>
      <c r="N148" t="str">
        <f t="shared" si="9"/>
        <v/>
      </c>
      <c r="O148" t="str">
        <f t="shared" si="10"/>
        <v/>
      </c>
      <c r="P148" t="str">
        <f t="shared" si="11"/>
        <v/>
      </c>
    </row>
    <row r="149" spans="1:16" ht="17" x14ac:dyDescent="0.25">
      <c r="A149" s="4" t="s">
        <v>780</v>
      </c>
      <c r="B149" t="s">
        <v>1</v>
      </c>
      <c r="C149" t="s">
        <v>978</v>
      </c>
      <c r="D149">
        <v>3</v>
      </c>
      <c r="E149">
        <v>0</v>
      </c>
      <c r="F149">
        <v>0</v>
      </c>
      <c r="G149">
        <v>33.803400000000003</v>
      </c>
      <c r="H149">
        <v>-84.396299999999997</v>
      </c>
      <c r="J149">
        <f t="shared" si="8"/>
        <v>3</v>
      </c>
      <c r="K149">
        <f t="shared" si="8"/>
        <v>0</v>
      </c>
      <c r="L149">
        <f t="shared" si="8"/>
        <v>0</v>
      </c>
      <c r="N149" t="str">
        <f t="shared" si="9"/>
        <v/>
      </c>
      <c r="O149" t="str">
        <f t="shared" si="10"/>
        <v/>
      </c>
      <c r="P149" t="str">
        <f t="shared" si="11"/>
        <v/>
      </c>
    </row>
    <row r="150" spans="1:16" ht="17" x14ac:dyDescent="0.25">
      <c r="A150" s="4" t="s">
        <v>810</v>
      </c>
      <c r="B150" t="s">
        <v>1</v>
      </c>
      <c r="C150" t="s">
        <v>811</v>
      </c>
      <c r="D150">
        <v>3</v>
      </c>
      <c r="E150">
        <v>0</v>
      </c>
      <c r="F150">
        <v>1</v>
      </c>
      <c r="G150">
        <v>33.291800000000002</v>
      </c>
      <c r="H150">
        <v>-112.42910000000001</v>
      </c>
      <c r="J150">
        <f t="shared" si="8"/>
        <v>3</v>
      </c>
      <c r="K150">
        <f t="shared" si="8"/>
        <v>0</v>
      </c>
      <c r="L150">
        <f t="shared" si="8"/>
        <v>1</v>
      </c>
      <c r="N150" t="str">
        <f t="shared" si="9"/>
        <v/>
      </c>
      <c r="O150" t="str">
        <f t="shared" si="10"/>
        <v/>
      </c>
      <c r="P150" t="str">
        <f t="shared" si="11"/>
        <v/>
      </c>
    </row>
    <row r="151" spans="1:16" ht="17" x14ac:dyDescent="0.25">
      <c r="A151" s="4" t="s">
        <v>792</v>
      </c>
      <c r="B151" t="s">
        <v>1</v>
      </c>
      <c r="C151" t="s">
        <v>979</v>
      </c>
      <c r="D151">
        <v>3</v>
      </c>
      <c r="E151">
        <v>0</v>
      </c>
      <c r="F151">
        <v>0</v>
      </c>
      <c r="G151">
        <v>33.7879</v>
      </c>
      <c r="H151">
        <v>-117.8531</v>
      </c>
      <c r="J151">
        <f t="shared" si="8"/>
        <v>3</v>
      </c>
      <c r="K151">
        <f t="shared" si="8"/>
        <v>0</v>
      </c>
      <c r="L151">
        <f t="shared" si="8"/>
        <v>0</v>
      </c>
      <c r="N151" t="str">
        <f t="shared" si="9"/>
        <v/>
      </c>
      <c r="O151" t="str">
        <f t="shared" si="10"/>
        <v/>
      </c>
      <c r="P151" t="str">
        <f t="shared" si="11"/>
        <v/>
      </c>
    </row>
    <row r="152" spans="1:16" ht="17" x14ac:dyDescent="0.25">
      <c r="A152" s="4" t="s">
        <v>812</v>
      </c>
      <c r="B152" t="s">
        <v>1</v>
      </c>
      <c r="C152" t="s">
        <v>813</v>
      </c>
      <c r="D152">
        <v>3</v>
      </c>
      <c r="E152">
        <v>0</v>
      </c>
      <c r="F152">
        <v>0</v>
      </c>
      <c r="G152">
        <v>41.888199999999998</v>
      </c>
      <c r="H152">
        <v>-71.477400000000003</v>
      </c>
      <c r="J152">
        <f t="shared" ref="J152:L215" si="12">IF($B152="US",D152,"")</f>
        <v>3</v>
      </c>
      <c r="K152">
        <f t="shared" si="12"/>
        <v>0</v>
      </c>
      <c r="L152">
        <f t="shared" si="12"/>
        <v>0</v>
      </c>
      <c r="N152" t="str">
        <f t="shared" si="9"/>
        <v/>
      </c>
      <c r="O152" t="str">
        <f t="shared" si="10"/>
        <v/>
      </c>
      <c r="P152" t="str">
        <f t="shared" si="11"/>
        <v/>
      </c>
    </row>
    <row r="153" spans="1:16" ht="17" x14ac:dyDescent="0.25">
      <c r="A153" s="4" t="s">
        <v>73</v>
      </c>
      <c r="B153" t="s">
        <v>1</v>
      </c>
      <c r="C153" t="s">
        <v>814</v>
      </c>
      <c r="D153">
        <v>3</v>
      </c>
      <c r="E153">
        <v>0</v>
      </c>
      <c r="F153">
        <v>1</v>
      </c>
      <c r="G153">
        <v>32.715699999999998</v>
      </c>
      <c r="H153">
        <v>-117.1611</v>
      </c>
      <c r="J153">
        <f t="shared" si="12"/>
        <v>3</v>
      </c>
      <c r="K153">
        <f t="shared" si="12"/>
        <v>0</v>
      </c>
      <c r="L153">
        <f t="shared" si="12"/>
        <v>1</v>
      </c>
      <c r="N153" t="str">
        <f t="shared" si="9"/>
        <v/>
      </c>
      <c r="O153" t="str">
        <f t="shared" si="10"/>
        <v/>
      </c>
      <c r="P153" t="str">
        <f t="shared" si="11"/>
        <v/>
      </c>
    </row>
    <row r="154" spans="1:16" ht="17" x14ac:dyDescent="0.25">
      <c r="A154" s="4" t="s">
        <v>341</v>
      </c>
      <c r="B154" t="s">
        <v>59</v>
      </c>
      <c r="C154" t="s">
        <v>696</v>
      </c>
      <c r="D154">
        <v>2</v>
      </c>
      <c r="E154">
        <v>0</v>
      </c>
      <c r="F154">
        <v>0</v>
      </c>
      <c r="G154">
        <v>-41.454500000000003</v>
      </c>
      <c r="H154">
        <v>145.97069999999999</v>
      </c>
      <c r="J154" t="str">
        <f t="shared" si="12"/>
        <v/>
      </c>
      <c r="K154" t="str">
        <f t="shared" si="12"/>
        <v/>
      </c>
      <c r="L154" t="str">
        <f t="shared" si="12"/>
        <v/>
      </c>
      <c r="N154" t="str">
        <f t="shared" si="9"/>
        <v/>
      </c>
      <c r="O154" t="str">
        <f t="shared" si="10"/>
        <v/>
      </c>
      <c r="P154" t="str">
        <f t="shared" si="11"/>
        <v/>
      </c>
    </row>
    <row r="155" spans="1:16" ht="17" x14ac:dyDescent="0.25">
      <c r="A155" s="4"/>
      <c r="B155" t="s">
        <v>76</v>
      </c>
      <c r="C155" t="s">
        <v>697</v>
      </c>
      <c r="D155">
        <v>2</v>
      </c>
      <c r="E155">
        <v>0</v>
      </c>
      <c r="F155">
        <v>1</v>
      </c>
      <c r="G155">
        <v>11.55</v>
      </c>
      <c r="H155">
        <v>104.91670000000001</v>
      </c>
      <c r="J155" t="str">
        <f t="shared" si="12"/>
        <v/>
      </c>
      <c r="K155" t="str">
        <f t="shared" si="12"/>
        <v/>
      </c>
      <c r="L155" t="str">
        <f t="shared" si="12"/>
        <v/>
      </c>
      <c r="N155" t="str">
        <f t="shared" si="9"/>
        <v/>
      </c>
      <c r="O155" t="str">
        <f t="shared" si="10"/>
        <v/>
      </c>
      <c r="P155" t="str">
        <f t="shared" si="11"/>
        <v/>
      </c>
    </row>
    <row r="156" spans="1:16" ht="17" x14ac:dyDescent="0.25">
      <c r="A156" s="4"/>
      <c r="B156" t="s">
        <v>363</v>
      </c>
      <c r="C156" t="s">
        <v>572</v>
      </c>
      <c r="D156">
        <v>2</v>
      </c>
      <c r="E156">
        <v>0</v>
      </c>
      <c r="F156">
        <v>0</v>
      </c>
      <c r="G156">
        <v>3.8479999999999999</v>
      </c>
      <c r="H156">
        <v>11.5021</v>
      </c>
      <c r="J156" t="str">
        <f t="shared" si="12"/>
        <v/>
      </c>
      <c r="K156" t="str">
        <f t="shared" si="12"/>
        <v/>
      </c>
      <c r="L156" t="str">
        <f t="shared" si="12"/>
        <v/>
      </c>
      <c r="N156" t="str">
        <f t="shared" si="9"/>
        <v/>
      </c>
      <c r="O156" t="str">
        <f t="shared" si="10"/>
        <v/>
      </c>
      <c r="P156" t="str">
        <f t="shared" si="11"/>
        <v/>
      </c>
    </row>
    <row r="157" spans="1:16" ht="17" x14ac:dyDescent="0.25">
      <c r="A157" s="4"/>
      <c r="B157" t="s">
        <v>306</v>
      </c>
      <c r="C157" t="s">
        <v>698</v>
      </c>
      <c r="D157">
        <v>2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2"/>
        <v/>
      </c>
      <c r="K157" t="str">
        <f t="shared" si="12"/>
        <v/>
      </c>
      <c r="L157" t="str">
        <f t="shared" si="12"/>
        <v/>
      </c>
      <c r="N157" t="str">
        <f t="shared" si="9"/>
        <v/>
      </c>
      <c r="O157" t="str">
        <f t="shared" si="10"/>
        <v/>
      </c>
      <c r="P157" t="str">
        <f t="shared" si="11"/>
        <v/>
      </c>
    </row>
    <row r="158" spans="1:16" ht="17" x14ac:dyDescent="0.25">
      <c r="A158" s="4"/>
      <c r="B158" t="s">
        <v>280</v>
      </c>
      <c r="C158" t="s">
        <v>905</v>
      </c>
      <c r="D158">
        <v>2</v>
      </c>
      <c r="E158">
        <v>0</v>
      </c>
      <c r="F158">
        <v>0</v>
      </c>
      <c r="G158">
        <v>56.879600000000003</v>
      </c>
      <c r="H158">
        <v>24.603200000000001</v>
      </c>
      <c r="J158" t="str">
        <f t="shared" si="12"/>
        <v/>
      </c>
      <c r="K158" t="str">
        <f t="shared" si="12"/>
        <v/>
      </c>
      <c r="L158" t="str">
        <f t="shared" si="12"/>
        <v/>
      </c>
      <c r="N158" t="str">
        <f t="shared" si="9"/>
        <v/>
      </c>
      <c r="O158" t="str">
        <f t="shared" si="10"/>
        <v/>
      </c>
      <c r="P158" t="str">
        <f t="shared" si="11"/>
        <v/>
      </c>
    </row>
    <row r="159" spans="1:16" ht="17" x14ac:dyDescent="0.25">
      <c r="A159" s="4"/>
      <c r="B159" t="s">
        <v>322</v>
      </c>
      <c r="C159" t="s">
        <v>508</v>
      </c>
      <c r="D159">
        <v>2</v>
      </c>
      <c r="E159">
        <v>0</v>
      </c>
      <c r="F159">
        <v>0</v>
      </c>
      <c r="G159">
        <v>14.641500000000001</v>
      </c>
      <c r="H159">
        <v>-61.0242</v>
      </c>
      <c r="J159" t="str">
        <f t="shared" si="12"/>
        <v/>
      </c>
      <c r="K159" t="str">
        <f t="shared" si="12"/>
        <v/>
      </c>
      <c r="L159" t="str">
        <f t="shared" si="12"/>
        <v/>
      </c>
      <c r="N159" t="str">
        <f t="shared" si="9"/>
        <v/>
      </c>
      <c r="O159" t="str">
        <f t="shared" si="10"/>
        <v/>
      </c>
      <c r="P159" t="str">
        <f t="shared" si="11"/>
        <v/>
      </c>
    </row>
    <row r="160" spans="1:16" ht="17" x14ac:dyDescent="0.25">
      <c r="A160" s="4"/>
      <c r="B160" t="s">
        <v>287</v>
      </c>
      <c r="C160" t="s">
        <v>817</v>
      </c>
      <c r="D160">
        <v>2</v>
      </c>
      <c r="E160">
        <v>0</v>
      </c>
      <c r="F160">
        <v>0</v>
      </c>
      <c r="G160">
        <v>31.791699999999999</v>
      </c>
      <c r="H160">
        <v>-7.0926</v>
      </c>
      <c r="J160" t="str">
        <f t="shared" si="12"/>
        <v/>
      </c>
      <c r="K160" t="str">
        <f t="shared" si="12"/>
        <v/>
      </c>
      <c r="L160" t="str">
        <f t="shared" si="12"/>
        <v/>
      </c>
      <c r="N160" t="str">
        <f t="shared" si="9"/>
        <v/>
      </c>
      <c r="O160" t="str">
        <f t="shared" si="10"/>
        <v/>
      </c>
      <c r="P160" t="str">
        <f t="shared" si="11"/>
        <v/>
      </c>
    </row>
    <row r="161" spans="1:16" ht="17" x14ac:dyDescent="0.25">
      <c r="A161" s="4"/>
      <c r="B161" t="s">
        <v>304</v>
      </c>
      <c r="C161" t="s">
        <v>784</v>
      </c>
      <c r="D161">
        <v>2</v>
      </c>
      <c r="E161">
        <v>0</v>
      </c>
      <c r="F161">
        <v>0</v>
      </c>
      <c r="G161">
        <v>33.886899999999997</v>
      </c>
      <c r="H161">
        <v>9.5374999999999996</v>
      </c>
      <c r="J161" t="str">
        <f t="shared" si="12"/>
        <v/>
      </c>
      <c r="K161" t="str">
        <f t="shared" si="12"/>
        <v/>
      </c>
      <c r="L161" t="str">
        <f t="shared" si="12"/>
        <v/>
      </c>
      <c r="N161" t="str">
        <f t="shared" si="9"/>
        <v/>
      </c>
      <c r="O161" t="str">
        <f t="shared" si="10"/>
        <v/>
      </c>
      <c r="P161" t="str">
        <f t="shared" si="11"/>
        <v/>
      </c>
    </row>
    <row r="162" spans="1:16" ht="17" x14ac:dyDescent="0.25">
      <c r="A162" s="4" t="s">
        <v>819</v>
      </c>
      <c r="B162" t="s">
        <v>1</v>
      </c>
      <c r="C162" t="s">
        <v>820</v>
      </c>
      <c r="D162">
        <v>2</v>
      </c>
      <c r="E162">
        <v>0</v>
      </c>
      <c r="F162">
        <v>0</v>
      </c>
      <c r="G162">
        <v>37.601700000000001</v>
      </c>
      <c r="H162">
        <v>-121.7195</v>
      </c>
      <c r="J162">
        <f t="shared" si="12"/>
        <v>2</v>
      </c>
      <c r="K162">
        <f t="shared" si="12"/>
        <v>0</v>
      </c>
      <c r="L162">
        <f t="shared" si="12"/>
        <v>0</v>
      </c>
      <c r="N162" t="str">
        <f t="shared" si="9"/>
        <v/>
      </c>
      <c r="O162" t="str">
        <f t="shared" si="10"/>
        <v/>
      </c>
      <c r="P162" t="str">
        <f t="shared" si="11"/>
        <v/>
      </c>
    </row>
    <row r="163" spans="1:16" ht="17" x14ac:dyDescent="0.25">
      <c r="A163" s="4" t="s">
        <v>802</v>
      </c>
      <c r="B163" t="s">
        <v>1</v>
      </c>
      <c r="C163" t="s">
        <v>866</v>
      </c>
      <c r="D163">
        <v>2</v>
      </c>
      <c r="E163">
        <v>0</v>
      </c>
      <c r="F163">
        <v>0</v>
      </c>
      <c r="G163">
        <v>26.190100000000001</v>
      </c>
      <c r="H163">
        <v>-80.365899999999996</v>
      </c>
      <c r="J163">
        <f t="shared" si="12"/>
        <v>2</v>
      </c>
      <c r="K163">
        <f t="shared" si="12"/>
        <v>0</v>
      </c>
      <c r="L163">
        <f t="shared" si="12"/>
        <v>0</v>
      </c>
      <c r="N163" t="str">
        <f t="shared" si="9"/>
        <v/>
      </c>
      <c r="O163" t="str">
        <f t="shared" si="10"/>
        <v/>
      </c>
      <c r="P163" t="str">
        <f t="shared" si="11"/>
        <v/>
      </c>
    </row>
    <row r="164" spans="1:16" ht="17" x14ac:dyDescent="0.25">
      <c r="A164" s="4" t="s">
        <v>821</v>
      </c>
      <c r="B164" t="s">
        <v>1</v>
      </c>
      <c r="C164" t="s">
        <v>742</v>
      </c>
      <c r="D164">
        <v>2</v>
      </c>
      <c r="E164">
        <v>0</v>
      </c>
      <c r="F164">
        <v>0</v>
      </c>
      <c r="G164">
        <v>36.079599999999999</v>
      </c>
      <c r="H164">
        <v>-115.09399999999999</v>
      </c>
      <c r="J164">
        <f t="shared" si="12"/>
        <v>2</v>
      </c>
      <c r="K164">
        <f t="shared" si="12"/>
        <v>0</v>
      </c>
      <c r="L164">
        <f t="shared" si="12"/>
        <v>0</v>
      </c>
      <c r="N164" t="str">
        <f t="shared" si="9"/>
        <v/>
      </c>
      <c r="O164" t="str">
        <f t="shared" si="10"/>
        <v/>
      </c>
      <c r="P164" t="str">
        <f t="shared" si="11"/>
        <v/>
      </c>
    </row>
    <row r="165" spans="1:16" ht="17" x14ac:dyDescent="0.25">
      <c r="A165" s="4" t="s">
        <v>822</v>
      </c>
      <c r="B165" t="s">
        <v>1</v>
      </c>
      <c r="C165" t="s">
        <v>823</v>
      </c>
      <c r="D165">
        <v>2</v>
      </c>
      <c r="E165">
        <v>0</v>
      </c>
      <c r="F165">
        <v>0</v>
      </c>
      <c r="G165">
        <v>39.739199999999997</v>
      </c>
      <c r="H165">
        <v>-104.9903</v>
      </c>
      <c r="J165">
        <f t="shared" si="12"/>
        <v>2</v>
      </c>
      <c r="K165">
        <f t="shared" si="12"/>
        <v>0</v>
      </c>
      <c r="L165">
        <f t="shared" si="12"/>
        <v>0</v>
      </c>
      <c r="N165" t="str">
        <f t="shared" si="9"/>
        <v/>
      </c>
      <c r="O165" t="str">
        <f t="shared" si="10"/>
        <v/>
      </c>
      <c r="P165" t="str">
        <f t="shared" si="11"/>
        <v/>
      </c>
    </row>
    <row r="166" spans="1:16" ht="17" x14ac:dyDescent="0.25">
      <c r="A166" s="4" t="s">
        <v>824</v>
      </c>
      <c r="B166" t="s">
        <v>1</v>
      </c>
      <c r="C166" t="s">
        <v>825</v>
      </c>
      <c r="D166">
        <v>2</v>
      </c>
      <c r="E166">
        <v>0</v>
      </c>
      <c r="F166">
        <v>0</v>
      </c>
      <c r="G166">
        <v>38.908499999999997</v>
      </c>
      <c r="H166">
        <v>-77.240499999999997</v>
      </c>
      <c r="J166">
        <f t="shared" si="12"/>
        <v>2</v>
      </c>
      <c r="K166">
        <f t="shared" si="12"/>
        <v>0</v>
      </c>
      <c r="L166">
        <f t="shared" si="12"/>
        <v>0</v>
      </c>
      <c r="N166" t="str">
        <f t="shared" si="9"/>
        <v/>
      </c>
      <c r="O166" t="str">
        <f t="shared" si="10"/>
        <v/>
      </c>
      <c r="P166" t="str">
        <f t="shared" si="11"/>
        <v/>
      </c>
    </row>
    <row r="167" spans="1:16" ht="17" x14ac:dyDescent="0.25">
      <c r="A167" s="4" t="s">
        <v>828</v>
      </c>
      <c r="B167" t="s">
        <v>1</v>
      </c>
      <c r="C167" t="s">
        <v>829</v>
      </c>
      <c r="D167">
        <v>2</v>
      </c>
      <c r="E167">
        <v>0</v>
      </c>
      <c r="F167">
        <v>0</v>
      </c>
      <c r="G167">
        <v>27.990400000000001</v>
      </c>
      <c r="H167">
        <v>-82.3018</v>
      </c>
      <c r="J167">
        <f t="shared" si="12"/>
        <v>2</v>
      </c>
      <c r="K167">
        <f t="shared" si="12"/>
        <v>0</v>
      </c>
      <c r="L167">
        <f t="shared" si="12"/>
        <v>0</v>
      </c>
      <c r="N167" t="str">
        <f t="shared" si="9"/>
        <v/>
      </c>
      <c r="O167" t="str">
        <f t="shared" si="10"/>
        <v/>
      </c>
      <c r="P167" t="str">
        <f t="shared" si="11"/>
        <v/>
      </c>
    </row>
    <row r="168" spans="1:16" ht="17" x14ac:dyDescent="0.25">
      <c r="A168" s="4" t="s">
        <v>832</v>
      </c>
      <c r="B168" t="s">
        <v>1</v>
      </c>
      <c r="C168" t="s">
        <v>833</v>
      </c>
      <c r="D168">
        <v>2</v>
      </c>
      <c r="E168">
        <v>0</v>
      </c>
      <c r="F168">
        <v>0</v>
      </c>
      <c r="G168">
        <v>42.334499999999998</v>
      </c>
      <c r="H168">
        <v>-122.7647</v>
      </c>
      <c r="J168">
        <f t="shared" si="12"/>
        <v>2</v>
      </c>
      <c r="K168">
        <f t="shared" si="12"/>
        <v>0</v>
      </c>
      <c r="L168">
        <f t="shared" si="12"/>
        <v>0</v>
      </c>
      <c r="N168" t="str">
        <f t="shared" si="9"/>
        <v/>
      </c>
      <c r="O168" t="str">
        <f t="shared" si="10"/>
        <v/>
      </c>
      <c r="P168" t="str">
        <f t="shared" si="11"/>
        <v/>
      </c>
    </row>
    <row r="169" spans="1:16" ht="17" x14ac:dyDescent="0.25">
      <c r="A169" s="4" t="s">
        <v>834</v>
      </c>
      <c r="B169" t="s">
        <v>1</v>
      </c>
      <c r="C169" t="s">
        <v>727</v>
      </c>
      <c r="D169">
        <v>2</v>
      </c>
      <c r="E169">
        <v>1</v>
      </c>
      <c r="F169">
        <v>0</v>
      </c>
      <c r="G169">
        <v>26.663</v>
      </c>
      <c r="H169">
        <v>-81.953500000000005</v>
      </c>
      <c r="J169">
        <f t="shared" si="12"/>
        <v>2</v>
      </c>
      <c r="K169">
        <f t="shared" si="12"/>
        <v>1</v>
      </c>
      <c r="L169">
        <f t="shared" si="12"/>
        <v>0</v>
      </c>
      <c r="N169" t="str">
        <f t="shared" si="9"/>
        <v/>
      </c>
      <c r="O169" t="str">
        <f t="shared" si="10"/>
        <v/>
      </c>
      <c r="P169" t="str">
        <f t="shared" si="11"/>
        <v/>
      </c>
    </row>
    <row r="170" spans="1:16" ht="17" x14ac:dyDescent="0.25">
      <c r="A170" s="4" t="s">
        <v>836</v>
      </c>
      <c r="B170" t="s">
        <v>1</v>
      </c>
      <c r="C170" t="s">
        <v>837</v>
      </c>
      <c r="D170">
        <v>2</v>
      </c>
      <c r="E170">
        <v>0</v>
      </c>
      <c r="F170">
        <v>0</v>
      </c>
      <c r="G170">
        <v>32.816200000000002</v>
      </c>
      <c r="H170">
        <v>-111.28449999999999</v>
      </c>
      <c r="J170">
        <f t="shared" si="12"/>
        <v>2</v>
      </c>
      <c r="K170">
        <f t="shared" si="12"/>
        <v>0</v>
      </c>
      <c r="L170">
        <f t="shared" si="12"/>
        <v>0</v>
      </c>
      <c r="N170" t="str">
        <f t="shared" si="9"/>
        <v/>
      </c>
      <c r="O170" t="str">
        <f t="shared" si="10"/>
        <v/>
      </c>
      <c r="P170" t="str">
        <f t="shared" si="11"/>
        <v/>
      </c>
    </row>
    <row r="171" spans="1:16" ht="17" x14ac:dyDescent="0.25">
      <c r="A171" s="4" t="s">
        <v>906</v>
      </c>
      <c r="B171" t="s">
        <v>1</v>
      </c>
      <c r="C171" t="s">
        <v>787</v>
      </c>
      <c r="D171">
        <v>2</v>
      </c>
      <c r="E171">
        <v>0</v>
      </c>
      <c r="F171">
        <v>0</v>
      </c>
      <c r="G171">
        <v>42.993099999999998</v>
      </c>
      <c r="H171">
        <v>-71.049800000000005</v>
      </c>
      <c r="J171">
        <f t="shared" si="12"/>
        <v>2</v>
      </c>
      <c r="K171">
        <f t="shared" si="12"/>
        <v>0</v>
      </c>
      <c r="L171">
        <f t="shared" si="12"/>
        <v>0</v>
      </c>
      <c r="N171" t="str">
        <f t="shared" si="9"/>
        <v/>
      </c>
      <c r="O171" t="str">
        <f t="shared" si="10"/>
        <v/>
      </c>
      <c r="P171" t="str">
        <f t="shared" si="11"/>
        <v/>
      </c>
    </row>
    <row r="172" spans="1:16" ht="17" x14ac:dyDescent="0.25">
      <c r="A172" s="4" t="s">
        <v>795</v>
      </c>
      <c r="B172" t="s">
        <v>1</v>
      </c>
      <c r="C172" t="s">
        <v>885</v>
      </c>
      <c r="D172">
        <v>2</v>
      </c>
      <c r="E172">
        <v>0</v>
      </c>
      <c r="F172">
        <v>0</v>
      </c>
      <c r="G172">
        <v>41.148899999999998</v>
      </c>
      <c r="H172">
        <v>-73.983000000000004</v>
      </c>
      <c r="J172">
        <f t="shared" si="12"/>
        <v>2</v>
      </c>
      <c r="K172">
        <f t="shared" si="12"/>
        <v>0</v>
      </c>
      <c r="L172">
        <f t="shared" si="12"/>
        <v>0</v>
      </c>
      <c r="N172">
        <f t="shared" si="9"/>
        <v>2</v>
      </c>
      <c r="O172">
        <f t="shared" si="10"/>
        <v>0</v>
      </c>
      <c r="P172">
        <f t="shared" si="11"/>
        <v>0</v>
      </c>
    </row>
    <row r="173" spans="1:16" ht="17" x14ac:dyDescent="0.25">
      <c r="A173" s="4" t="s">
        <v>838</v>
      </c>
      <c r="B173" t="s">
        <v>1</v>
      </c>
      <c r="C173" t="s">
        <v>839</v>
      </c>
      <c r="D173">
        <v>2</v>
      </c>
      <c r="E173">
        <v>0</v>
      </c>
      <c r="F173">
        <v>0</v>
      </c>
      <c r="G173">
        <v>38.474699999999999</v>
      </c>
      <c r="H173">
        <v>-121.35420000000001</v>
      </c>
      <c r="J173">
        <f t="shared" si="12"/>
        <v>2</v>
      </c>
      <c r="K173">
        <f t="shared" si="12"/>
        <v>0</v>
      </c>
      <c r="L173">
        <f t="shared" si="12"/>
        <v>0</v>
      </c>
      <c r="N173" t="str">
        <f t="shared" si="9"/>
        <v/>
      </c>
      <c r="O173" t="str">
        <f t="shared" si="10"/>
        <v/>
      </c>
      <c r="P173" t="str">
        <f t="shared" si="11"/>
        <v/>
      </c>
    </row>
    <row r="174" spans="1:16" ht="17" x14ac:dyDescent="0.25">
      <c r="A174" s="4" t="s">
        <v>72</v>
      </c>
      <c r="B174" t="s">
        <v>1</v>
      </c>
      <c r="C174" t="s">
        <v>128</v>
      </c>
      <c r="D174">
        <v>2</v>
      </c>
      <c r="E174">
        <v>0</v>
      </c>
      <c r="F174">
        <v>0</v>
      </c>
      <c r="G174">
        <v>36.576099999999997</v>
      </c>
      <c r="H174">
        <v>-120.9876</v>
      </c>
      <c r="J174">
        <f t="shared" si="12"/>
        <v>2</v>
      </c>
      <c r="K174">
        <f t="shared" si="12"/>
        <v>0</v>
      </c>
      <c r="L174">
        <f t="shared" si="12"/>
        <v>0</v>
      </c>
      <c r="N174" t="str">
        <f t="shared" si="9"/>
        <v/>
      </c>
      <c r="O174" t="str">
        <f t="shared" si="10"/>
        <v/>
      </c>
      <c r="P174" t="str">
        <f t="shared" si="11"/>
        <v/>
      </c>
    </row>
    <row r="175" spans="1:16" ht="17" x14ac:dyDescent="0.25">
      <c r="A175" s="4" t="s">
        <v>840</v>
      </c>
      <c r="B175" t="s">
        <v>1</v>
      </c>
      <c r="C175" t="s">
        <v>841</v>
      </c>
      <c r="D175">
        <v>2</v>
      </c>
      <c r="E175">
        <v>0</v>
      </c>
      <c r="F175">
        <v>0</v>
      </c>
      <c r="G175">
        <v>37.563000000000002</v>
      </c>
      <c r="H175">
        <v>-122.32550000000001</v>
      </c>
      <c r="J175">
        <f t="shared" si="12"/>
        <v>2</v>
      </c>
      <c r="K175">
        <f t="shared" si="12"/>
        <v>0</v>
      </c>
      <c r="L175">
        <f t="shared" si="12"/>
        <v>0</v>
      </c>
      <c r="N175" t="str">
        <f t="shared" si="9"/>
        <v/>
      </c>
      <c r="O175" t="str">
        <f t="shared" si="10"/>
        <v/>
      </c>
      <c r="P175" t="str">
        <f t="shared" si="11"/>
        <v/>
      </c>
    </row>
    <row r="176" spans="1:16" ht="17" x14ac:dyDescent="0.25">
      <c r="A176" s="4" t="s">
        <v>842</v>
      </c>
      <c r="B176" t="s">
        <v>1</v>
      </c>
      <c r="C176" t="s">
        <v>843</v>
      </c>
      <c r="D176">
        <v>2</v>
      </c>
      <c r="E176">
        <v>0</v>
      </c>
      <c r="F176">
        <v>0</v>
      </c>
      <c r="G176">
        <v>43.032400000000003</v>
      </c>
      <c r="H176">
        <v>-73.936000000000007</v>
      </c>
      <c r="J176">
        <f t="shared" si="12"/>
        <v>2</v>
      </c>
      <c r="K176">
        <f t="shared" si="12"/>
        <v>0</v>
      </c>
      <c r="L176">
        <f t="shared" si="12"/>
        <v>0</v>
      </c>
      <c r="N176">
        <f t="shared" si="9"/>
        <v>2</v>
      </c>
      <c r="O176">
        <f t="shared" si="10"/>
        <v>0</v>
      </c>
      <c r="P176">
        <f t="shared" si="11"/>
        <v>0</v>
      </c>
    </row>
    <row r="177" spans="1:16" ht="17" x14ac:dyDescent="0.25">
      <c r="A177" s="4" t="s">
        <v>844</v>
      </c>
      <c r="B177" t="s">
        <v>1</v>
      </c>
      <c r="C177" t="s">
        <v>633</v>
      </c>
      <c r="D177">
        <v>2</v>
      </c>
      <c r="E177">
        <v>0</v>
      </c>
      <c r="F177">
        <v>0</v>
      </c>
      <c r="G177">
        <v>39.591200000000001</v>
      </c>
      <c r="H177">
        <v>-106.06399999999999</v>
      </c>
      <c r="J177">
        <f t="shared" si="12"/>
        <v>2</v>
      </c>
      <c r="K177">
        <f t="shared" si="12"/>
        <v>0</v>
      </c>
      <c r="L177">
        <f t="shared" si="12"/>
        <v>0</v>
      </c>
      <c r="N177" t="str">
        <f t="shared" si="9"/>
        <v/>
      </c>
      <c r="O177" t="str">
        <f t="shared" si="10"/>
        <v/>
      </c>
      <c r="P177" t="str">
        <f t="shared" si="11"/>
        <v/>
      </c>
    </row>
    <row r="178" spans="1:16" ht="17" x14ac:dyDescent="0.25">
      <c r="A178" s="4" t="s">
        <v>845</v>
      </c>
      <c r="B178" t="s">
        <v>1</v>
      </c>
      <c r="C178" t="s">
        <v>846</v>
      </c>
      <c r="D178">
        <v>2</v>
      </c>
      <c r="E178">
        <v>0</v>
      </c>
      <c r="F178">
        <v>0</v>
      </c>
      <c r="G178">
        <v>38.907200000000003</v>
      </c>
      <c r="H178">
        <v>-77.036900000000003</v>
      </c>
      <c r="J178">
        <f t="shared" si="12"/>
        <v>2</v>
      </c>
      <c r="K178">
        <f t="shared" si="12"/>
        <v>0</v>
      </c>
      <c r="L178">
        <f t="shared" si="12"/>
        <v>0</v>
      </c>
      <c r="N178" t="str">
        <f t="shared" si="9"/>
        <v/>
      </c>
      <c r="O178" t="str">
        <f t="shared" si="10"/>
        <v/>
      </c>
      <c r="P178" t="str">
        <f t="shared" si="11"/>
        <v/>
      </c>
    </row>
    <row r="179" spans="1:16" ht="17" x14ac:dyDescent="0.25">
      <c r="A179" s="4" t="s">
        <v>847</v>
      </c>
      <c r="B179" t="s">
        <v>1</v>
      </c>
      <c r="C179" t="s">
        <v>742</v>
      </c>
      <c r="D179">
        <v>2</v>
      </c>
      <c r="E179">
        <v>0</v>
      </c>
      <c r="F179">
        <v>0</v>
      </c>
      <c r="G179">
        <v>40.5608</v>
      </c>
      <c r="H179">
        <v>-119.6035</v>
      </c>
      <c r="J179">
        <f t="shared" si="12"/>
        <v>2</v>
      </c>
      <c r="K179">
        <f t="shared" si="12"/>
        <v>0</v>
      </c>
      <c r="L179">
        <f t="shared" si="12"/>
        <v>0</v>
      </c>
      <c r="N179" t="str">
        <f t="shared" si="9"/>
        <v/>
      </c>
      <c r="O179" t="str">
        <f t="shared" si="10"/>
        <v/>
      </c>
      <c r="P179" t="str">
        <f t="shared" si="11"/>
        <v/>
      </c>
    </row>
    <row r="180" spans="1:16" ht="17" x14ac:dyDescent="0.25">
      <c r="A180" s="4"/>
      <c r="B180" t="s">
        <v>376</v>
      </c>
      <c r="C180" t="s">
        <v>616</v>
      </c>
      <c r="D180">
        <v>1</v>
      </c>
      <c r="E180">
        <v>0</v>
      </c>
      <c r="F180">
        <v>0</v>
      </c>
      <c r="G180">
        <v>42.506300000000003</v>
      </c>
      <c r="H180">
        <v>1.5218</v>
      </c>
      <c r="J180" t="str">
        <f t="shared" si="12"/>
        <v/>
      </c>
      <c r="K180" t="str">
        <f t="shared" si="12"/>
        <v/>
      </c>
      <c r="L180" t="str">
        <f t="shared" si="12"/>
        <v/>
      </c>
      <c r="N180" t="str">
        <f t="shared" ref="N180:N243" si="13">IF(ISNUMBER(SEARCH("NY",$A180)),D180,"")</f>
        <v/>
      </c>
      <c r="O180" t="str">
        <f t="shared" ref="O180:O243" si="14">IF(ISNUMBER(SEARCH("NY",$A180)),E180,"")</f>
        <v/>
      </c>
      <c r="P180" t="str">
        <f t="shared" ref="P180:P243" si="15">IF(ISNUMBER(SEARCH("NY",$A180)),F180,"")</f>
        <v/>
      </c>
    </row>
    <row r="181" spans="1:16" ht="17" x14ac:dyDescent="0.25">
      <c r="A181" s="4"/>
      <c r="B181" t="s">
        <v>261</v>
      </c>
      <c r="C181" t="s">
        <v>617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  <c r="J181" t="str">
        <f t="shared" si="12"/>
        <v/>
      </c>
      <c r="K181" t="str">
        <f t="shared" si="12"/>
        <v/>
      </c>
      <c r="L181" t="str">
        <f t="shared" si="12"/>
        <v/>
      </c>
      <c r="N181" t="str">
        <f t="shared" si="13"/>
        <v/>
      </c>
      <c r="O181" t="str">
        <f t="shared" si="14"/>
        <v/>
      </c>
      <c r="P181" t="str">
        <f t="shared" si="15"/>
        <v/>
      </c>
    </row>
    <row r="182" spans="1:16" ht="17" x14ac:dyDescent="0.25">
      <c r="A182" s="4"/>
      <c r="B182" t="s">
        <v>394</v>
      </c>
      <c r="C182" t="s">
        <v>579</v>
      </c>
      <c r="D182">
        <v>1</v>
      </c>
      <c r="E182">
        <v>0</v>
      </c>
      <c r="F182">
        <v>0</v>
      </c>
      <c r="G182">
        <v>27.514199999999999</v>
      </c>
      <c r="H182">
        <v>90.433599999999998</v>
      </c>
      <c r="J182" t="str">
        <f t="shared" si="12"/>
        <v/>
      </c>
      <c r="K182" t="str">
        <f t="shared" si="12"/>
        <v/>
      </c>
      <c r="L182" t="str">
        <f t="shared" si="12"/>
        <v/>
      </c>
      <c r="N182" t="str">
        <f t="shared" si="13"/>
        <v/>
      </c>
      <c r="O182" t="str">
        <f t="shared" si="14"/>
        <v/>
      </c>
      <c r="P182" t="str">
        <f t="shared" si="15"/>
        <v/>
      </c>
    </row>
    <row r="183" spans="1:16" ht="17" x14ac:dyDescent="0.25">
      <c r="A183" s="4" t="s">
        <v>980</v>
      </c>
      <c r="B183" t="s">
        <v>63</v>
      </c>
      <c r="C183" t="s">
        <v>981</v>
      </c>
      <c r="D183">
        <v>1</v>
      </c>
      <c r="E183">
        <v>0</v>
      </c>
      <c r="F183">
        <v>0</v>
      </c>
      <c r="G183">
        <v>51.044699999999999</v>
      </c>
      <c r="H183">
        <v>-114.0719</v>
      </c>
      <c r="J183" t="str">
        <f t="shared" si="12"/>
        <v/>
      </c>
      <c r="K183" t="str">
        <f t="shared" si="12"/>
        <v/>
      </c>
      <c r="L183" t="str">
        <f t="shared" si="12"/>
        <v/>
      </c>
      <c r="N183" t="str">
        <f t="shared" si="13"/>
        <v/>
      </c>
      <c r="O183" t="str">
        <f t="shared" si="14"/>
        <v/>
      </c>
      <c r="P183" t="str">
        <f t="shared" si="15"/>
        <v/>
      </c>
    </row>
    <row r="184" spans="1:16" ht="17" x14ac:dyDescent="0.25">
      <c r="A184" s="4" t="s">
        <v>77</v>
      </c>
      <c r="B184" t="s">
        <v>63</v>
      </c>
      <c r="C184" t="s">
        <v>132</v>
      </c>
      <c r="D184">
        <v>1</v>
      </c>
      <c r="E184">
        <v>0</v>
      </c>
      <c r="F184">
        <v>1</v>
      </c>
      <c r="G184">
        <v>42.984900000000003</v>
      </c>
      <c r="H184">
        <v>-81.2453</v>
      </c>
      <c r="J184" t="str">
        <f t="shared" si="12"/>
        <v/>
      </c>
      <c r="K184" t="str">
        <f t="shared" si="12"/>
        <v/>
      </c>
      <c r="L184" t="str">
        <f t="shared" si="12"/>
        <v/>
      </c>
      <c r="N184" t="str">
        <f t="shared" si="13"/>
        <v/>
      </c>
      <c r="O184" t="str">
        <f t="shared" si="14"/>
        <v/>
      </c>
      <c r="P184" t="str">
        <f t="shared" si="15"/>
        <v/>
      </c>
    </row>
    <row r="185" spans="1:16" ht="17" x14ac:dyDescent="0.25">
      <c r="A185" s="4"/>
      <c r="B185" t="s">
        <v>257</v>
      </c>
      <c r="C185" t="s">
        <v>848</v>
      </c>
      <c r="D185">
        <v>1</v>
      </c>
      <c r="E185">
        <v>0</v>
      </c>
      <c r="F185">
        <v>0</v>
      </c>
      <c r="G185">
        <v>4.5709</v>
      </c>
      <c r="H185">
        <v>-74.297300000000007</v>
      </c>
      <c r="J185" t="str">
        <f t="shared" si="12"/>
        <v/>
      </c>
      <c r="K185" t="str">
        <f t="shared" si="12"/>
        <v/>
      </c>
      <c r="L185" t="str">
        <f t="shared" si="12"/>
        <v/>
      </c>
      <c r="N185" t="str">
        <f t="shared" si="13"/>
        <v/>
      </c>
      <c r="O185" t="str">
        <f t="shared" si="14"/>
        <v/>
      </c>
      <c r="P185" t="str">
        <f t="shared" si="15"/>
        <v/>
      </c>
    </row>
    <row r="186" spans="1:16" ht="17" x14ac:dyDescent="0.25">
      <c r="A186" s="4"/>
      <c r="B186" t="s">
        <v>432</v>
      </c>
      <c r="C186" t="s">
        <v>849</v>
      </c>
      <c r="D186">
        <v>1</v>
      </c>
      <c r="E186">
        <v>0</v>
      </c>
      <c r="F186">
        <v>0</v>
      </c>
      <c r="G186">
        <v>36.140799999999999</v>
      </c>
      <c r="H186">
        <v>-5.3536000000000001</v>
      </c>
      <c r="J186" t="str">
        <f t="shared" si="12"/>
        <v/>
      </c>
      <c r="K186" t="str">
        <f t="shared" si="12"/>
        <v/>
      </c>
      <c r="L186" t="str">
        <f t="shared" si="12"/>
        <v/>
      </c>
      <c r="N186" t="str">
        <f t="shared" si="13"/>
        <v/>
      </c>
      <c r="O186" t="str">
        <f t="shared" si="14"/>
        <v/>
      </c>
      <c r="P186" t="str">
        <f t="shared" si="15"/>
        <v/>
      </c>
    </row>
    <row r="187" spans="1:16" ht="17" x14ac:dyDescent="0.25">
      <c r="A187" s="4"/>
      <c r="B187" t="s">
        <v>311</v>
      </c>
      <c r="C187" t="s">
        <v>583</v>
      </c>
      <c r="D187">
        <v>1</v>
      </c>
      <c r="E187">
        <v>0</v>
      </c>
      <c r="F187">
        <v>0</v>
      </c>
      <c r="G187">
        <v>31.24</v>
      </c>
      <c r="H187">
        <v>36.51</v>
      </c>
      <c r="J187" t="str">
        <f t="shared" si="12"/>
        <v/>
      </c>
      <c r="K187" t="str">
        <f t="shared" si="12"/>
        <v/>
      </c>
      <c r="L187" t="str">
        <f t="shared" si="12"/>
        <v/>
      </c>
      <c r="N187" t="str">
        <f t="shared" si="13"/>
        <v/>
      </c>
      <c r="O187" t="str">
        <f t="shared" si="14"/>
        <v/>
      </c>
      <c r="P187" t="str">
        <f t="shared" si="15"/>
        <v/>
      </c>
    </row>
    <row r="188" spans="1:16" ht="17" x14ac:dyDescent="0.25">
      <c r="A188" s="4"/>
      <c r="B188" t="s">
        <v>367</v>
      </c>
      <c r="C188" t="s">
        <v>584</v>
      </c>
      <c r="D188">
        <v>1</v>
      </c>
      <c r="E188">
        <v>0</v>
      </c>
      <c r="F188">
        <v>0</v>
      </c>
      <c r="G188">
        <v>47.14</v>
      </c>
      <c r="H188">
        <v>9.5500000000000007</v>
      </c>
      <c r="J188" t="str">
        <f t="shared" si="12"/>
        <v/>
      </c>
      <c r="K188" t="str">
        <f t="shared" si="12"/>
        <v/>
      </c>
      <c r="L188" t="str">
        <f t="shared" si="12"/>
        <v/>
      </c>
      <c r="N188" t="str">
        <f t="shared" si="13"/>
        <v/>
      </c>
      <c r="O188" t="str">
        <f t="shared" si="14"/>
        <v/>
      </c>
      <c r="P188" t="str">
        <f t="shared" si="15"/>
        <v/>
      </c>
    </row>
    <row r="189" spans="1:16" ht="17" x14ac:dyDescent="0.25">
      <c r="A189" s="4"/>
      <c r="B189" t="s">
        <v>313</v>
      </c>
      <c r="C189" t="s">
        <v>700</v>
      </c>
      <c r="D189">
        <v>1</v>
      </c>
      <c r="E189">
        <v>0</v>
      </c>
      <c r="F189">
        <v>0</v>
      </c>
      <c r="G189">
        <v>55.169400000000003</v>
      </c>
      <c r="H189">
        <v>23.8813</v>
      </c>
      <c r="J189" t="str">
        <f t="shared" si="12"/>
        <v/>
      </c>
      <c r="K189" t="str">
        <f t="shared" si="12"/>
        <v/>
      </c>
      <c r="L189" t="str">
        <f t="shared" si="12"/>
        <v/>
      </c>
      <c r="N189" t="str">
        <f t="shared" si="13"/>
        <v/>
      </c>
      <c r="O189" t="str">
        <f t="shared" si="14"/>
        <v/>
      </c>
      <c r="P189" t="str">
        <f t="shared" si="15"/>
        <v/>
      </c>
    </row>
    <row r="190" spans="1:16" ht="17" x14ac:dyDescent="0.25">
      <c r="A190" s="4" t="s">
        <v>79</v>
      </c>
      <c r="B190" t="s">
        <v>13</v>
      </c>
      <c r="C190" t="s">
        <v>136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  <c r="J190" t="str">
        <f t="shared" si="12"/>
        <v/>
      </c>
      <c r="K190" t="str">
        <f t="shared" si="12"/>
        <v/>
      </c>
      <c r="L190" t="str">
        <f t="shared" si="12"/>
        <v/>
      </c>
      <c r="N190" t="str">
        <f t="shared" si="13"/>
        <v/>
      </c>
      <c r="O190" t="str">
        <f t="shared" si="14"/>
        <v/>
      </c>
      <c r="P190" t="str">
        <f t="shared" si="15"/>
        <v/>
      </c>
    </row>
    <row r="191" spans="1:16" ht="17" x14ac:dyDescent="0.25">
      <c r="A191" s="4"/>
      <c r="B191" t="s">
        <v>294</v>
      </c>
      <c r="C191" t="s">
        <v>698</v>
      </c>
      <c r="D191">
        <v>1</v>
      </c>
      <c r="E191">
        <v>0</v>
      </c>
      <c r="F191">
        <v>0</v>
      </c>
      <c r="G191">
        <v>47.4116</v>
      </c>
      <c r="H191">
        <v>28.369900000000001</v>
      </c>
      <c r="J191" t="str">
        <f t="shared" si="12"/>
        <v/>
      </c>
      <c r="K191" t="str">
        <f t="shared" si="12"/>
        <v/>
      </c>
      <c r="L191" t="str">
        <f t="shared" si="12"/>
        <v/>
      </c>
      <c r="N191" t="str">
        <f t="shared" si="13"/>
        <v/>
      </c>
      <c r="O191" t="str">
        <f t="shared" si="14"/>
        <v/>
      </c>
      <c r="P191" t="str">
        <f t="shared" si="15"/>
        <v/>
      </c>
    </row>
    <row r="192" spans="1:16" ht="17" x14ac:dyDescent="0.25">
      <c r="A192" s="4"/>
      <c r="B192" t="s">
        <v>345</v>
      </c>
      <c r="C192" t="s">
        <v>619</v>
      </c>
      <c r="D192">
        <v>1</v>
      </c>
      <c r="E192">
        <v>0</v>
      </c>
      <c r="F192">
        <v>0</v>
      </c>
      <c r="G192">
        <v>43.7333</v>
      </c>
      <c r="H192">
        <v>7.4166999999999996</v>
      </c>
      <c r="J192" t="str">
        <f t="shared" si="12"/>
        <v/>
      </c>
      <c r="K192" t="str">
        <f t="shared" si="12"/>
        <v/>
      </c>
      <c r="L192" t="str">
        <f t="shared" si="12"/>
        <v/>
      </c>
      <c r="N192" t="str">
        <f t="shared" si="13"/>
        <v/>
      </c>
      <c r="O192" t="str">
        <f t="shared" si="14"/>
        <v/>
      </c>
      <c r="P192" t="str">
        <f t="shared" si="15"/>
        <v/>
      </c>
    </row>
    <row r="193" spans="1:16" ht="17" x14ac:dyDescent="0.25">
      <c r="A193" s="4"/>
      <c r="B193" t="s">
        <v>80</v>
      </c>
      <c r="C193" t="s">
        <v>125</v>
      </c>
      <c r="D193">
        <v>1</v>
      </c>
      <c r="E193">
        <v>0</v>
      </c>
      <c r="F193">
        <v>1</v>
      </c>
      <c r="G193">
        <v>28.166699999999999</v>
      </c>
      <c r="H193">
        <v>84.25</v>
      </c>
      <c r="J193" t="str">
        <f t="shared" si="12"/>
        <v/>
      </c>
      <c r="K193" t="str">
        <f t="shared" si="12"/>
        <v/>
      </c>
      <c r="L193" t="str">
        <f t="shared" si="12"/>
        <v/>
      </c>
      <c r="N193" t="str">
        <f t="shared" si="13"/>
        <v/>
      </c>
      <c r="O193" t="str">
        <f t="shared" si="14"/>
        <v/>
      </c>
      <c r="P193" t="str">
        <f t="shared" si="15"/>
        <v/>
      </c>
    </row>
    <row r="194" spans="1:16" ht="17" x14ac:dyDescent="0.25">
      <c r="A194" s="4"/>
      <c r="B194" t="s">
        <v>388</v>
      </c>
      <c r="C194" t="s">
        <v>700</v>
      </c>
      <c r="D194">
        <v>1</v>
      </c>
      <c r="E194">
        <v>0</v>
      </c>
      <c r="F194">
        <v>0</v>
      </c>
      <c r="G194">
        <v>9.0820000000000007</v>
      </c>
      <c r="H194">
        <v>8.6753</v>
      </c>
      <c r="J194" t="str">
        <f t="shared" si="12"/>
        <v/>
      </c>
      <c r="K194" t="str">
        <f t="shared" si="12"/>
        <v/>
      </c>
      <c r="L194" t="str">
        <f t="shared" si="12"/>
        <v/>
      </c>
      <c r="N194" t="str">
        <f t="shared" si="13"/>
        <v/>
      </c>
      <c r="O194" t="str">
        <f t="shared" si="14"/>
        <v/>
      </c>
      <c r="P194" t="str">
        <f t="shared" si="15"/>
        <v/>
      </c>
    </row>
    <row r="195" spans="1:16" ht="17" x14ac:dyDescent="0.25">
      <c r="A195" s="4"/>
      <c r="B195" t="s">
        <v>338</v>
      </c>
      <c r="C195" t="s">
        <v>701</v>
      </c>
      <c r="D195">
        <v>1</v>
      </c>
      <c r="E195">
        <v>0</v>
      </c>
      <c r="F195">
        <v>0</v>
      </c>
      <c r="G195">
        <v>-23.442499999999999</v>
      </c>
      <c r="H195">
        <v>-58.443800000000003</v>
      </c>
      <c r="J195" t="str">
        <f t="shared" si="12"/>
        <v/>
      </c>
      <c r="K195" t="str">
        <f t="shared" si="12"/>
        <v/>
      </c>
      <c r="L195" t="str">
        <f t="shared" si="12"/>
        <v/>
      </c>
      <c r="N195" t="str">
        <f t="shared" si="13"/>
        <v/>
      </c>
      <c r="O195" t="str">
        <f t="shared" si="14"/>
        <v/>
      </c>
      <c r="P195" t="str">
        <f t="shared" si="15"/>
        <v/>
      </c>
    </row>
    <row r="196" spans="1:16" ht="17" x14ac:dyDescent="0.25">
      <c r="A196" s="4"/>
      <c r="B196" t="s">
        <v>254</v>
      </c>
      <c r="C196" t="s">
        <v>579</v>
      </c>
      <c r="D196">
        <v>1</v>
      </c>
      <c r="E196">
        <v>0</v>
      </c>
      <c r="F196">
        <v>0</v>
      </c>
      <c r="G196">
        <v>44.016500000000001</v>
      </c>
      <c r="H196">
        <v>21.0059</v>
      </c>
      <c r="J196" t="str">
        <f t="shared" si="12"/>
        <v/>
      </c>
      <c r="K196" t="str">
        <f t="shared" si="12"/>
        <v/>
      </c>
      <c r="L196" t="str">
        <f t="shared" si="12"/>
        <v/>
      </c>
      <c r="N196" t="str">
        <f t="shared" si="13"/>
        <v/>
      </c>
      <c r="O196" t="str">
        <f t="shared" si="14"/>
        <v/>
      </c>
      <c r="P196" t="str">
        <f t="shared" si="15"/>
        <v/>
      </c>
    </row>
    <row r="197" spans="1:16" ht="17" x14ac:dyDescent="0.25">
      <c r="A197" s="4"/>
      <c r="B197" t="s">
        <v>81</v>
      </c>
      <c r="C197" t="s">
        <v>137</v>
      </c>
      <c r="D197">
        <v>1</v>
      </c>
      <c r="E197">
        <v>0</v>
      </c>
      <c r="F197">
        <v>1</v>
      </c>
      <c r="G197">
        <v>7</v>
      </c>
      <c r="H197">
        <v>81</v>
      </c>
      <c r="J197" t="str">
        <f t="shared" si="12"/>
        <v/>
      </c>
      <c r="K197" t="str">
        <f t="shared" si="12"/>
        <v/>
      </c>
      <c r="L197" t="str">
        <f t="shared" si="12"/>
        <v/>
      </c>
      <c r="N197" t="str">
        <f t="shared" si="13"/>
        <v/>
      </c>
      <c r="O197" t="str">
        <f t="shared" si="14"/>
        <v/>
      </c>
      <c r="P197" t="str">
        <f t="shared" si="15"/>
        <v/>
      </c>
    </row>
    <row r="198" spans="1:16" ht="17" x14ac:dyDescent="0.25">
      <c r="A198" s="4"/>
      <c r="B198" t="s">
        <v>425</v>
      </c>
      <c r="C198" t="s">
        <v>587</v>
      </c>
      <c r="D198">
        <v>1</v>
      </c>
      <c r="E198">
        <v>0</v>
      </c>
      <c r="F198">
        <v>0</v>
      </c>
      <c r="G198">
        <v>8.6195000000000004</v>
      </c>
      <c r="H198">
        <v>0.82479999999999998</v>
      </c>
      <c r="J198" t="str">
        <f t="shared" si="12"/>
        <v/>
      </c>
      <c r="K198" t="str">
        <f t="shared" si="12"/>
        <v/>
      </c>
      <c r="L198" t="str">
        <f t="shared" si="12"/>
        <v/>
      </c>
      <c r="N198" t="str">
        <f t="shared" si="13"/>
        <v/>
      </c>
      <c r="O198" t="str">
        <f t="shared" si="14"/>
        <v/>
      </c>
      <c r="P198" t="str">
        <f t="shared" si="15"/>
        <v/>
      </c>
    </row>
    <row r="199" spans="1:16" ht="17" x14ac:dyDescent="0.25">
      <c r="A199" s="4" t="s">
        <v>851</v>
      </c>
      <c r="B199" t="s">
        <v>1</v>
      </c>
      <c r="C199" t="s">
        <v>852</v>
      </c>
      <c r="D199">
        <v>1</v>
      </c>
      <c r="E199">
        <v>0</v>
      </c>
      <c r="F199">
        <v>0</v>
      </c>
      <c r="G199">
        <v>42.311799999999998</v>
      </c>
      <c r="H199">
        <v>-73.182199999999995</v>
      </c>
      <c r="J199">
        <f t="shared" si="12"/>
        <v>1</v>
      </c>
      <c r="K199">
        <f t="shared" si="12"/>
        <v>0</v>
      </c>
      <c r="L199">
        <f t="shared" si="12"/>
        <v>0</v>
      </c>
      <c r="N199" t="str">
        <f t="shared" si="13"/>
        <v/>
      </c>
      <c r="O199" t="str">
        <f t="shared" si="14"/>
        <v/>
      </c>
      <c r="P199" t="str">
        <f t="shared" si="15"/>
        <v/>
      </c>
    </row>
    <row r="200" spans="1:16" ht="17" x14ac:dyDescent="0.25">
      <c r="A200" s="4" t="s">
        <v>855</v>
      </c>
      <c r="B200" t="s">
        <v>1</v>
      </c>
      <c r="C200" t="s">
        <v>806</v>
      </c>
      <c r="D200">
        <v>1</v>
      </c>
      <c r="E200">
        <v>0</v>
      </c>
      <c r="F200">
        <v>0</v>
      </c>
      <c r="G200">
        <v>32.795699999999997</v>
      </c>
      <c r="H200">
        <v>-79.784800000000004</v>
      </c>
      <c r="J200">
        <f t="shared" si="12"/>
        <v>1</v>
      </c>
      <c r="K200">
        <f t="shared" si="12"/>
        <v>0</v>
      </c>
      <c r="L200">
        <f t="shared" si="12"/>
        <v>0</v>
      </c>
      <c r="N200" t="str">
        <f t="shared" si="13"/>
        <v/>
      </c>
      <c r="O200" t="str">
        <f t="shared" si="14"/>
        <v/>
      </c>
      <c r="P200" t="str">
        <f t="shared" si="15"/>
        <v/>
      </c>
    </row>
    <row r="201" spans="1:16" ht="17" x14ac:dyDescent="0.25">
      <c r="A201" s="4" t="s">
        <v>857</v>
      </c>
      <c r="B201" t="s">
        <v>1</v>
      </c>
      <c r="C201" t="s">
        <v>858</v>
      </c>
      <c r="D201">
        <v>1</v>
      </c>
      <c r="E201">
        <v>0</v>
      </c>
      <c r="F201">
        <v>0</v>
      </c>
      <c r="G201">
        <v>35.7211</v>
      </c>
      <c r="H201">
        <v>-79.178100000000001</v>
      </c>
      <c r="J201">
        <f t="shared" si="12"/>
        <v>1</v>
      </c>
      <c r="K201">
        <f t="shared" si="12"/>
        <v>0</v>
      </c>
      <c r="L201">
        <f t="shared" si="12"/>
        <v>0</v>
      </c>
      <c r="N201" t="str">
        <f t="shared" si="13"/>
        <v/>
      </c>
      <c r="O201" t="str">
        <f t="shared" si="14"/>
        <v/>
      </c>
      <c r="P201" t="str">
        <f t="shared" si="15"/>
        <v/>
      </c>
    </row>
    <row r="202" spans="1:16" ht="17" x14ac:dyDescent="0.25">
      <c r="A202" s="4" t="s">
        <v>860</v>
      </c>
      <c r="B202" t="s">
        <v>1</v>
      </c>
      <c r="C202" t="s">
        <v>861</v>
      </c>
      <c r="D202">
        <v>1</v>
      </c>
      <c r="E202">
        <v>0</v>
      </c>
      <c r="F202">
        <v>0</v>
      </c>
      <c r="G202">
        <v>45.746600000000001</v>
      </c>
      <c r="H202">
        <v>-122.5194</v>
      </c>
      <c r="J202">
        <f t="shared" si="12"/>
        <v>1</v>
      </c>
      <c r="K202">
        <f t="shared" si="12"/>
        <v>0</v>
      </c>
      <c r="L202">
        <f t="shared" si="12"/>
        <v>0</v>
      </c>
      <c r="N202" t="str">
        <f t="shared" si="13"/>
        <v/>
      </c>
      <c r="O202" t="str">
        <f t="shared" si="14"/>
        <v/>
      </c>
      <c r="P202" t="str">
        <f t="shared" si="15"/>
        <v/>
      </c>
    </row>
    <row r="203" spans="1:16" ht="17" x14ac:dyDescent="0.25">
      <c r="A203" s="4" t="s">
        <v>803</v>
      </c>
      <c r="B203" t="s">
        <v>1</v>
      </c>
      <c r="C203" t="s">
        <v>978</v>
      </c>
      <c r="D203">
        <v>1</v>
      </c>
      <c r="E203">
        <v>0</v>
      </c>
      <c r="F203">
        <v>0</v>
      </c>
      <c r="G203">
        <v>33.899900000000002</v>
      </c>
      <c r="H203">
        <v>-84.564099999999996</v>
      </c>
      <c r="J203">
        <f t="shared" si="12"/>
        <v>1</v>
      </c>
      <c r="K203">
        <f t="shared" si="12"/>
        <v>0</v>
      </c>
      <c r="L203">
        <f t="shared" si="12"/>
        <v>0</v>
      </c>
      <c r="N203" t="str">
        <f t="shared" si="13"/>
        <v/>
      </c>
      <c r="O203" t="str">
        <f t="shared" si="14"/>
        <v/>
      </c>
      <c r="P203" t="str">
        <f t="shared" si="15"/>
        <v/>
      </c>
    </row>
    <row r="204" spans="1:16" ht="17" x14ac:dyDescent="0.25">
      <c r="A204" s="4" t="s">
        <v>863</v>
      </c>
      <c r="B204" t="s">
        <v>1</v>
      </c>
      <c r="C204" t="s">
        <v>864</v>
      </c>
      <c r="D204">
        <v>1</v>
      </c>
      <c r="E204">
        <v>0</v>
      </c>
      <c r="F204">
        <v>0</v>
      </c>
      <c r="G204">
        <v>36.134300000000003</v>
      </c>
      <c r="H204">
        <v>-86.822000000000003</v>
      </c>
      <c r="J204">
        <f t="shared" si="12"/>
        <v>1</v>
      </c>
      <c r="K204">
        <f t="shared" si="12"/>
        <v>0</v>
      </c>
      <c r="L204">
        <f t="shared" si="12"/>
        <v>0</v>
      </c>
      <c r="N204" t="str">
        <f t="shared" si="13"/>
        <v/>
      </c>
      <c r="O204" t="str">
        <f t="shared" si="14"/>
        <v/>
      </c>
      <c r="P204" t="str">
        <f t="shared" si="15"/>
        <v/>
      </c>
    </row>
    <row r="205" spans="1:16" ht="17" x14ac:dyDescent="0.25">
      <c r="A205" s="4" t="s">
        <v>865</v>
      </c>
      <c r="B205" t="s">
        <v>1</v>
      </c>
      <c r="C205" t="s">
        <v>866</v>
      </c>
      <c r="D205">
        <v>1</v>
      </c>
      <c r="E205">
        <v>0</v>
      </c>
      <c r="F205">
        <v>0</v>
      </c>
      <c r="G205">
        <v>40.962899999999998</v>
      </c>
      <c r="H205">
        <v>-112.09529999999999</v>
      </c>
      <c r="J205">
        <f t="shared" si="12"/>
        <v>1</v>
      </c>
      <c r="K205">
        <f t="shared" si="12"/>
        <v>0</v>
      </c>
      <c r="L205">
        <f t="shared" si="12"/>
        <v>0</v>
      </c>
      <c r="N205" t="str">
        <f t="shared" si="13"/>
        <v/>
      </c>
      <c r="O205" t="str">
        <f t="shared" si="14"/>
        <v/>
      </c>
      <c r="P205" t="str">
        <f t="shared" si="15"/>
        <v/>
      </c>
    </row>
    <row r="206" spans="1:16" ht="17" x14ac:dyDescent="0.25">
      <c r="A206" s="4" t="s">
        <v>867</v>
      </c>
      <c r="B206" t="s">
        <v>1</v>
      </c>
      <c r="C206" t="s">
        <v>868</v>
      </c>
      <c r="D206">
        <v>1</v>
      </c>
      <c r="E206">
        <v>0</v>
      </c>
      <c r="F206">
        <v>0</v>
      </c>
      <c r="G206">
        <v>39.907800000000002</v>
      </c>
      <c r="H206">
        <v>-75.387900000000002</v>
      </c>
      <c r="J206">
        <f t="shared" si="12"/>
        <v>1</v>
      </c>
      <c r="K206">
        <f t="shared" si="12"/>
        <v>0</v>
      </c>
      <c r="L206">
        <f t="shared" si="12"/>
        <v>0</v>
      </c>
      <c r="N206" t="str">
        <f t="shared" si="13"/>
        <v/>
      </c>
      <c r="O206" t="str">
        <f t="shared" si="14"/>
        <v/>
      </c>
      <c r="P206" t="str">
        <f t="shared" si="15"/>
        <v/>
      </c>
    </row>
    <row r="207" spans="1:16" ht="17" x14ac:dyDescent="0.25">
      <c r="A207" s="4" t="s">
        <v>807</v>
      </c>
      <c r="B207" t="s">
        <v>1</v>
      </c>
      <c r="C207" t="s">
        <v>823</v>
      </c>
      <c r="D207">
        <v>1</v>
      </c>
      <c r="E207">
        <v>0</v>
      </c>
      <c r="F207">
        <v>0</v>
      </c>
      <c r="G207">
        <v>41.314799999999998</v>
      </c>
      <c r="H207">
        <v>-96.195099999999996</v>
      </c>
      <c r="J207">
        <f t="shared" si="12"/>
        <v>1</v>
      </c>
      <c r="K207">
        <f t="shared" si="12"/>
        <v>0</v>
      </c>
      <c r="L207">
        <f t="shared" si="12"/>
        <v>0</v>
      </c>
      <c r="N207" t="str">
        <f t="shared" si="13"/>
        <v/>
      </c>
      <c r="O207" t="str">
        <f t="shared" si="14"/>
        <v/>
      </c>
      <c r="P207" t="str">
        <f t="shared" si="15"/>
        <v/>
      </c>
    </row>
    <row r="208" spans="1:16" ht="17" x14ac:dyDescent="0.25">
      <c r="A208" s="4" t="s">
        <v>869</v>
      </c>
      <c r="B208" t="s">
        <v>1</v>
      </c>
      <c r="C208" t="s">
        <v>740</v>
      </c>
      <c r="D208">
        <v>1</v>
      </c>
      <c r="E208">
        <v>0</v>
      </c>
      <c r="F208">
        <v>0</v>
      </c>
      <c r="G208">
        <v>43.126100000000001</v>
      </c>
      <c r="H208">
        <v>-123.2492</v>
      </c>
      <c r="J208">
        <f t="shared" si="12"/>
        <v>1</v>
      </c>
      <c r="K208">
        <f t="shared" si="12"/>
        <v>0</v>
      </c>
      <c r="L208">
        <f t="shared" si="12"/>
        <v>0</v>
      </c>
      <c r="N208" t="str">
        <f t="shared" si="13"/>
        <v/>
      </c>
      <c r="O208" t="str">
        <f t="shared" si="14"/>
        <v/>
      </c>
      <c r="P208" t="str">
        <f t="shared" si="15"/>
        <v/>
      </c>
    </row>
    <row r="209" spans="1:16" ht="17" x14ac:dyDescent="0.25">
      <c r="A209" s="4" t="s">
        <v>870</v>
      </c>
      <c r="B209" t="s">
        <v>1</v>
      </c>
      <c r="C209" t="s">
        <v>871</v>
      </c>
      <c r="D209">
        <v>1</v>
      </c>
      <c r="E209">
        <v>0</v>
      </c>
      <c r="F209">
        <v>0</v>
      </c>
      <c r="G209">
        <v>38.910800000000002</v>
      </c>
      <c r="H209">
        <v>-104.4723</v>
      </c>
      <c r="J209">
        <f t="shared" si="12"/>
        <v>1</v>
      </c>
      <c r="K209">
        <f t="shared" si="12"/>
        <v>0</v>
      </c>
      <c r="L209">
        <f t="shared" si="12"/>
        <v>0</v>
      </c>
      <c r="N209" t="str">
        <f t="shared" si="13"/>
        <v/>
      </c>
      <c r="O209" t="str">
        <f t="shared" si="14"/>
        <v/>
      </c>
      <c r="P209" t="str">
        <f t="shared" si="15"/>
        <v/>
      </c>
    </row>
    <row r="210" spans="1:16" ht="17" x14ac:dyDescent="0.25">
      <c r="A210" s="4" t="s">
        <v>872</v>
      </c>
      <c r="B210" t="s">
        <v>1</v>
      </c>
      <c r="C210" t="s">
        <v>737</v>
      </c>
      <c r="D210">
        <v>1</v>
      </c>
      <c r="E210">
        <v>0</v>
      </c>
      <c r="F210">
        <v>0</v>
      </c>
      <c r="G210">
        <v>41.256</v>
      </c>
      <c r="H210">
        <v>-73.370900000000006</v>
      </c>
      <c r="J210">
        <f t="shared" si="12"/>
        <v>1</v>
      </c>
      <c r="K210">
        <f t="shared" si="12"/>
        <v>0</v>
      </c>
      <c r="L210">
        <f t="shared" si="12"/>
        <v>0</v>
      </c>
      <c r="N210" t="str">
        <f t="shared" si="13"/>
        <v/>
      </c>
      <c r="O210" t="str">
        <f t="shared" si="14"/>
        <v/>
      </c>
      <c r="P210" t="str">
        <f t="shared" si="15"/>
        <v/>
      </c>
    </row>
    <row r="211" spans="1:16" ht="17" x14ac:dyDescent="0.25">
      <c r="A211" s="4" t="s">
        <v>873</v>
      </c>
      <c r="B211" t="s">
        <v>1</v>
      </c>
      <c r="C211" t="s">
        <v>874</v>
      </c>
      <c r="D211">
        <v>1</v>
      </c>
      <c r="E211">
        <v>0</v>
      </c>
      <c r="F211">
        <v>0</v>
      </c>
      <c r="G211">
        <v>38.060600000000001</v>
      </c>
      <c r="H211">
        <v>-84.4803</v>
      </c>
      <c r="J211">
        <f t="shared" si="12"/>
        <v>1</v>
      </c>
      <c r="K211">
        <f t="shared" si="12"/>
        <v>0</v>
      </c>
      <c r="L211">
        <f t="shared" si="12"/>
        <v>0</v>
      </c>
      <c r="N211" t="str">
        <f t="shared" si="13"/>
        <v/>
      </c>
      <c r="O211" t="str">
        <f t="shared" si="14"/>
        <v/>
      </c>
      <c r="P211" t="str">
        <f t="shared" si="15"/>
        <v/>
      </c>
    </row>
    <row r="212" spans="1:16" ht="17" x14ac:dyDescent="0.25">
      <c r="A212" s="4" t="s">
        <v>875</v>
      </c>
      <c r="B212" t="s">
        <v>1</v>
      </c>
      <c r="C212" t="s">
        <v>876</v>
      </c>
      <c r="D212">
        <v>1</v>
      </c>
      <c r="E212">
        <v>0</v>
      </c>
      <c r="F212">
        <v>0</v>
      </c>
      <c r="G212">
        <v>36.985900000000001</v>
      </c>
      <c r="H212">
        <v>-119.2321</v>
      </c>
      <c r="J212">
        <f t="shared" si="12"/>
        <v>1</v>
      </c>
      <c r="K212">
        <f t="shared" si="12"/>
        <v>0</v>
      </c>
      <c r="L212">
        <f t="shared" si="12"/>
        <v>0</v>
      </c>
      <c r="N212" t="str">
        <f t="shared" si="13"/>
        <v/>
      </c>
      <c r="O212" t="str">
        <f t="shared" si="14"/>
        <v/>
      </c>
      <c r="P212" t="str">
        <f t="shared" si="15"/>
        <v/>
      </c>
    </row>
    <row r="213" spans="1:16" ht="17" x14ac:dyDescent="0.25">
      <c r="A213" s="4" t="s">
        <v>877</v>
      </c>
      <c r="B213" t="s">
        <v>1</v>
      </c>
      <c r="C213" t="s">
        <v>982</v>
      </c>
      <c r="D213">
        <v>1</v>
      </c>
      <c r="E213">
        <v>0</v>
      </c>
      <c r="F213">
        <v>0</v>
      </c>
      <c r="G213">
        <v>47.198099999999997</v>
      </c>
      <c r="H213">
        <v>-119.3732</v>
      </c>
      <c r="J213">
        <f t="shared" si="12"/>
        <v>1</v>
      </c>
      <c r="K213">
        <f t="shared" si="12"/>
        <v>0</v>
      </c>
      <c r="L213">
        <f t="shared" si="12"/>
        <v>0</v>
      </c>
      <c r="N213" t="str">
        <f t="shared" si="13"/>
        <v/>
      </c>
      <c r="O213" t="str">
        <f t="shared" si="14"/>
        <v/>
      </c>
      <c r="P213" t="str">
        <f t="shared" si="15"/>
        <v/>
      </c>
    </row>
    <row r="214" spans="1:16" ht="17" x14ac:dyDescent="0.25">
      <c r="A214" s="4" t="s">
        <v>878</v>
      </c>
      <c r="B214" t="s">
        <v>1</v>
      </c>
      <c r="C214" t="s">
        <v>879</v>
      </c>
      <c r="D214">
        <v>1</v>
      </c>
      <c r="E214">
        <v>0</v>
      </c>
      <c r="F214">
        <v>0</v>
      </c>
      <c r="G214">
        <v>39.5839</v>
      </c>
      <c r="H214">
        <v>-76.363699999999994</v>
      </c>
      <c r="J214">
        <f t="shared" si="12"/>
        <v>1</v>
      </c>
      <c r="K214">
        <f t="shared" si="12"/>
        <v>0</v>
      </c>
      <c r="L214">
        <f t="shared" si="12"/>
        <v>0</v>
      </c>
      <c r="N214" t="str">
        <f t="shared" si="13"/>
        <v/>
      </c>
      <c r="O214" t="str">
        <f t="shared" si="14"/>
        <v/>
      </c>
      <c r="P214" t="str">
        <f t="shared" si="15"/>
        <v/>
      </c>
    </row>
    <row r="215" spans="1:16" ht="17" x14ac:dyDescent="0.25">
      <c r="A215" s="4" t="s">
        <v>827</v>
      </c>
      <c r="B215" t="s">
        <v>1</v>
      </c>
      <c r="C215" t="s">
        <v>983</v>
      </c>
      <c r="D215">
        <v>1</v>
      </c>
      <c r="E215">
        <v>0</v>
      </c>
      <c r="F215">
        <v>0</v>
      </c>
      <c r="G215">
        <v>39.8065</v>
      </c>
      <c r="H215">
        <v>-86.540099999999995</v>
      </c>
      <c r="J215">
        <f t="shared" si="12"/>
        <v>1</v>
      </c>
      <c r="K215">
        <f t="shared" si="12"/>
        <v>0</v>
      </c>
      <c r="L215">
        <f t="shared" si="12"/>
        <v>0</v>
      </c>
      <c r="N215" t="str">
        <f t="shared" si="13"/>
        <v/>
      </c>
      <c r="O215" t="str">
        <f t="shared" si="14"/>
        <v/>
      </c>
      <c r="P215" t="str">
        <f t="shared" si="15"/>
        <v/>
      </c>
    </row>
    <row r="216" spans="1:16" ht="17" x14ac:dyDescent="0.25">
      <c r="A216" s="4" t="s">
        <v>830</v>
      </c>
      <c r="B216" t="s">
        <v>1</v>
      </c>
      <c r="C216" t="s">
        <v>966</v>
      </c>
      <c r="D216">
        <v>1</v>
      </c>
      <c r="E216">
        <v>0</v>
      </c>
      <c r="F216">
        <v>0</v>
      </c>
      <c r="G216">
        <v>21.306999999999999</v>
      </c>
      <c r="H216">
        <v>-157.85839999999999</v>
      </c>
      <c r="J216">
        <f t="shared" ref="J216:L275" si="16">IF($B216="US",D216,"")</f>
        <v>1</v>
      </c>
      <c r="K216">
        <f t="shared" si="16"/>
        <v>0</v>
      </c>
      <c r="L216">
        <f t="shared" si="16"/>
        <v>0</v>
      </c>
      <c r="N216" t="str">
        <f t="shared" si="13"/>
        <v/>
      </c>
      <c r="O216" t="str">
        <f t="shared" si="14"/>
        <v/>
      </c>
      <c r="P216" t="str">
        <f t="shared" si="15"/>
        <v/>
      </c>
    </row>
    <row r="217" spans="1:16" ht="17" x14ac:dyDescent="0.25">
      <c r="A217" s="4" t="s">
        <v>880</v>
      </c>
      <c r="B217" t="s">
        <v>1</v>
      </c>
      <c r="C217" t="s">
        <v>766</v>
      </c>
      <c r="D217">
        <v>1</v>
      </c>
      <c r="E217">
        <v>0</v>
      </c>
      <c r="F217">
        <v>0</v>
      </c>
      <c r="G217">
        <v>40.7453</v>
      </c>
      <c r="H217">
        <v>-74.0535</v>
      </c>
      <c r="J217">
        <f t="shared" si="16"/>
        <v>1</v>
      </c>
      <c r="K217">
        <f t="shared" si="16"/>
        <v>0</v>
      </c>
      <c r="L217">
        <f t="shared" si="16"/>
        <v>0</v>
      </c>
      <c r="N217" t="str">
        <f t="shared" si="13"/>
        <v/>
      </c>
      <c r="O217" t="str">
        <f t="shared" si="14"/>
        <v/>
      </c>
      <c r="P217" t="str">
        <f t="shared" si="15"/>
        <v/>
      </c>
    </row>
    <row r="218" spans="1:16" ht="17" x14ac:dyDescent="0.25">
      <c r="A218" s="4" t="s">
        <v>881</v>
      </c>
      <c r="B218" t="s">
        <v>1</v>
      </c>
      <c r="C218" t="s">
        <v>882</v>
      </c>
      <c r="D218">
        <v>1</v>
      </c>
      <c r="E218">
        <v>0</v>
      </c>
      <c r="F218">
        <v>0</v>
      </c>
      <c r="G218">
        <v>40.744999999999997</v>
      </c>
      <c r="H218">
        <v>-123.8695</v>
      </c>
      <c r="J218">
        <f t="shared" si="16"/>
        <v>1</v>
      </c>
      <c r="K218">
        <f t="shared" si="16"/>
        <v>0</v>
      </c>
      <c r="L218">
        <f t="shared" si="16"/>
        <v>0</v>
      </c>
      <c r="N218" t="str">
        <f t="shared" si="13"/>
        <v/>
      </c>
      <c r="O218" t="str">
        <f t="shared" si="14"/>
        <v/>
      </c>
      <c r="P218" t="str">
        <f t="shared" si="15"/>
        <v/>
      </c>
    </row>
    <row r="219" spans="1:16" ht="17" x14ac:dyDescent="0.25">
      <c r="A219" s="4" t="s">
        <v>884</v>
      </c>
      <c r="B219" t="s">
        <v>1</v>
      </c>
      <c r="C219" t="s">
        <v>885</v>
      </c>
      <c r="D219">
        <v>1</v>
      </c>
      <c r="E219">
        <v>0</v>
      </c>
      <c r="F219">
        <v>0</v>
      </c>
      <c r="G219">
        <v>47.7425</v>
      </c>
      <c r="H219">
        <v>-123.304</v>
      </c>
      <c r="J219">
        <f t="shared" si="16"/>
        <v>1</v>
      </c>
      <c r="K219">
        <f t="shared" si="16"/>
        <v>0</v>
      </c>
      <c r="L219">
        <f t="shared" si="16"/>
        <v>0</v>
      </c>
      <c r="N219" t="str">
        <f t="shared" si="13"/>
        <v/>
      </c>
      <c r="O219" t="str">
        <f t="shared" si="14"/>
        <v/>
      </c>
      <c r="P219" t="str">
        <f t="shared" si="15"/>
        <v/>
      </c>
    </row>
    <row r="220" spans="1:16" ht="17" x14ac:dyDescent="0.25">
      <c r="A220" s="4" t="s">
        <v>887</v>
      </c>
      <c r="B220" t="s">
        <v>1</v>
      </c>
      <c r="C220" t="s">
        <v>888</v>
      </c>
      <c r="D220">
        <v>1</v>
      </c>
      <c r="E220">
        <v>0</v>
      </c>
      <c r="F220">
        <v>0</v>
      </c>
      <c r="G220">
        <v>38.845399999999998</v>
      </c>
      <c r="H220">
        <v>-94.852099999999993</v>
      </c>
      <c r="J220">
        <f t="shared" si="16"/>
        <v>1</v>
      </c>
      <c r="K220">
        <f t="shared" si="16"/>
        <v>0</v>
      </c>
      <c r="L220">
        <f t="shared" si="16"/>
        <v>0</v>
      </c>
      <c r="N220" t="str">
        <f t="shared" si="13"/>
        <v/>
      </c>
      <c r="O220" t="str">
        <f t="shared" si="14"/>
        <v/>
      </c>
      <c r="P220" t="str">
        <f t="shared" si="15"/>
        <v/>
      </c>
    </row>
    <row r="221" spans="1:16" ht="17" x14ac:dyDescent="0.25">
      <c r="A221" s="4" t="s">
        <v>788</v>
      </c>
      <c r="B221" t="s">
        <v>1</v>
      </c>
      <c r="C221" t="s">
        <v>966</v>
      </c>
      <c r="D221">
        <v>1</v>
      </c>
      <c r="E221">
        <v>0</v>
      </c>
      <c r="F221">
        <v>0</v>
      </c>
      <c r="G221">
        <v>34.367199999999997</v>
      </c>
      <c r="H221">
        <v>-80.588300000000004</v>
      </c>
      <c r="J221">
        <f t="shared" si="16"/>
        <v>1</v>
      </c>
      <c r="K221">
        <f t="shared" si="16"/>
        <v>0</v>
      </c>
      <c r="L221">
        <f t="shared" si="16"/>
        <v>0</v>
      </c>
      <c r="N221" t="str">
        <f t="shared" si="13"/>
        <v/>
      </c>
      <c r="O221" t="str">
        <f t="shared" si="14"/>
        <v/>
      </c>
      <c r="P221" t="str">
        <f t="shared" si="15"/>
        <v/>
      </c>
    </row>
    <row r="222" spans="1:16" ht="17" x14ac:dyDescent="0.25">
      <c r="A222" s="4" t="s">
        <v>889</v>
      </c>
      <c r="B222" t="s">
        <v>1</v>
      </c>
      <c r="C222" t="s">
        <v>852</v>
      </c>
      <c r="D222">
        <v>1</v>
      </c>
      <c r="E222">
        <v>0</v>
      </c>
      <c r="F222">
        <v>0</v>
      </c>
      <c r="G222">
        <v>47.174999999999997</v>
      </c>
      <c r="H222">
        <v>-120.9319</v>
      </c>
      <c r="J222">
        <f t="shared" si="16"/>
        <v>1</v>
      </c>
      <c r="K222">
        <f t="shared" si="16"/>
        <v>0</v>
      </c>
      <c r="L222">
        <f t="shared" si="16"/>
        <v>0</v>
      </c>
      <c r="N222" t="str">
        <f t="shared" si="13"/>
        <v/>
      </c>
      <c r="O222" t="str">
        <f t="shared" si="14"/>
        <v/>
      </c>
      <c r="P222" t="str">
        <f t="shared" si="15"/>
        <v/>
      </c>
    </row>
    <row r="223" spans="1:16" ht="17" x14ac:dyDescent="0.25">
      <c r="A223" s="4" t="s">
        <v>890</v>
      </c>
      <c r="B223" t="s">
        <v>1</v>
      </c>
      <c r="C223" t="s">
        <v>891</v>
      </c>
      <c r="D223">
        <v>1</v>
      </c>
      <c r="E223">
        <v>0</v>
      </c>
      <c r="F223">
        <v>0</v>
      </c>
      <c r="G223">
        <v>42.695300000000003</v>
      </c>
      <c r="H223">
        <v>-121.6142</v>
      </c>
      <c r="J223">
        <f t="shared" si="16"/>
        <v>1</v>
      </c>
      <c r="K223">
        <f t="shared" si="16"/>
        <v>0</v>
      </c>
      <c r="L223">
        <f t="shared" si="16"/>
        <v>0</v>
      </c>
      <c r="N223" t="str">
        <f t="shared" si="13"/>
        <v/>
      </c>
      <c r="O223" t="str">
        <f t="shared" si="14"/>
        <v/>
      </c>
      <c r="P223" t="str">
        <f t="shared" si="15"/>
        <v/>
      </c>
    </row>
    <row r="224" spans="1:16" ht="17" x14ac:dyDescent="0.25">
      <c r="A224" s="4" t="s">
        <v>892</v>
      </c>
      <c r="B224" t="s">
        <v>1</v>
      </c>
      <c r="C224" t="s">
        <v>891</v>
      </c>
      <c r="D224">
        <v>1</v>
      </c>
      <c r="E224">
        <v>0</v>
      </c>
      <c r="F224">
        <v>0</v>
      </c>
      <c r="G224">
        <v>37.251899999999999</v>
      </c>
      <c r="H224">
        <v>-119.69629999999999</v>
      </c>
      <c r="J224">
        <f t="shared" si="16"/>
        <v>1</v>
      </c>
      <c r="K224">
        <f t="shared" si="16"/>
        <v>0</v>
      </c>
      <c r="L224">
        <f t="shared" si="16"/>
        <v>0</v>
      </c>
      <c r="N224" t="str">
        <f t="shared" si="13"/>
        <v/>
      </c>
      <c r="O224" t="str">
        <f t="shared" si="14"/>
        <v/>
      </c>
      <c r="P224" t="str">
        <f t="shared" si="15"/>
        <v/>
      </c>
    </row>
    <row r="225" spans="1:16" ht="17" x14ac:dyDescent="0.25">
      <c r="A225" s="4" t="s">
        <v>85</v>
      </c>
      <c r="B225" t="s">
        <v>1</v>
      </c>
      <c r="C225" t="s">
        <v>893</v>
      </c>
      <c r="D225">
        <v>1</v>
      </c>
      <c r="E225">
        <v>0</v>
      </c>
      <c r="F225">
        <v>1</v>
      </c>
      <c r="G225">
        <v>43.073099999999997</v>
      </c>
      <c r="H225">
        <v>-89.401200000000003</v>
      </c>
      <c r="J225">
        <f t="shared" si="16"/>
        <v>1</v>
      </c>
      <c r="K225">
        <f t="shared" si="16"/>
        <v>0</v>
      </c>
      <c r="L225">
        <f t="shared" si="16"/>
        <v>1</v>
      </c>
      <c r="N225" t="str">
        <f t="shared" si="13"/>
        <v/>
      </c>
      <c r="O225" t="str">
        <f t="shared" si="14"/>
        <v/>
      </c>
      <c r="P225" t="str">
        <f t="shared" si="15"/>
        <v/>
      </c>
    </row>
    <row r="226" spans="1:16" ht="17" x14ac:dyDescent="0.25">
      <c r="A226" s="4" t="s">
        <v>835</v>
      </c>
      <c r="B226" t="s">
        <v>1</v>
      </c>
      <c r="C226" t="s">
        <v>984</v>
      </c>
      <c r="D226">
        <v>1</v>
      </c>
      <c r="E226">
        <v>0</v>
      </c>
      <c r="F226">
        <v>0</v>
      </c>
      <c r="G226">
        <v>27.479900000000001</v>
      </c>
      <c r="H226">
        <v>-82.345200000000006</v>
      </c>
      <c r="J226">
        <f t="shared" si="16"/>
        <v>1</v>
      </c>
      <c r="K226">
        <f t="shared" si="16"/>
        <v>0</v>
      </c>
      <c r="L226">
        <f t="shared" si="16"/>
        <v>0</v>
      </c>
      <c r="N226" t="str">
        <f t="shared" si="13"/>
        <v/>
      </c>
      <c r="O226" t="str">
        <f t="shared" si="14"/>
        <v/>
      </c>
      <c r="P226" t="str">
        <f t="shared" si="15"/>
        <v/>
      </c>
    </row>
    <row r="227" spans="1:16" ht="17" x14ac:dyDescent="0.25">
      <c r="A227" s="4" t="s">
        <v>894</v>
      </c>
      <c r="B227" t="s">
        <v>1</v>
      </c>
      <c r="C227" t="s">
        <v>895</v>
      </c>
      <c r="D227">
        <v>1</v>
      </c>
      <c r="E227">
        <v>0</v>
      </c>
      <c r="F227">
        <v>0</v>
      </c>
      <c r="G227">
        <v>39.836199999999998</v>
      </c>
      <c r="H227">
        <v>-86.175200000000004</v>
      </c>
      <c r="J227">
        <f t="shared" si="16"/>
        <v>1</v>
      </c>
      <c r="K227">
        <f t="shared" si="16"/>
        <v>0</v>
      </c>
      <c r="L227">
        <f t="shared" si="16"/>
        <v>0</v>
      </c>
      <c r="N227" t="str">
        <f t="shared" si="13"/>
        <v/>
      </c>
      <c r="O227" t="str">
        <f t="shared" si="14"/>
        <v/>
      </c>
      <c r="P227" t="str">
        <f t="shared" si="15"/>
        <v/>
      </c>
    </row>
    <row r="228" spans="1:16" ht="17" x14ac:dyDescent="0.25">
      <c r="A228" s="4" t="s">
        <v>896</v>
      </c>
      <c r="B228" t="s">
        <v>1</v>
      </c>
      <c r="C228" t="s">
        <v>766</v>
      </c>
      <c r="D228">
        <v>1</v>
      </c>
      <c r="E228">
        <v>0</v>
      </c>
      <c r="F228">
        <v>0</v>
      </c>
      <c r="G228">
        <v>44.8446</v>
      </c>
      <c r="H228">
        <v>-122.59269999999999</v>
      </c>
      <c r="J228">
        <f t="shared" si="16"/>
        <v>1</v>
      </c>
      <c r="K228">
        <f t="shared" si="16"/>
        <v>0</v>
      </c>
      <c r="L228">
        <f t="shared" si="16"/>
        <v>0</v>
      </c>
      <c r="N228" t="str">
        <f t="shared" si="13"/>
        <v/>
      </c>
      <c r="O228" t="str">
        <f t="shared" si="14"/>
        <v/>
      </c>
      <c r="P228" t="str">
        <f t="shared" si="15"/>
        <v/>
      </c>
    </row>
    <row r="229" spans="1:16" ht="17" x14ac:dyDescent="0.25">
      <c r="A229" s="4" t="s">
        <v>897</v>
      </c>
      <c r="B229" t="s">
        <v>1</v>
      </c>
      <c r="C229" t="s">
        <v>898</v>
      </c>
      <c r="D229">
        <v>1</v>
      </c>
      <c r="E229">
        <v>0</v>
      </c>
      <c r="F229">
        <v>0</v>
      </c>
      <c r="G229">
        <v>30.577300000000001</v>
      </c>
      <c r="H229">
        <v>-86.661100000000005</v>
      </c>
      <c r="J229">
        <f t="shared" si="16"/>
        <v>1</v>
      </c>
      <c r="K229">
        <f t="shared" si="16"/>
        <v>0</v>
      </c>
      <c r="L229">
        <f t="shared" si="16"/>
        <v>0</v>
      </c>
      <c r="N229" t="str">
        <f t="shared" si="13"/>
        <v/>
      </c>
      <c r="O229" t="str">
        <f t="shared" si="14"/>
        <v/>
      </c>
      <c r="P229" t="str">
        <f t="shared" si="15"/>
        <v/>
      </c>
    </row>
    <row r="230" spans="1:16" ht="17" x14ac:dyDescent="0.25">
      <c r="A230" s="4" t="s">
        <v>899</v>
      </c>
      <c r="B230" t="s">
        <v>1</v>
      </c>
      <c r="C230" t="s">
        <v>900</v>
      </c>
      <c r="D230">
        <v>1</v>
      </c>
      <c r="E230">
        <v>0</v>
      </c>
      <c r="F230">
        <v>0</v>
      </c>
      <c r="G230">
        <v>42.161499999999997</v>
      </c>
      <c r="H230">
        <v>-70.7928</v>
      </c>
      <c r="J230">
        <f t="shared" si="16"/>
        <v>1</v>
      </c>
      <c r="K230">
        <f t="shared" si="16"/>
        <v>0</v>
      </c>
      <c r="L230">
        <f t="shared" si="16"/>
        <v>0</v>
      </c>
      <c r="N230" t="str">
        <f t="shared" si="13"/>
        <v/>
      </c>
      <c r="O230" t="str">
        <f t="shared" si="14"/>
        <v/>
      </c>
      <c r="P230" t="str">
        <f t="shared" si="15"/>
        <v/>
      </c>
    </row>
    <row r="231" spans="1:16" ht="17" x14ac:dyDescent="0.25">
      <c r="A231" s="4" t="s">
        <v>901</v>
      </c>
      <c r="B231" t="s">
        <v>1</v>
      </c>
      <c r="C231" t="s">
        <v>902</v>
      </c>
      <c r="D231">
        <v>1</v>
      </c>
      <c r="E231">
        <v>0</v>
      </c>
      <c r="F231">
        <v>0</v>
      </c>
      <c r="G231">
        <v>34.013199999999998</v>
      </c>
      <c r="H231">
        <v>-85.147900000000007</v>
      </c>
      <c r="J231">
        <f t="shared" si="16"/>
        <v>1</v>
      </c>
      <c r="K231">
        <f t="shared" si="16"/>
        <v>0</v>
      </c>
      <c r="L231">
        <f t="shared" si="16"/>
        <v>0</v>
      </c>
      <c r="N231" t="str">
        <f t="shared" si="13"/>
        <v/>
      </c>
      <c r="O231" t="str">
        <f t="shared" si="14"/>
        <v/>
      </c>
      <c r="P231" t="str">
        <f t="shared" si="15"/>
        <v/>
      </c>
    </row>
    <row r="232" spans="1:16" ht="17" x14ac:dyDescent="0.25">
      <c r="A232" s="4" t="s">
        <v>903</v>
      </c>
      <c r="B232" t="s">
        <v>1</v>
      </c>
      <c r="C232" t="s">
        <v>874</v>
      </c>
      <c r="D232">
        <v>1</v>
      </c>
      <c r="E232">
        <v>0</v>
      </c>
      <c r="F232">
        <v>0</v>
      </c>
      <c r="G232">
        <v>44.996400000000001</v>
      </c>
      <c r="H232">
        <v>-93.061599999999999</v>
      </c>
      <c r="J232">
        <f t="shared" si="16"/>
        <v>1</v>
      </c>
      <c r="K232">
        <f t="shared" si="16"/>
        <v>0</v>
      </c>
      <c r="L232">
        <f t="shared" si="16"/>
        <v>0</v>
      </c>
      <c r="N232" t="str">
        <f t="shared" si="13"/>
        <v/>
      </c>
      <c r="O232" t="str">
        <f t="shared" si="14"/>
        <v/>
      </c>
      <c r="P232" t="str">
        <f t="shared" si="15"/>
        <v/>
      </c>
    </row>
    <row r="233" spans="1:16" ht="17" x14ac:dyDescent="0.25">
      <c r="A233" s="4" t="s">
        <v>904</v>
      </c>
      <c r="B233" t="s">
        <v>1</v>
      </c>
      <c r="C233" t="s">
        <v>905</v>
      </c>
      <c r="D233">
        <v>1</v>
      </c>
      <c r="E233">
        <v>0</v>
      </c>
      <c r="F233">
        <v>0</v>
      </c>
      <c r="G233">
        <v>33.953299999999999</v>
      </c>
      <c r="H233">
        <v>-117.3961</v>
      </c>
      <c r="J233">
        <f t="shared" si="16"/>
        <v>1</v>
      </c>
      <c r="K233">
        <f t="shared" si="16"/>
        <v>0</v>
      </c>
      <c r="L233">
        <f t="shared" si="16"/>
        <v>0</v>
      </c>
      <c r="N233" t="str">
        <f t="shared" si="13"/>
        <v/>
      </c>
      <c r="O233" t="str">
        <f t="shared" si="14"/>
        <v/>
      </c>
      <c r="P233" t="str">
        <f t="shared" si="15"/>
        <v/>
      </c>
    </row>
    <row r="234" spans="1:16" ht="17" x14ac:dyDescent="0.25">
      <c r="A234" s="4" t="s">
        <v>87</v>
      </c>
      <c r="B234" t="s">
        <v>1</v>
      </c>
      <c r="C234" t="s">
        <v>120</v>
      </c>
      <c r="D234">
        <v>1</v>
      </c>
      <c r="E234">
        <v>0</v>
      </c>
      <c r="F234">
        <v>0</v>
      </c>
      <c r="G234">
        <v>29.424099999999999</v>
      </c>
      <c r="H234">
        <v>-98.493600000000001</v>
      </c>
      <c r="J234">
        <f t="shared" si="16"/>
        <v>1</v>
      </c>
      <c r="K234">
        <f t="shared" si="16"/>
        <v>0</v>
      </c>
      <c r="L234">
        <f t="shared" si="16"/>
        <v>0</v>
      </c>
      <c r="N234" t="str">
        <f t="shared" si="13"/>
        <v/>
      </c>
      <c r="O234" t="str">
        <f t="shared" si="14"/>
        <v/>
      </c>
      <c r="P234" t="str">
        <f t="shared" si="15"/>
        <v/>
      </c>
    </row>
    <row r="235" spans="1:16" ht="17" x14ac:dyDescent="0.25">
      <c r="A235" s="4" t="s">
        <v>907</v>
      </c>
      <c r="B235" t="s">
        <v>1</v>
      </c>
      <c r="C235" t="s">
        <v>727</v>
      </c>
      <c r="D235">
        <v>1</v>
      </c>
      <c r="E235">
        <v>1</v>
      </c>
      <c r="F235">
        <v>0</v>
      </c>
      <c r="G235">
        <v>30.768999999999998</v>
      </c>
      <c r="H235">
        <v>-86.982399999999998</v>
      </c>
      <c r="J235">
        <f t="shared" si="16"/>
        <v>1</v>
      </c>
      <c r="K235">
        <f t="shared" si="16"/>
        <v>1</v>
      </c>
      <c r="L235">
        <f t="shared" si="16"/>
        <v>0</v>
      </c>
      <c r="N235" t="str">
        <f t="shared" si="13"/>
        <v/>
      </c>
      <c r="O235" t="str">
        <f t="shared" si="14"/>
        <v/>
      </c>
      <c r="P235" t="str">
        <f t="shared" si="15"/>
        <v/>
      </c>
    </row>
    <row r="236" spans="1:16" ht="17" x14ac:dyDescent="0.25">
      <c r="A236" s="4" t="s">
        <v>908</v>
      </c>
      <c r="B236" t="s">
        <v>1</v>
      </c>
      <c r="C236" t="s">
        <v>909</v>
      </c>
      <c r="D236">
        <v>1</v>
      </c>
      <c r="E236">
        <v>0</v>
      </c>
      <c r="F236">
        <v>0</v>
      </c>
      <c r="G236">
        <v>27.336400000000001</v>
      </c>
      <c r="H236">
        <v>-82.530699999999996</v>
      </c>
      <c r="J236">
        <f t="shared" si="16"/>
        <v>1</v>
      </c>
      <c r="K236">
        <f t="shared" si="16"/>
        <v>0</v>
      </c>
      <c r="L236">
        <f t="shared" si="16"/>
        <v>0</v>
      </c>
      <c r="N236" t="str">
        <f t="shared" si="13"/>
        <v/>
      </c>
      <c r="O236" t="str">
        <f t="shared" si="14"/>
        <v/>
      </c>
      <c r="P236" t="str">
        <f t="shared" si="15"/>
        <v/>
      </c>
    </row>
    <row r="237" spans="1:16" ht="17" x14ac:dyDescent="0.25">
      <c r="A237" s="4" t="s">
        <v>911</v>
      </c>
      <c r="B237" t="s">
        <v>1</v>
      </c>
      <c r="C237" t="s">
        <v>912</v>
      </c>
      <c r="D237">
        <v>1</v>
      </c>
      <c r="E237">
        <v>0</v>
      </c>
      <c r="F237">
        <v>0</v>
      </c>
      <c r="G237">
        <v>35.126899999999999</v>
      </c>
      <c r="H237">
        <v>-89.925299999999993</v>
      </c>
      <c r="J237">
        <f t="shared" si="16"/>
        <v>1</v>
      </c>
      <c r="K237">
        <f t="shared" si="16"/>
        <v>0</v>
      </c>
      <c r="L237">
        <f t="shared" si="16"/>
        <v>0</v>
      </c>
      <c r="N237" t="str">
        <f t="shared" si="13"/>
        <v/>
      </c>
      <c r="O237" t="str">
        <f t="shared" si="14"/>
        <v/>
      </c>
      <c r="P237" t="str">
        <f t="shared" si="15"/>
        <v/>
      </c>
    </row>
    <row r="238" spans="1:16" ht="17" x14ac:dyDescent="0.25">
      <c r="A238" s="4" t="s">
        <v>815</v>
      </c>
      <c r="B238" t="s">
        <v>1</v>
      </c>
      <c r="C238" t="s">
        <v>985</v>
      </c>
      <c r="D238">
        <v>1</v>
      </c>
      <c r="E238">
        <v>0</v>
      </c>
      <c r="F238">
        <v>0</v>
      </c>
      <c r="G238">
        <v>38.578000000000003</v>
      </c>
      <c r="H238">
        <v>-122.9888</v>
      </c>
      <c r="J238">
        <f t="shared" si="16"/>
        <v>1</v>
      </c>
      <c r="K238">
        <f t="shared" si="16"/>
        <v>0</v>
      </c>
      <c r="L238">
        <f t="shared" si="16"/>
        <v>0</v>
      </c>
      <c r="N238" t="str">
        <f t="shared" si="13"/>
        <v/>
      </c>
      <c r="O238" t="str">
        <f t="shared" si="14"/>
        <v/>
      </c>
      <c r="P238" t="str">
        <f t="shared" si="15"/>
        <v/>
      </c>
    </row>
    <row r="239" spans="1:16" ht="17" x14ac:dyDescent="0.25">
      <c r="A239" s="4" t="s">
        <v>914</v>
      </c>
      <c r="B239" t="s">
        <v>1</v>
      </c>
      <c r="C239" t="s">
        <v>791</v>
      </c>
      <c r="D239">
        <v>1</v>
      </c>
      <c r="E239">
        <v>0</v>
      </c>
      <c r="F239">
        <v>0</v>
      </c>
      <c r="G239">
        <v>47.658700000000003</v>
      </c>
      <c r="H239">
        <v>-117.4225</v>
      </c>
      <c r="J239">
        <f t="shared" si="16"/>
        <v>1</v>
      </c>
      <c r="K239">
        <f t="shared" si="16"/>
        <v>0</v>
      </c>
      <c r="L239">
        <f t="shared" si="16"/>
        <v>0</v>
      </c>
      <c r="N239" t="str">
        <f t="shared" si="13"/>
        <v/>
      </c>
      <c r="O239" t="str">
        <f t="shared" si="14"/>
        <v/>
      </c>
      <c r="P239" t="str">
        <f t="shared" si="15"/>
        <v/>
      </c>
    </row>
    <row r="240" spans="1:16" ht="17" x14ac:dyDescent="0.25">
      <c r="A240" s="4" t="s">
        <v>915</v>
      </c>
      <c r="B240" t="s">
        <v>1</v>
      </c>
      <c r="C240" t="s">
        <v>916</v>
      </c>
      <c r="D240">
        <v>1</v>
      </c>
      <c r="E240">
        <v>0</v>
      </c>
      <c r="F240">
        <v>0</v>
      </c>
      <c r="G240">
        <v>38.610300000000002</v>
      </c>
      <c r="H240">
        <v>-90.412499999999994</v>
      </c>
      <c r="J240">
        <f t="shared" si="16"/>
        <v>1</v>
      </c>
      <c r="K240">
        <f t="shared" si="16"/>
        <v>0</v>
      </c>
      <c r="L240">
        <f t="shared" si="16"/>
        <v>0</v>
      </c>
      <c r="N240" t="str">
        <f t="shared" si="13"/>
        <v/>
      </c>
      <c r="O240" t="str">
        <f t="shared" si="14"/>
        <v/>
      </c>
      <c r="P240" t="str">
        <f t="shared" si="15"/>
        <v/>
      </c>
    </row>
    <row r="241" spans="1:16" ht="17" x14ac:dyDescent="0.25">
      <c r="A241" s="4" t="s">
        <v>917</v>
      </c>
      <c r="B241" t="s">
        <v>1</v>
      </c>
      <c r="C241" t="s">
        <v>918</v>
      </c>
      <c r="D241">
        <v>1</v>
      </c>
      <c r="E241">
        <v>0</v>
      </c>
      <c r="F241">
        <v>0</v>
      </c>
      <c r="G241">
        <v>40.984900000000003</v>
      </c>
      <c r="H241">
        <v>-72.615099999999998</v>
      </c>
      <c r="J241">
        <f t="shared" si="16"/>
        <v>1</v>
      </c>
      <c r="K241">
        <f t="shared" si="16"/>
        <v>0</v>
      </c>
      <c r="L241">
        <f t="shared" si="16"/>
        <v>0</v>
      </c>
      <c r="N241">
        <f t="shared" si="13"/>
        <v>1</v>
      </c>
      <c r="O241">
        <f t="shared" si="14"/>
        <v>0</v>
      </c>
      <c r="P241">
        <f t="shared" si="15"/>
        <v>0</v>
      </c>
    </row>
    <row r="242" spans="1:16" ht="17" x14ac:dyDescent="0.25">
      <c r="A242" s="4" t="s">
        <v>919</v>
      </c>
      <c r="B242" t="s">
        <v>1</v>
      </c>
      <c r="C242" t="s">
        <v>866</v>
      </c>
      <c r="D242">
        <v>1</v>
      </c>
      <c r="E242">
        <v>0</v>
      </c>
      <c r="F242">
        <v>0</v>
      </c>
      <c r="G242">
        <v>36.159300000000002</v>
      </c>
      <c r="H242">
        <v>-95.941000000000003</v>
      </c>
      <c r="J242">
        <f t="shared" si="16"/>
        <v>1</v>
      </c>
      <c r="K242">
        <f t="shared" si="16"/>
        <v>0</v>
      </c>
      <c r="L242">
        <f t="shared" si="16"/>
        <v>0</v>
      </c>
      <c r="N242" t="str">
        <f t="shared" si="13"/>
        <v/>
      </c>
      <c r="O242" t="str">
        <f t="shared" si="14"/>
        <v/>
      </c>
      <c r="P242" t="str">
        <f t="shared" si="15"/>
        <v/>
      </c>
    </row>
    <row r="243" spans="1:16" ht="17" x14ac:dyDescent="0.25">
      <c r="A243" s="4" t="s">
        <v>920</v>
      </c>
      <c r="B243" t="s">
        <v>1</v>
      </c>
      <c r="C243" t="s">
        <v>921</v>
      </c>
      <c r="D243">
        <v>1</v>
      </c>
      <c r="E243">
        <v>0</v>
      </c>
      <c r="F243">
        <v>0</v>
      </c>
      <c r="G243">
        <v>41.858600000000003</v>
      </c>
      <c r="H243">
        <v>-74.311800000000005</v>
      </c>
      <c r="J243">
        <f t="shared" si="16"/>
        <v>1</v>
      </c>
      <c r="K243">
        <f t="shared" si="16"/>
        <v>0</v>
      </c>
      <c r="L243">
        <f t="shared" si="16"/>
        <v>0</v>
      </c>
      <c r="N243">
        <f t="shared" si="13"/>
        <v>1</v>
      </c>
      <c r="O243">
        <f t="shared" si="14"/>
        <v>0</v>
      </c>
      <c r="P243">
        <f t="shared" si="15"/>
        <v>0</v>
      </c>
    </row>
    <row r="244" spans="1:16" ht="17" x14ac:dyDescent="0.25">
      <c r="A244" s="4" t="s">
        <v>922</v>
      </c>
      <c r="B244" t="s">
        <v>1</v>
      </c>
      <c r="C244" t="s">
        <v>616</v>
      </c>
      <c r="D244">
        <v>1</v>
      </c>
      <c r="E244">
        <v>0</v>
      </c>
      <c r="F244">
        <v>0</v>
      </c>
      <c r="G244">
        <v>45.774999999999999</v>
      </c>
      <c r="H244">
        <v>-118.7606</v>
      </c>
      <c r="J244">
        <f t="shared" si="16"/>
        <v>1</v>
      </c>
      <c r="K244">
        <f t="shared" si="16"/>
        <v>0</v>
      </c>
      <c r="L244">
        <f t="shared" si="16"/>
        <v>0</v>
      </c>
      <c r="N244" t="str">
        <f t="shared" ref="N244:N259" si="17">IF(ISNUMBER(SEARCH("NY",$A244)),D244,"")</f>
        <v/>
      </c>
      <c r="O244" t="str">
        <f t="shared" ref="O244:O259" si="18">IF(ISNUMBER(SEARCH("NY",$A244)),E244,"")</f>
        <v/>
      </c>
      <c r="P244" t="str">
        <f t="shared" ref="P244:P259" si="19">IF(ISNUMBER(SEARCH("NY",$A244)),F244,"")</f>
        <v/>
      </c>
    </row>
    <row r="245" spans="1:16" ht="17" x14ac:dyDescent="0.25">
      <c r="A245" s="4" t="s">
        <v>986</v>
      </c>
      <c r="B245" t="s">
        <v>1</v>
      </c>
      <c r="C245" t="s">
        <v>984</v>
      </c>
      <c r="D245">
        <v>1</v>
      </c>
      <c r="E245">
        <v>0</v>
      </c>
      <c r="F245">
        <v>0</v>
      </c>
      <c r="G245">
        <v>44.337800000000001</v>
      </c>
      <c r="H245">
        <v>-72.756299999999996</v>
      </c>
      <c r="J245">
        <f t="shared" si="16"/>
        <v>1</v>
      </c>
      <c r="K245">
        <f t="shared" si="16"/>
        <v>0</v>
      </c>
      <c r="L245">
        <f t="shared" si="16"/>
        <v>0</v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t="17" x14ac:dyDescent="0.25">
      <c r="A246" s="4" t="s">
        <v>923</v>
      </c>
      <c r="B246" t="s">
        <v>1</v>
      </c>
      <c r="C246" t="s">
        <v>737</v>
      </c>
      <c r="D246">
        <v>1</v>
      </c>
      <c r="E246">
        <v>0</v>
      </c>
      <c r="F246">
        <v>0</v>
      </c>
      <c r="G246">
        <v>42.407200000000003</v>
      </c>
      <c r="H246">
        <v>-71.382400000000004</v>
      </c>
      <c r="J246">
        <f t="shared" si="16"/>
        <v>1</v>
      </c>
      <c r="K246">
        <f t="shared" si="16"/>
        <v>0</v>
      </c>
      <c r="L246">
        <f t="shared" si="16"/>
        <v>0</v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t="17" x14ac:dyDescent="0.25">
      <c r="A247" s="4" t="s">
        <v>924</v>
      </c>
      <c r="B247" t="s">
        <v>1</v>
      </c>
      <c r="C247" t="s">
        <v>898</v>
      </c>
      <c r="D247">
        <v>1</v>
      </c>
      <c r="E247">
        <v>0</v>
      </c>
      <c r="F247">
        <v>0</v>
      </c>
      <c r="G247">
        <v>29.027999999999999</v>
      </c>
      <c r="H247">
        <v>-81.075500000000005</v>
      </c>
      <c r="J247">
        <f t="shared" si="16"/>
        <v>1</v>
      </c>
      <c r="K247">
        <f t="shared" si="16"/>
        <v>0</v>
      </c>
      <c r="L247">
        <f t="shared" si="16"/>
        <v>0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 ht="17" x14ac:dyDescent="0.25">
      <c r="A248" s="4" t="s">
        <v>925</v>
      </c>
      <c r="B248" t="s">
        <v>1</v>
      </c>
      <c r="C248" t="s">
        <v>926</v>
      </c>
      <c r="D248">
        <v>1</v>
      </c>
      <c r="E248">
        <v>0</v>
      </c>
      <c r="F248">
        <v>0</v>
      </c>
      <c r="G248">
        <v>35.803199999999997</v>
      </c>
      <c r="H248">
        <v>-78.566100000000006</v>
      </c>
      <c r="J248">
        <f t="shared" si="16"/>
        <v>1</v>
      </c>
      <c r="K248">
        <f t="shared" si="16"/>
        <v>0</v>
      </c>
      <c r="L248">
        <f t="shared" si="16"/>
        <v>0</v>
      </c>
      <c r="N248" t="str">
        <f t="shared" si="17"/>
        <v/>
      </c>
      <c r="O248" t="str">
        <f t="shared" si="18"/>
        <v/>
      </c>
      <c r="P248" t="str">
        <f t="shared" si="19"/>
        <v/>
      </c>
    </row>
    <row r="249" spans="1:16" ht="17" x14ac:dyDescent="0.25">
      <c r="A249" s="4" t="s">
        <v>927</v>
      </c>
      <c r="B249" t="s">
        <v>1</v>
      </c>
      <c r="C249" t="s">
        <v>858</v>
      </c>
      <c r="D249">
        <v>1</v>
      </c>
      <c r="E249">
        <v>0</v>
      </c>
      <c r="F249">
        <v>0</v>
      </c>
      <c r="G249">
        <v>41.673900000000003</v>
      </c>
      <c r="H249">
        <v>-75.247900000000001</v>
      </c>
      <c r="J249">
        <f t="shared" si="16"/>
        <v>1</v>
      </c>
      <c r="K249">
        <f t="shared" si="16"/>
        <v>0</v>
      </c>
      <c r="L249">
        <f t="shared" si="16"/>
        <v>0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t="17" x14ac:dyDescent="0.25">
      <c r="A250" s="4" t="s">
        <v>928</v>
      </c>
      <c r="B250" t="s">
        <v>1</v>
      </c>
      <c r="C250" t="s">
        <v>929</v>
      </c>
      <c r="D250">
        <v>1</v>
      </c>
      <c r="E250">
        <v>0</v>
      </c>
      <c r="F250">
        <v>0</v>
      </c>
      <c r="G250">
        <v>35.917900000000003</v>
      </c>
      <c r="H250">
        <v>-86.862200000000001</v>
      </c>
      <c r="J250">
        <f t="shared" si="16"/>
        <v>1</v>
      </c>
      <c r="K250">
        <f t="shared" si="16"/>
        <v>0</v>
      </c>
      <c r="L250">
        <f t="shared" si="16"/>
        <v>0</v>
      </c>
      <c r="N250" t="str">
        <f t="shared" si="17"/>
        <v/>
      </c>
      <c r="O250" t="str">
        <f t="shared" si="18"/>
        <v/>
      </c>
      <c r="P250" t="str">
        <f t="shared" si="19"/>
        <v/>
      </c>
    </row>
    <row r="251" spans="1:16" ht="17" x14ac:dyDescent="0.25">
      <c r="A251" s="4" t="s">
        <v>930</v>
      </c>
      <c r="B251" t="s">
        <v>1</v>
      </c>
      <c r="C251" t="s">
        <v>931</v>
      </c>
      <c r="D251">
        <v>1</v>
      </c>
      <c r="E251">
        <v>0</v>
      </c>
      <c r="F251">
        <v>0</v>
      </c>
      <c r="G251">
        <v>38.764600000000002</v>
      </c>
      <c r="H251">
        <v>-121.90179999999999</v>
      </c>
      <c r="J251">
        <f t="shared" si="16"/>
        <v>1</v>
      </c>
      <c r="K251">
        <f t="shared" si="16"/>
        <v>0</v>
      </c>
      <c r="L251">
        <f t="shared" si="16"/>
        <v>0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t="17" x14ac:dyDescent="0.25">
      <c r="A252" s="4"/>
      <c r="B252" t="s">
        <v>349</v>
      </c>
      <c r="C252" t="s">
        <v>583</v>
      </c>
      <c r="D252">
        <v>1</v>
      </c>
      <c r="E252">
        <v>0</v>
      </c>
      <c r="F252">
        <v>0</v>
      </c>
      <c r="G252">
        <v>48.379399999999997</v>
      </c>
      <c r="H252">
        <v>31.165600000000001</v>
      </c>
      <c r="J252" t="str">
        <f t="shared" si="16"/>
        <v/>
      </c>
      <c r="K252" t="str">
        <f t="shared" si="16"/>
        <v/>
      </c>
      <c r="L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t="17" x14ac:dyDescent="0.25">
      <c r="A253" s="4"/>
      <c r="B253" t="s">
        <v>932</v>
      </c>
      <c r="C253" t="s">
        <v>579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16"/>
        <v/>
      </c>
      <c r="K253" t="str">
        <f t="shared" si="16"/>
        <v/>
      </c>
      <c r="L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t="17" x14ac:dyDescent="0.25">
      <c r="A254" s="4" t="s">
        <v>433</v>
      </c>
      <c r="B254" t="s">
        <v>59</v>
      </c>
      <c r="C254" t="s">
        <v>589</v>
      </c>
      <c r="D254">
        <v>0</v>
      </c>
      <c r="E254">
        <v>0</v>
      </c>
      <c r="F254">
        <v>0</v>
      </c>
      <c r="G254">
        <v>35.4437</v>
      </c>
      <c r="H254">
        <v>139.63800000000001</v>
      </c>
      <c r="J254" t="str">
        <f t="shared" si="16"/>
        <v/>
      </c>
      <c r="K254" t="str">
        <f t="shared" si="16"/>
        <v/>
      </c>
      <c r="L254" t="str">
        <f t="shared" si="16"/>
        <v/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t="17" x14ac:dyDescent="0.25">
      <c r="A255" s="4" t="s">
        <v>391</v>
      </c>
      <c r="B255" t="s">
        <v>59</v>
      </c>
      <c r="C255" t="s">
        <v>933</v>
      </c>
      <c r="D255">
        <v>0</v>
      </c>
      <c r="E255">
        <v>0</v>
      </c>
      <c r="F255">
        <v>0</v>
      </c>
      <c r="G255">
        <v>-12.4634</v>
      </c>
      <c r="H255">
        <v>130.84559999999999</v>
      </c>
      <c r="J255" t="str">
        <f t="shared" si="16"/>
        <v/>
      </c>
      <c r="K255" t="str">
        <f t="shared" si="16"/>
        <v/>
      </c>
      <c r="L255" t="str">
        <f t="shared" si="16"/>
        <v/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t="17" x14ac:dyDescent="0.25">
      <c r="A256" s="4" t="s">
        <v>934</v>
      </c>
      <c r="B256" t="s">
        <v>1</v>
      </c>
      <c r="C256" t="s">
        <v>935</v>
      </c>
      <c r="D256">
        <v>0</v>
      </c>
      <c r="E256">
        <v>0</v>
      </c>
      <c r="F256">
        <v>0</v>
      </c>
      <c r="G256">
        <v>29.382899999999999</v>
      </c>
      <c r="H256">
        <v>-98.613399999999999</v>
      </c>
      <c r="J256">
        <f t="shared" si="16"/>
        <v>0</v>
      </c>
      <c r="K256">
        <f t="shared" si="16"/>
        <v>0</v>
      </c>
      <c r="L256">
        <f t="shared" si="16"/>
        <v>0</v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t="17" x14ac:dyDescent="0.25">
      <c r="A257" s="4" t="s">
        <v>936</v>
      </c>
      <c r="B257" t="s">
        <v>1</v>
      </c>
      <c r="C257" t="s">
        <v>811</v>
      </c>
      <c r="D257">
        <v>0</v>
      </c>
      <c r="E257">
        <v>0</v>
      </c>
      <c r="F257">
        <v>0</v>
      </c>
      <c r="G257">
        <v>30.321300000000001</v>
      </c>
      <c r="H257">
        <v>-95.477800000000002</v>
      </c>
      <c r="J257">
        <f t="shared" si="16"/>
        <v>0</v>
      </c>
      <c r="K257">
        <f t="shared" si="16"/>
        <v>0</v>
      </c>
      <c r="L257">
        <f t="shared" si="16"/>
        <v>0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t="17" x14ac:dyDescent="0.25">
      <c r="A258" s="4" t="s">
        <v>937</v>
      </c>
      <c r="B258" t="s">
        <v>1</v>
      </c>
      <c r="C258" t="s">
        <v>935</v>
      </c>
      <c r="D258">
        <v>0</v>
      </c>
      <c r="E258">
        <v>0</v>
      </c>
      <c r="F258">
        <v>0</v>
      </c>
      <c r="G258">
        <v>41.2545</v>
      </c>
      <c r="H258">
        <v>-95.975800000000007</v>
      </c>
      <c r="J258">
        <f t="shared" si="16"/>
        <v>0</v>
      </c>
      <c r="K258">
        <f t="shared" si="16"/>
        <v>0</v>
      </c>
      <c r="L258">
        <f t="shared" si="16"/>
        <v>0</v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t="17" x14ac:dyDescent="0.25">
      <c r="A259" s="4" t="s">
        <v>938</v>
      </c>
      <c r="B259" t="s">
        <v>1</v>
      </c>
      <c r="C259" t="s">
        <v>935</v>
      </c>
      <c r="D259">
        <v>0</v>
      </c>
      <c r="E259">
        <v>0</v>
      </c>
      <c r="F259">
        <v>0</v>
      </c>
      <c r="G259">
        <v>38.272100000000002</v>
      </c>
      <c r="H259">
        <v>-121.93989999999999</v>
      </c>
      <c r="J259">
        <f t="shared" si="16"/>
        <v>0</v>
      </c>
      <c r="K259">
        <f t="shared" si="16"/>
        <v>0</v>
      </c>
      <c r="L259">
        <f t="shared" si="16"/>
        <v>0</v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x14ac:dyDescent="0.2">
      <c r="J260" t="str">
        <f t="shared" si="16"/>
        <v/>
      </c>
      <c r="K260" t="str">
        <f t="shared" si="16"/>
        <v/>
      </c>
      <c r="L260" t="str">
        <f t="shared" si="16"/>
        <v/>
      </c>
      <c r="N260" t="str">
        <f t="shared" ref="N260:P260" si="20">IF($A260="New York",D260,"")</f>
        <v/>
      </c>
      <c r="O260" t="str">
        <f t="shared" si="20"/>
        <v/>
      </c>
      <c r="P260" t="str">
        <f t="shared" si="20"/>
        <v/>
      </c>
    </row>
    <row r="261" spans="1:16" x14ac:dyDescent="0.2">
      <c r="J261" t="str">
        <f t="shared" si="16"/>
        <v/>
      </c>
      <c r="K261" t="str">
        <f t="shared" si="16"/>
        <v/>
      </c>
      <c r="L261" t="str">
        <f t="shared" si="16"/>
        <v/>
      </c>
      <c r="N261" t="str">
        <f t="shared" ref="N261:P275" si="21">IF($A261="New York",D261,"")</f>
        <v/>
      </c>
      <c r="O261" t="str">
        <f t="shared" si="21"/>
        <v/>
      </c>
      <c r="P261" t="str">
        <f t="shared" si="21"/>
        <v/>
      </c>
    </row>
    <row r="262" spans="1:16" x14ac:dyDescent="0.2">
      <c r="J262" t="str">
        <f t="shared" si="16"/>
        <v/>
      </c>
      <c r="K262" t="str">
        <f t="shared" si="16"/>
        <v/>
      </c>
      <c r="L262" t="str">
        <f t="shared" si="16"/>
        <v/>
      </c>
      <c r="N262" t="str">
        <f t="shared" si="21"/>
        <v/>
      </c>
      <c r="O262" t="str">
        <f t="shared" si="21"/>
        <v/>
      </c>
      <c r="P262" t="str">
        <f t="shared" si="21"/>
        <v/>
      </c>
    </row>
    <row r="263" spans="1:16" x14ac:dyDescent="0.2">
      <c r="J263" t="str">
        <f t="shared" si="16"/>
        <v/>
      </c>
      <c r="K263" t="str">
        <f t="shared" si="16"/>
        <v/>
      </c>
      <c r="L263" t="str">
        <f t="shared" si="16"/>
        <v/>
      </c>
      <c r="N263" t="str">
        <f t="shared" si="21"/>
        <v/>
      </c>
      <c r="O263" t="str">
        <f t="shared" si="21"/>
        <v/>
      </c>
      <c r="P263" t="str">
        <f t="shared" si="21"/>
        <v/>
      </c>
    </row>
    <row r="264" spans="1:16" x14ac:dyDescent="0.2">
      <c r="J264" t="str">
        <f t="shared" si="16"/>
        <v/>
      </c>
      <c r="K264" t="str">
        <f t="shared" si="16"/>
        <v/>
      </c>
      <c r="L264" t="str">
        <f t="shared" si="16"/>
        <v/>
      </c>
      <c r="N264" t="str">
        <f t="shared" si="21"/>
        <v/>
      </c>
      <c r="O264" t="str">
        <f t="shared" si="21"/>
        <v/>
      </c>
      <c r="P264" t="str">
        <f t="shared" si="21"/>
        <v/>
      </c>
    </row>
    <row r="265" spans="1:16" x14ac:dyDescent="0.2">
      <c r="J265" t="str">
        <f t="shared" si="16"/>
        <v/>
      </c>
      <c r="K265" t="str">
        <f t="shared" si="16"/>
        <v/>
      </c>
      <c r="L265" t="str">
        <f t="shared" si="16"/>
        <v/>
      </c>
      <c r="N265" t="str">
        <f t="shared" si="21"/>
        <v/>
      </c>
      <c r="O265" t="str">
        <f t="shared" si="21"/>
        <v/>
      </c>
      <c r="P265" t="str">
        <f t="shared" si="21"/>
        <v/>
      </c>
    </row>
    <row r="266" spans="1:16" x14ac:dyDescent="0.2">
      <c r="J266" t="str">
        <f t="shared" si="16"/>
        <v/>
      </c>
      <c r="K266" t="str">
        <f t="shared" si="16"/>
        <v/>
      </c>
      <c r="L266" t="str">
        <f t="shared" si="16"/>
        <v/>
      </c>
      <c r="N266" t="str">
        <f t="shared" si="21"/>
        <v/>
      </c>
      <c r="O266" t="str">
        <f t="shared" si="21"/>
        <v/>
      </c>
      <c r="P266" t="str">
        <f t="shared" si="21"/>
        <v/>
      </c>
    </row>
    <row r="267" spans="1:16" x14ac:dyDescent="0.2">
      <c r="J267" t="str">
        <f t="shared" si="16"/>
        <v/>
      </c>
      <c r="K267" t="str">
        <f t="shared" si="16"/>
        <v/>
      </c>
      <c r="L267" t="str">
        <f t="shared" si="16"/>
        <v/>
      </c>
      <c r="N267" t="str">
        <f t="shared" si="21"/>
        <v/>
      </c>
      <c r="O267" t="str">
        <f t="shared" si="21"/>
        <v/>
      </c>
      <c r="P267" t="str">
        <f t="shared" si="21"/>
        <v/>
      </c>
    </row>
    <row r="268" spans="1:16" x14ac:dyDescent="0.2">
      <c r="J268" t="str">
        <f t="shared" si="16"/>
        <v/>
      </c>
      <c r="K268" t="str">
        <f t="shared" si="16"/>
        <v/>
      </c>
      <c r="L268" t="str">
        <f t="shared" si="16"/>
        <v/>
      </c>
      <c r="N268" t="str">
        <f t="shared" si="21"/>
        <v/>
      </c>
      <c r="O268" t="str">
        <f t="shared" si="21"/>
        <v/>
      </c>
      <c r="P268" t="str">
        <f t="shared" si="21"/>
        <v/>
      </c>
    </row>
    <row r="269" spans="1:16" x14ac:dyDescent="0.2">
      <c r="J269" t="str">
        <f t="shared" si="16"/>
        <v/>
      </c>
      <c r="K269" t="str">
        <f t="shared" si="16"/>
        <v/>
      </c>
      <c r="L269" t="str">
        <f t="shared" si="16"/>
        <v/>
      </c>
      <c r="N269" t="str">
        <f t="shared" si="21"/>
        <v/>
      </c>
      <c r="O269" t="str">
        <f t="shared" si="21"/>
        <v/>
      </c>
      <c r="P269" t="str">
        <f t="shared" si="21"/>
        <v/>
      </c>
    </row>
    <row r="270" spans="1:16" x14ac:dyDescent="0.2">
      <c r="J270" t="str">
        <f t="shared" si="16"/>
        <v/>
      </c>
      <c r="K270" t="str">
        <f t="shared" si="16"/>
        <v/>
      </c>
      <c r="L270" t="str">
        <f t="shared" si="16"/>
        <v/>
      </c>
      <c r="N270" t="str">
        <f t="shared" si="21"/>
        <v/>
      </c>
      <c r="O270" t="str">
        <f t="shared" si="21"/>
        <v/>
      </c>
      <c r="P270" t="str">
        <f t="shared" si="21"/>
        <v/>
      </c>
    </row>
    <row r="271" spans="1:16" x14ac:dyDescent="0.2">
      <c r="J271" t="str">
        <f t="shared" si="16"/>
        <v/>
      </c>
      <c r="K271" t="str">
        <f t="shared" si="16"/>
        <v/>
      </c>
      <c r="L271" t="str">
        <f t="shared" si="16"/>
        <v/>
      </c>
      <c r="N271" t="str">
        <f t="shared" si="21"/>
        <v/>
      </c>
      <c r="O271" t="str">
        <f t="shared" si="21"/>
        <v/>
      </c>
      <c r="P271" t="str">
        <f t="shared" si="21"/>
        <v/>
      </c>
    </row>
    <row r="272" spans="1:16" x14ac:dyDescent="0.2">
      <c r="J272" t="str">
        <f t="shared" si="16"/>
        <v/>
      </c>
      <c r="K272" t="str">
        <f t="shared" si="16"/>
        <v/>
      </c>
      <c r="L272" t="str">
        <f t="shared" si="16"/>
        <v/>
      </c>
      <c r="N272" t="str">
        <f t="shared" si="21"/>
        <v/>
      </c>
      <c r="O272" t="str">
        <f t="shared" si="21"/>
        <v/>
      </c>
      <c r="P272" t="str">
        <f t="shared" si="21"/>
        <v/>
      </c>
    </row>
    <row r="273" spans="10:16" x14ac:dyDescent="0.2">
      <c r="J273" t="str">
        <f t="shared" si="16"/>
        <v/>
      </c>
      <c r="K273" t="str">
        <f t="shared" si="16"/>
        <v/>
      </c>
      <c r="L273" t="str">
        <f t="shared" si="16"/>
        <v/>
      </c>
      <c r="N273" t="str">
        <f t="shared" si="21"/>
        <v/>
      </c>
      <c r="O273" t="str">
        <f t="shared" si="21"/>
        <v/>
      </c>
      <c r="P273" t="str">
        <f t="shared" si="21"/>
        <v/>
      </c>
    </row>
    <row r="274" spans="10:16" x14ac:dyDescent="0.2">
      <c r="J274" t="str">
        <f t="shared" si="16"/>
        <v/>
      </c>
      <c r="K274" t="str">
        <f t="shared" si="16"/>
        <v/>
      </c>
      <c r="L274" t="str">
        <f t="shared" si="16"/>
        <v/>
      </c>
      <c r="N274" t="str">
        <f t="shared" si="21"/>
        <v/>
      </c>
      <c r="O274" t="str">
        <f t="shared" si="21"/>
        <v/>
      </c>
      <c r="P274" t="str">
        <f t="shared" si="21"/>
        <v/>
      </c>
    </row>
    <row r="275" spans="10:16" x14ac:dyDescent="0.2">
      <c r="J275" t="str">
        <f t="shared" si="16"/>
        <v/>
      </c>
      <c r="K275" t="str">
        <f t="shared" si="16"/>
        <v/>
      </c>
      <c r="L275" t="str">
        <f t="shared" si="16"/>
        <v/>
      </c>
      <c r="N275" t="str">
        <f t="shared" si="21"/>
        <v/>
      </c>
      <c r="O275" t="str">
        <f t="shared" si="21"/>
        <v/>
      </c>
      <c r="P275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3279-7992-A841-863E-0705D6EAD134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105836</v>
      </c>
      <c r="E1">
        <f>SUM(E4:E276)</f>
        <v>3558</v>
      </c>
      <c r="F1">
        <f>SUM(F4:F276)</f>
        <v>58359</v>
      </c>
      <c r="J1">
        <f>SUM(J4:J276)</f>
        <v>417</v>
      </c>
      <c r="K1">
        <f>SUM(K4:K276)</f>
        <v>17</v>
      </c>
      <c r="L1">
        <f>SUM(L4:L276)</f>
        <v>8</v>
      </c>
      <c r="N1">
        <f>SUM(N4:N276)</f>
        <v>76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987</v>
      </c>
      <c r="D5">
        <v>67666</v>
      </c>
      <c r="E5">
        <v>2959</v>
      </c>
      <c r="F5">
        <v>43500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734</v>
      </c>
      <c r="D6">
        <v>7041</v>
      </c>
      <c r="E6">
        <v>44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988</v>
      </c>
      <c r="D7">
        <v>5883</v>
      </c>
      <c r="E7">
        <v>233</v>
      </c>
      <c r="F7">
        <v>589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989</v>
      </c>
      <c r="D8">
        <v>5823</v>
      </c>
      <c r="E8">
        <v>145</v>
      </c>
      <c r="F8">
        <v>1669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990</v>
      </c>
      <c r="D9">
        <v>1352</v>
      </c>
      <c r="E9">
        <v>7</v>
      </c>
      <c r="F9">
        <v>1237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991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992</v>
      </c>
      <c r="D11">
        <v>1215</v>
      </c>
      <c r="E11">
        <v>1</v>
      </c>
      <c r="F11">
        <v>1154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992</v>
      </c>
      <c r="D12">
        <v>1018</v>
      </c>
      <c r="E12">
        <v>4</v>
      </c>
      <c r="F12">
        <v>960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54</v>
      </c>
      <c r="C14" t="s">
        <v>993</v>
      </c>
      <c r="D14">
        <v>949</v>
      </c>
      <c r="E14">
        <v>11</v>
      </c>
      <c r="F14">
        <v>12</v>
      </c>
      <c r="G14">
        <v>47</v>
      </c>
      <c r="H14">
        <v>2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19</v>
      </c>
      <c r="B15" t="s">
        <v>13</v>
      </c>
      <c r="C15" t="s">
        <v>994</v>
      </c>
      <c r="D15">
        <v>935</v>
      </c>
      <c r="E15">
        <v>1</v>
      </c>
      <c r="F15">
        <v>916</v>
      </c>
      <c r="G15">
        <v>27.614000000000001</v>
      </c>
      <c r="H15">
        <v>115.7221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52</v>
      </c>
      <c r="C16" t="s">
        <v>989</v>
      </c>
      <c r="D16">
        <v>799</v>
      </c>
      <c r="E16">
        <v>0</v>
      </c>
      <c r="F16">
        <v>18</v>
      </c>
      <c r="G16">
        <v>51</v>
      </c>
      <c r="H16">
        <v>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22</v>
      </c>
      <c r="B17" t="s">
        <v>13</v>
      </c>
      <c r="C17" t="s">
        <v>641</v>
      </c>
      <c r="D17">
        <v>758</v>
      </c>
      <c r="E17">
        <v>6</v>
      </c>
      <c r="F17">
        <v>627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995</v>
      </c>
      <c r="D19">
        <v>631</v>
      </c>
      <c r="E19">
        <v>0</v>
      </c>
      <c r="F19">
        <v>606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996</v>
      </c>
      <c r="D20">
        <v>576</v>
      </c>
      <c r="E20">
        <v>6</v>
      </c>
      <c r="F20">
        <v>526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641</v>
      </c>
      <c r="D21">
        <v>539</v>
      </c>
      <c r="E21">
        <v>3</v>
      </c>
      <c r="F21">
        <v>454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70</v>
      </c>
      <c r="C22" t="s">
        <v>989</v>
      </c>
      <c r="D22">
        <v>500</v>
      </c>
      <c r="E22">
        <v>10</v>
      </c>
      <c r="F22">
        <v>30</v>
      </c>
      <c r="G22">
        <v>40</v>
      </c>
      <c r="H22">
        <v>-4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24</v>
      </c>
      <c r="B23" t="s">
        <v>13</v>
      </c>
      <c r="C23" t="s">
        <v>992</v>
      </c>
      <c r="D23">
        <v>481</v>
      </c>
      <c r="E23">
        <v>13</v>
      </c>
      <c r="F23">
        <v>403</v>
      </c>
      <c r="G23">
        <v>47.862000000000002</v>
      </c>
      <c r="H23">
        <v>127.7615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989</v>
      </c>
      <c r="D24">
        <v>461</v>
      </c>
      <c r="E24">
        <v>6</v>
      </c>
      <c r="F24">
        <v>76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997</v>
      </c>
      <c r="D25">
        <v>426</v>
      </c>
      <c r="E25">
        <v>8</v>
      </c>
      <c r="F25">
        <v>303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900</v>
      </c>
      <c r="D26">
        <v>342</v>
      </c>
      <c r="E26">
        <v>3</v>
      </c>
      <c r="F26">
        <v>313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641</v>
      </c>
      <c r="D27">
        <v>318</v>
      </c>
      <c r="E27">
        <v>6</v>
      </c>
      <c r="F27">
        <v>307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641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170</v>
      </c>
      <c r="C29" t="s">
        <v>989</v>
      </c>
      <c r="D29">
        <v>268</v>
      </c>
      <c r="E29">
        <v>1</v>
      </c>
      <c r="F29">
        <v>3</v>
      </c>
      <c r="G29">
        <v>46.818199999999997</v>
      </c>
      <c r="H29">
        <v>8.2274999999999991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30</v>
      </c>
      <c r="B30" t="s">
        <v>13</v>
      </c>
      <c r="C30" t="s">
        <v>995</v>
      </c>
      <c r="D30">
        <v>252</v>
      </c>
      <c r="E30">
        <v>2</v>
      </c>
      <c r="F30">
        <v>218</v>
      </c>
      <c r="G30">
        <v>23.829799999999999</v>
      </c>
      <c r="H30">
        <v>108.7881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29</v>
      </c>
      <c r="B31" t="s">
        <v>13</v>
      </c>
      <c r="C31" t="s">
        <v>759</v>
      </c>
      <c r="D31">
        <v>245</v>
      </c>
      <c r="E31">
        <v>1</v>
      </c>
      <c r="F31">
        <v>226</v>
      </c>
      <c r="G31">
        <v>35.191699999999997</v>
      </c>
      <c r="H31">
        <v>108.87009999999999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56</v>
      </c>
      <c r="C32" t="s">
        <v>989</v>
      </c>
      <c r="D32">
        <v>206</v>
      </c>
      <c r="E32">
        <v>2</v>
      </c>
      <c r="F32">
        <v>18</v>
      </c>
      <c r="G32">
        <v>55</v>
      </c>
      <c r="H32">
        <v>-3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174</v>
      </c>
      <c r="C33" t="s">
        <v>989</v>
      </c>
      <c r="D33">
        <v>188</v>
      </c>
      <c r="E33">
        <v>1</v>
      </c>
      <c r="F33">
        <v>0</v>
      </c>
      <c r="G33">
        <v>52.132599999999996</v>
      </c>
      <c r="H33">
        <v>5.2912999999999997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33</v>
      </c>
      <c r="B34" t="s">
        <v>13</v>
      </c>
      <c r="C34" t="s">
        <v>647</v>
      </c>
      <c r="D34">
        <v>174</v>
      </c>
      <c r="E34">
        <v>2</v>
      </c>
      <c r="F34">
        <v>170</v>
      </c>
      <c r="G34">
        <v>24.974</v>
      </c>
      <c r="H34">
        <v>101.48699999999999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998</v>
      </c>
      <c r="D35">
        <v>169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34</v>
      </c>
      <c r="B36" t="s">
        <v>13</v>
      </c>
      <c r="C36" t="s">
        <v>999</v>
      </c>
      <c r="D36">
        <v>168</v>
      </c>
      <c r="E36">
        <v>6</v>
      </c>
      <c r="F36">
        <v>158</v>
      </c>
      <c r="G36">
        <v>19.195900000000002</v>
      </c>
      <c r="H36">
        <v>109.7453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82</v>
      </c>
      <c r="C37" t="s">
        <v>998</v>
      </c>
      <c r="D37">
        <v>161</v>
      </c>
      <c r="E37">
        <v>0</v>
      </c>
      <c r="F37">
        <v>0</v>
      </c>
      <c r="G37">
        <v>63</v>
      </c>
      <c r="H37">
        <v>16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177</v>
      </c>
      <c r="C38" t="s">
        <v>998</v>
      </c>
      <c r="D38">
        <v>147</v>
      </c>
      <c r="E38">
        <v>0</v>
      </c>
      <c r="F38">
        <v>0</v>
      </c>
      <c r="G38">
        <v>60.472000000000001</v>
      </c>
      <c r="H38">
        <v>8.4688999999999997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35</v>
      </c>
      <c r="B39" t="s">
        <v>13</v>
      </c>
      <c r="C39" t="s">
        <v>1000</v>
      </c>
      <c r="D39">
        <v>146</v>
      </c>
      <c r="E39">
        <v>2</v>
      </c>
      <c r="F39">
        <v>115</v>
      </c>
      <c r="G39">
        <v>26.8154</v>
      </c>
      <c r="H39">
        <v>106.87479999999999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42</v>
      </c>
      <c r="C40" t="s">
        <v>998</v>
      </c>
      <c r="D40">
        <v>138</v>
      </c>
      <c r="E40">
        <v>0</v>
      </c>
      <c r="F40">
        <v>78</v>
      </c>
      <c r="G40">
        <v>1.2833000000000001</v>
      </c>
      <c r="H40">
        <v>103.83329999999999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38</v>
      </c>
      <c r="B43" t="s">
        <v>13</v>
      </c>
      <c r="C43" t="s">
        <v>995</v>
      </c>
      <c r="D43">
        <v>125</v>
      </c>
      <c r="E43">
        <v>1</v>
      </c>
      <c r="F43">
        <v>107</v>
      </c>
      <c r="G43">
        <v>41.2956</v>
      </c>
      <c r="H43">
        <v>122.60850000000001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39</v>
      </c>
      <c r="B44" t="s">
        <v>13</v>
      </c>
      <c r="C44" t="s">
        <v>1001</v>
      </c>
      <c r="D44">
        <v>120</v>
      </c>
      <c r="E44">
        <v>2</v>
      </c>
      <c r="F44">
        <v>87</v>
      </c>
      <c r="G44">
        <v>36.061100000000003</v>
      </c>
      <c r="H44">
        <v>103.8343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45</v>
      </c>
      <c r="B45" t="s">
        <v>45</v>
      </c>
      <c r="C45" t="s">
        <v>734</v>
      </c>
      <c r="D45">
        <v>108</v>
      </c>
      <c r="E45">
        <v>2</v>
      </c>
      <c r="F45">
        <v>51</v>
      </c>
      <c r="G45">
        <v>22.3</v>
      </c>
      <c r="H45">
        <v>114.2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998</v>
      </c>
      <c r="D47">
        <v>93</v>
      </c>
      <c r="E47">
        <v>0</v>
      </c>
      <c r="F47">
        <v>23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959</v>
      </c>
      <c r="D48">
        <v>85</v>
      </c>
      <c r="E48">
        <v>0</v>
      </c>
      <c r="F48">
        <v>4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180</v>
      </c>
      <c r="C49" t="s">
        <v>998</v>
      </c>
      <c r="D49">
        <v>79</v>
      </c>
      <c r="E49">
        <v>0</v>
      </c>
      <c r="F49">
        <v>0</v>
      </c>
      <c r="G49">
        <v>47.516199999999998</v>
      </c>
      <c r="H49">
        <v>14.5501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44</v>
      </c>
      <c r="B50" t="s">
        <v>13</v>
      </c>
      <c r="C50" t="s">
        <v>992</v>
      </c>
      <c r="D50">
        <v>76</v>
      </c>
      <c r="E50">
        <v>3</v>
      </c>
      <c r="F50">
        <v>72</v>
      </c>
      <c r="G50">
        <v>41.112900000000003</v>
      </c>
      <c r="H50">
        <v>85.240099999999998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43</v>
      </c>
      <c r="B51" t="s">
        <v>13</v>
      </c>
      <c r="C51" t="s">
        <v>1002</v>
      </c>
      <c r="D51">
        <v>75</v>
      </c>
      <c r="E51">
        <v>1</v>
      </c>
      <c r="F51">
        <v>67</v>
      </c>
      <c r="G51">
        <v>44.093499999999999</v>
      </c>
      <c r="H51">
        <v>113.9448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41</v>
      </c>
      <c r="B52" t="s">
        <v>13</v>
      </c>
      <c r="C52" t="s">
        <v>658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1003</v>
      </c>
      <c r="D53">
        <v>71</v>
      </c>
      <c r="E53">
        <v>15</v>
      </c>
      <c r="F53">
        <v>1</v>
      </c>
      <c r="G53">
        <v>47.548000000000002</v>
      </c>
      <c r="H53">
        <v>-121.9836</v>
      </c>
      <c r="J53">
        <f t="shared" si="2"/>
        <v>71</v>
      </c>
      <c r="K53">
        <f t="shared" si="2"/>
        <v>15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230</v>
      </c>
      <c r="C54" t="s">
        <v>959</v>
      </c>
      <c r="D54">
        <v>61</v>
      </c>
      <c r="E54">
        <v>0</v>
      </c>
      <c r="F54">
        <v>0</v>
      </c>
      <c r="G54">
        <v>29.5</v>
      </c>
      <c r="H54">
        <v>47.75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722</v>
      </c>
      <c r="B55" t="s">
        <v>1</v>
      </c>
      <c r="C55" t="s">
        <v>843</v>
      </c>
      <c r="D55">
        <v>57</v>
      </c>
      <c r="E55">
        <v>0</v>
      </c>
      <c r="F55">
        <v>0</v>
      </c>
      <c r="G55">
        <v>41.122</v>
      </c>
      <c r="H55">
        <v>-73.794899999999998</v>
      </c>
      <c r="J55">
        <f t="shared" si="2"/>
        <v>57</v>
      </c>
      <c r="K55">
        <f t="shared" si="2"/>
        <v>0</v>
      </c>
      <c r="L55">
        <f t="shared" si="2"/>
        <v>0</v>
      </c>
      <c r="N55">
        <f t="shared" si="3"/>
        <v>57</v>
      </c>
      <c r="O55">
        <f t="shared" si="3"/>
        <v>0</v>
      </c>
      <c r="P55">
        <f t="shared" si="3"/>
        <v>0</v>
      </c>
    </row>
    <row r="56" spans="1:16" ht="17" x14ac:dyDescent="0.25">
      <c r="A56" s="4"/>
      <c r="B56" t="s">
        <v>229</v>
      </c>
      <c r="C56" t="s">
        <v>961</v>
      </c>
      <c r="D56">
        <v>54</v>
      </c>
      <c r="E56">
        <v>4</v>
      </c>
      <c r="F56">
        <v>0</v>
      </c>
      <c r="G56">
        <v>33</v>
      </c>
      <c r="H56">
        <v>44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212</v>
      </c>
      <c r="C57" t="s">
        <v>961</v>
      </c>
      <c r="D57">
        <v>50</v>
      </c>
      <c r="E57">
        <v>0</v>
      </c>
      <c r="F57">
        <v>0</v>
      </c>
      <c r="G57">
        <v>64.963099999999997</v>
      </c>
      <c r="H57">
        <v>-19.020800000000001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46</v>
      </c>
      <c r="C58" t="s">
        <v>729</v>
      </c>
      <c r="D58">
        <v>50</v>
      </c>
      <c r="E58">
        <v>1</v>
      </c>
      <c r="F58">
        <v>31</v>
      </c>
      <c r="G58">
        <v>15</v>
      </c>
      <c r="H58">
        <v>101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198</v>
      </c>
      <c r="C59" t="s">
        <v>961</v>
      </c>
      <c r="D59">
        <v>46</v>
      </c>
      <c r="E59">
        <v>0</v>
      </c>
      <c r="F59">
        <v>0</v>
      </c>
      <c r="G59">
        <v>39.074199999999998</v>
      </c>
      <c r="H59">
        <v>21.824300000000001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51</v>
      </c>
      <c r="B60" t="s">
        <v>51</v>
      </c>
      <c r="C60" t="s">
        <v>1004</v>
      </c>
      <c r="D60">
        <v>45</v>
      </c>
      <c r="E60">
        <v>1</v>
      </c>
      <c r="F60">
        <v>12</v>
      </c>
      <c r="G60">
        <v>23.7</v>
      </c>
      <c r="H60">
        <v>121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732</v>
      </c>
      <c r="B61" t="s">
        <v>1</v>
      </c>
      <c r="C61" t="s">
        <v>733</v>
      </c>
      <c r="D61">
        <v>45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45</v>
      </c>
      <c r="K61">
        <f t="shared" si="2"/>
        <v>0</v>
      </c>
      <c r="L61">
        <f t="shared" si="2"/>
        <v>0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734</v>
      </c>
      <c r="D62">
        <v>45</v>
      </c>
      <c r="E62">
        <v>0</v>
      </c>
      <c r="F62">
        <v>7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64</v>
      </c>
      <c r="C63" t="s">
        <v>961</v>
      </c>
      <c r="D63">
        <v>34</v>
      </c>
      <c r="E63">
        <v>0</v>
      </c>
      <c r="F63">
        <v>3</v>
      </c>
      <c r="G63">
        <v>21</v>
      </c>
      <c r="H63">
        <v>78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736</v>
      </c>
      <c r="B64" t="s">
        <v>1</v>
      </c>
      <c r="C64" t="s">
        <v>1005</v>
      </c>
      <c r="D64">
        <v>32</v>
      </c>
      <c r="E64">
        <v>0</v>
      </c>
      <c r="F64">
        <v>1</v>
      </c>
      <c r="G64">
        <v>37.354100000000003</v>
      </c>
      <c r="H64">
        <v>-121.9552</v>
      </c>
      <c r="J64">
        <f t="shared" si="2"/>
        <v>32</v>
      </c>
      <c r="K64">
        <f t="shared" si="2"/>
        <v>0</v>
      </c>
      <c r="L64">
        <f t="shared" si="2"/>
        <v>1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60</v>
      </c>
      <c r="B65" t="s">
        <v>59</v>
      </c>
      <c r="C65" t="s">
        <v>966</v>
      </c>
      <c r="D65">
        <v>28</v>
      </c>
      <c r="E65">
        <v>1</v>
      </c>
      <c r="F65">
        <v>4</v>
      </c>
      <c r="G65">
        <v>-33.8688</v>
      </c>
      <c r="H65">
        <v>151.20930000000001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68</v>
      </c>
      <c r="B66" t="s">
        <v>63</v>
      </c>
      <c r="C66" t="s">
        <v>900</v>
      </c>
      <c r="D66">
        <v>27</v>
      </c>
      <c r="E66">
        <v>0</v>
      </c>
      <c r="F66">
        <v>3</v>
      </c>
      <c r="G66">
        <v>43.653199999999998</v>
      </c>
      <c r="H66">
        <v>-79.383200000000002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741</v>
      </c>
      <c r="B67" t="s">
        <v>1</v>
      </c>
      <c r="C67" t="s">
        <v>1003</v>
      </c>
      <c r="D67">
        <v>27</v>
      </c>
      <c r="E67">
        <v>1</v>
      </c>
      <c r="F67">
        <v>0</v>
      </c>
      <c r="G67">
        <v>48.033000000000001</v>
      </c>
      <c r="H67">
        <v>-121.8339</v>
      </c>
      <c r="J67">
        <f t="shared" si="2"/>
        <v>27</v>
      </c>
      <c r="K67">
        <f t="shared" si="2"/>
        <v>1</v>
      </c>
      <c r="L67">
        <f t="shared" si="2"/>
        <v>0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187</v>
      </c>
      <c r="C68" t="s">
        <v>1006</v>
      </c>
      <c r="D68">
        <v>23</v>
      </c>
      <c r="E68">
        <v>0</v>
      </c>
      <c r="F68">
        <v>1</v>
      </c>
      <c r="G68">
        <v>56.2639</v>
      </c>
      <c r="H68">
        <v>9.5017999999999994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1007</v>
      </c>
      <c r="D69">
        <v>23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238</v>
      </c>
      <c r="C70" t="s">
        <v>1008</v>
      </c>
      <c r="D70">
        <v>22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744</v>
      </c>
      <c r="C71" t="s">
        <v>745</v>
      </c>
      <c r="D71">
        <v>22</v>
      </c>
      <c r="E71">
        <v>0</v>
      </c>
      <c r="F71">
        <v>0</v>
      </c>
      <c r="G71">
        <v>31.952200000000001</v>
      </c>
      <c r="H71">
        <v>35.233199999999997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62</v>
      </c>
      <c r="B72" t="s">
        <v>63</v>
      </c>
      <c r="C72" t="s">
        <v>900</v>
      </c>
      <c r="D72">
        <v>21</v>
      </c>
      <c r="E72">
        <v>0</v>
      </c>
      <c r="F72">
        <v>4</v>
      </c>
      <c r="G72">
        <v>49.282699999999998</v>
      </c>
      <c r="H72">
        <v>-123.1207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204</v>
      </c>
      <c r="C73" t="s">
        <v>1008</v>
      </c>
      <c r="D73">
        <v>21</v>
      </c>
      <c r="E73">
        <v>0</v>
      </c>
      <c r="F73">
        <v>2</v>
      </c>
      <c r="G73">
        <v>31</v>
      </c>
      <c r="H73">
        <v>35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747</v>
      </c>
      <c r="B74" t="s">
        <v>1</v>
      </c>
      <c r="C74" t="s">
        <v>748</v>
      </c>
      <c r="D74">
        <v>21</v>
      </c>
      <c r="E74">
        <v>0</v>
      </c>
      <c r="F74">
        <v>0</v>
      </c>
      <c r="G74">
        <v>37.648899999999998</v>
      </c>
      <c r="H74">
        <v>-122.66549999999999</v>
      </c>
      <c r="J74">
        <f t="shared" si="2"/>
        <v>21</v>
      </c>
      <c r="K74">
        <f t="shared" si="2"/>
        <v>0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200</v>
      </c>
      <c r="C75" t="s">
        <v>1009</v>
      </c>
      <c r="D75">
        <v>20</v>
      </c>
      <c r="E75">
        <v>0</v>
      </c>
      <c r="F75">
        <v>0</v>
      </c>
      <c r="G75">
        <v>39.399900000000002</v>
      </c>
      <c r="H75">
        <v>-8.2245000000000008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665</v>
      </c>
      <c r="C76" t="s">
        <v>564</v>
      </c>
      <c r="D76">
        <v>19</v>
      </c>
      <c r="E76">
        <v>0</v>
      </c>
      <c r="F76">
        <v>0</v>
      </c>
      <c r="G76">
        <v>49.817500000000003</v>
      </c>
      <c r="H76">
        <v>15.473000000000001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220</v>
      </c>
      <c r="C77" t="s">
        <v>1010</v>
      </c>
      <c r="D77">
        <v>18</v>
      </c>
      <c r="E77">
        <v>0</v>
      </c>
      <c r="F77">
        <v>0</v>
      </c>
      <c r="G77">
        <v>53.142400000000002</v>
      </c>
      <c r="H77">
        <v>-7.6920999999999999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50</v>
      </c>
      <c r="B78" t="s">
        <v>13</v>
      </c>
      <c r="C78" t="s">
        <v>674</v>
      </c>
      <c r="D78">
        <v>18</v>
      </c>
      <c r="E78">
        <v>0</v>
      </c>
      <c r="F78">
        <v>18</v>
      </c>
      <c r="G78">
        <v>35.745199999999997</v>
      </c>
      <c r="H78">
        <v>95.995599999999996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53</v>
      </c>
      <c r="C79" t="s">
        <v>729</v>
      </c>
      <c r="D79">
        <v>18</v>
      </c>
      <c r="E79">
        <v>0</v>
      </c>
      <c r="F79">
        <v>16</v>
      </c>
      <c r="G79">
        <v>16</v>
      </c>
      <c r="H79">
        <v>108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255</v>
      </c>
      <c r="C80" t="s">
        <v>633</v>
      </c>
      <c r="D80">
        <v>17</v>
      </c>
      <c r="E80">
        <v>0</v>
      </c>
      <c r="F80">
        <v>0</v>
      </c>
      <c r="G80">
        <v>28.033899999999999</v>
      </c>
      <c r="H80">
        <v>1.6596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296</v>
      </c>
      <c r="C81" t="s">
        <v>753</v>
      </c>
      <c r="D81">
        <v>16</v>
      </c>
      <c r="E81">
        <v>0</v>
      </c>
      <c r="F81">
        <v>2</v>
      </c>
      <c r="G81">
        <v>21</v>
      </c>
      <c r="H81">
        <v>57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133</v>
      </c>
      <c r="C82" t="s">
        <v>758</v>
      </c>
      <c r="D82">
        <v>15</v>
      </c>
      <c r="E82">
        <v>0</v>
      </c>
      <c r="F82">
        <v>1</v>
      </c>
      <c r="G82">
        <v>26</v>
      </c>
      <c r="H82">
        <v>30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78</v>
      </c>
      <c r="C83" t="s">
        <v>1006</v>
      </c>
      <c r="D83">
        <v>15</v>
      </c>
      <c r="E83">
        <v>0</v>
      </c>
      <c r="F83">
        <v>1</v>
      </c>
      <c r="G83">
        <v>64</v>
      </c>
      <c r="H83">
        <v>26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1011</v>
      </c>
      <c r="D84">
        <v>14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14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58</v>
      </c>
      <c r="B85" t="s">
        <v>59</v>
      </c>
      <c r="C85" t="s">
        <v>1012</v>
      </c>
      <c r="D85">
        <v>13</v>
      </c>
      <c r="E85">
        <v>0</v>
      </c>
      <c r="F85">
        <v>8</v>
      </c>
      <c r="G85">
        <v>-28.0167</v>
      </c>
      <c r="H85">
        <v>153.4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209</v>
      </c>
      <c r="C86" t="s">
        <v>1008</v>
      </c>
      <c r="D86">
        <v>13</v>
      </c>
      <c r="E86">
        <v>0</v>
      </c>
      <c r="F86">
        <v>0</v>
      </c>
      <c r="G86">
        <v>-14.234999999999999</v>
      </c>
      <c r="H86">
        <v>-51.9253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277</v>
      </c>
      <c r="C87" t="s">
        <v>753</v>
      </c>
      <c r="D87">
        <v>13</v>
      </c>
      <c r="E87">
        <v>0</v>
      </c>
      <c r="F87">
        <v>0</v>
      </c>
      <c r="G87">
        <v>-1.8311999999999999</v>
      </c>
      <c r="H87">
        <v>-78.183400000000006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1010</v>
      </c>
      <c r="D88">
        <v>13</v>
      </c>
      <c r="E88">
        <v>0</v>
      </c>
      <c r="F88">
        <v>2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729</v>
      </c>
      <c r="D89">
        <v>12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966</v>
      </c>
      <c r="D90">
        <v>11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749</v>
      </c>
      <c r="B91" t="s">
        <v>1</v>
      </c>
      <c r="C91" t="s">
        <v>843</v>
      </c>
      <c r="D91">
        <v>11</v>
      </c>
      <c r="E91">
        <v>0</v>
      </c>
      <c r="F91">
        <v>0</v>
      </c>
      <c r="G91">
        <v>40.712800000000001</v>
      </c>
      <c r="H91">
        <v>-74.006</v>
      </c>
      <c r="J91">
        <f t="shared" si="4"/>
        <v>11</v>
      </c>
      <c r="K91">
        <f t="shared" si="4"/>
        <v>0</v>
      </c>
      <c r="L91">
        <f t="shared" si="4"/>
        <v>0</v>
      </c>
      <c r="N91">
        <f t="shared" si="3"/>
        <v>11</v>
      </c>
      <c r="O91">
        <f t="shared" si="3"/>
        <v>0</v>
      </c>
      <c r="P91">
        <f t="shared" si="3"/>
        <v>0</v>
      </c>
    </row>
    <row r="92" spans="1:16" ht="17" x14ac:dyDescent="0.25">
      <c r="A92" s="4"/>
      <c r="B92" t="s">
        <v>208</v>
      </c>
      <c r="C92" t="s">
        <v>758</v>
      </c>
      <c r="D92">
        <v>10</v>
      </c>
      <c r="E92">
        <v>0</v>
      </c>
      <c r="F92">
        <v>0</v>
      </c>
      <c r="G92">
        <v>58.595300000000002</v>
      </c>
      <c r="H92">
        <v>25.0136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55</v>
      </c>
      <c r="B93" t="s">
        <v>55</v>
      </c>
      <c r="C93" t="s">
        <v>759</v>
      </c>
      <c r="D93">
        <v>10</v>
      </c>
      <c r="E93">
        <v>0</v>
      </c>
      <c r="F93">
        <v>10</v>
      </c>
      <c r="G93">
        <v>22.166699999999999</v>
      </c>
      <c r="H93">
        <v>113.55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320</v>
      </c>
      <c r="C94" t="s">
        <v>587</v>
      </c>
      <c r="D94">
        <v>9</v>
      </c>
      <c r="E94">
        <v>0</v>
      </c>
      <c r="F94">
        <v>0</v>
      </c>
      <c r="G94">
        <v>40.143099999999997</v>
      </c>
      <c r="H94">
        <v>47.576900000000002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222</v>
      </c>
      <c r="C95" t="s">
        <v>729</v>
      </c>
      <c r="D95">
        <v>9</v>
      </c>
      <c r="E95">
        <v>0</v>
      </c>
      <c r="F95">
        <v>3</v>
      </c>
      <c r="G95">
        <v>46</v>
      </c>
      <c r="H95">
        <v>25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760</v>
      </c>
      <c r="B96" t="s">
        <v>1</v>
      </c>
      <c r="C96" t="s">
        <v>1011</v>
      </c>
      <c r="D96">
        <v>9</v>
      </c>
      <c r="E96">
        <v>0</v>
      </c>
      <c r="F96">
        <v>0</v>
      </c>
      <c r="G96">
        <v>37.774900000000002</v>
      </c>
      <c r="H96">
        <v>-122.4194</v>
      </c>
      <c r="J96">
        <f t="shared" si="4"/>
        <v>9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250</v>
      </c>
      <c r="C97" t="s">
        <v>587</v>
      </c>
      <c r="D97">
        <v>8</v>
      </c>
      <c r="E97">
        <v>0</v>
      </c>
      <c r="F97">
        <v>0</v>
      </c>
      <c r="G97">
        <v>-38.4161</v>
      </c>
      <c r="H97">
        <v>-63.616700000000002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197</v>
      </c>
      <c r="C98" t="s">
        <v>1013</v>
      </c>
      <c r="D98">
        <v>8</v>
      </c>
      <c r="E98">
        <v>0</v>
      </c>
      <c r="F98">
        <v>0</v>
      </c>
      <c r="G98">
        <v>25.354800000000001</v>
      </c>
      <c r="H98">
        <v>51.183900000000001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67</v>
      </c>
      <c r="B99" t="s">
        <v>59</v>
      </c>
      <c r="C99" t="s">
        <v>686</v>
      </c>
      <c r="D99">
        <v>7</v>
      </c>
      <c r="E99">
        <v>0</v>
      </c>
      <c r="F99">
        <v>2</v>
      </c>
      <c r="G99">
        <v>-34.9285</v>
      </c>
      <c r="H99">
        <v>138.60069999999999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205</v>
      </c>
      <c r="C100" t="s">
        <v>868</v>
      </c>
      <c r="D100">
        <v>7</v>
      </c>
      <c r="E100">
        <v>0</v>
      </c>
      <c r="F100">
        <v>0</v>
      </c>
      <c r="G100">
        <v>46.151200000000003</v>
      </c>
      <c r="H100">
        <v>14.9955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278</v>
      </c>
      <c r="C101" t="s">
        <v>970</v>
      </c>
      <c r="D101">
        <v>6</v>
      </c>
      <c r="E101">
        <v>0</v>
      </c>
      <c r="F101">
        <v>0</v>
      </c>
      <c r="G101">
        <v>53.709800000000001</v>
      </c>
      <c r="H101">
        <v>27.953399999999998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259</v>
      </c>
      <c r="C102" t="s">
        <v>1014</v>
      </c>
      <c r="D102">
        <v>6</v>
      </c>
      <c r="E102">
        <v>0</v>
      </c>
      <c r="F102">
        <v>1</v>
      </c>
      <c r="G102">
        <v>23</v>
      </c>
      <c r="H102">
        <v>-102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1006</v>
      </c>
      <c r="D103">
        <v>6</v>
      </c>
      <c r="E103">
        <v>0</v>
      </c>
      <c r="F103">
        <v>0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66</v>
      </c>
      <c r="C104" t="s">
        <v>729</v>
      </c>
      <c r="D104">
        <v>6</v>
      </c>
      <c r="E104">
        <v>1</v>
      </c>
      <c r="F104">
        <v>1</v>
      </c>
      <c r="G104">
        <v>13</v>
      </c>
      <c r="H104">
        <v>122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768</v>
      </c>
      <c r="B105" t="s">
        <v>1</v>
      </c>
      <c r="C105" t="s">
        <v>806</v>
      </c>
      <c r="D105">
        <v>6</v>
      </c>
      <c r="E105">
        <v>0</v>
      </c>
      <c r="F105">
        <v>2</v>
      </c>
      <c r="G105">
        <v>41.737699999999997</v>
      </c>
      <c r="H105">
        <v>-87.697599999999994</v>
      </c>
      <c r="J105">
        <f t="shared" si="4"/>
        <v>6</v>
      </c>
      <c r="K105">
        <f t="shared" si="4"/>
        <v>0</v>
      </c>
      <c r="L105">
        <f t="shared" si="4"/>
        <v>2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329</v>
      </c>
      <c r="C106" t="s">
        <v>508</v>
      </c>
      <c r="D106">
        <v>5</v>
      </c>
      <c r="E106">
        <v>0</v>
      </c>
      <c r="F106">
        <v>0</v>
      </c>
      <c r="G106">
        <v>3.9339</v>
      </c>
      <c r="H106">
        <v>-53.125799999999998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337</v>
      </c>
      <c r="C107" t="s">
        <v>564</v>
      </c>
      <c r="D107">
        <v>5</v>
      </c>
      <c r="E107">
        <v>0</v>
      </c>
      <c r="F107">
        <v>0</v>
      </c>
      <c r="G107">
        <v>-40.900599999999997</v>
      </c>
      <c r="H107">
        <v>174.886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218</v>
      </c>
      <c r="C108" t="s">
        <v>1014</v>
      </c>
      <c r="D108">
        <v>5</v>
      </c>
      <c r="E108">
        <v>0</v>
      </c>
      <c r="F108">
        <v>0</v>
      </c>
      <c r="G108">
        <v>51.919400000000003</v>
      </c>
      <c r="H108">
        <v>19.145099999999999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233</v>
      </c>
      <c r="C109" t="s">
        <v>1015</v>
      </c>
      <c r="D109">
        <v>5</v>
      </c>
      <c r="E109">
        <v>0</v>
      </c>
      <c r="F109">
        <v>0</v>
      </c>
      <c r="G109">
        <v>24</v>
      </c>
      <c r="H109">
        <v>45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777</v>
      </c>
      <c r="B110" t="s">
        <v>1</v>
      </c>
      <c r="C110" t="s">
        <v>971</v>
      </c>
      <c r="D110">
        <v>5</v>
      </c>
      <c r="E110">
        <v>0</v>
      </c>
      <c r="F110">
        <v>0</v>
      </c>
      <c r="G110">
        <v>29.775200000000002</v>
      </c>
      <c r="H110">
        <v>-95.310299999999998</v>
      </c>
      <c r="J110">
        <f t="shared" si="4"/>
        <v>5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972</v>
      </c>
      <c r="D111">
        <v>5</v>
      </c>
      <c r="E111">
        <v>1</v>
      </c>
      <c r="F111">
        <v>0</v>
      </c>
      <c r="G111">
        <v>39.0916</v>
      </c>
      <c r="H111">
        <v>-120.8039</v>
      </c>
      <c r="J111">
        <f t="shared" si="4"/>
        <v>5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782</v>
      </c>
      <c r="B112" t="s">
        <v>1</v>
      </c>
      <c r="C112" t="s">
        <v>783</v>
      </c>
      <c r="D112">
        <v>5</v>
      </c>
      <c r="E112">
        <v>0</v>
      </c>
      <c r="F112">
        <v>0</v>
      </c>
      <c r="G112">
        <v>47.751100000000001</v>
      </c>
      <c r="H112">
        <v>-120.7401</v>
      </c>
      <c r="J112">
        <f t="shared" si="4"/>
        <v>5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223</v>
      </c>
      <c r="C113" t="s">
        <v>1016</v>
      </c>
      <c r="D113">
        <v>4</v>
      </c>
      <c r="E113">
        <v>0</v>
      </c>
      <c r="F113">
        <v>0</v>
      </c>
      <c r="G113">
        <v>-35.6751</v>
      </c>
      <c r="H113">
        <v>-71.543000000000006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231</v>
      </c>
      <c r="C114" t="s">
        <v>817</v>
      </c>
      <c r="D114">
        <v>4</v>
      </c>
      <c r="E114">
        <v>0</v>
      </c>
      <c r="F114">
        <v>0</v>
      </c>
      <c r="G114">
        <v>42.315399999999997</v>
      </c>
      <c r="H114">
        <v>43.356900000000003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272</v>
      </c>
      <c r="C115" t="s">
        <v>900</v>
      </c>
      <c r="D115">
        <v>4</v>
      </c>
      <c r="E115">
        <v>0</v>
      </c>
      <c r="F115">
        <v>0</v>
      </c>
      <c r="G115">
        <v>47.162500000000001</v>
      </c>
      <c r="H115">
        <v>19.503299999999999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228</v>
      </c>
      <c r="C116" t="s">
        <v>1017</v>
      </c>
      <c r="D116">
        <v>4</v>
      </c>
      <c r="E116">
        <v>0</v>
      </c>
      <c r="F116">
        <v>0</v>
      </c>
      <c r="G116">
        <v>-0.7893</v>
      </c>
      <c r="H116">
        <v>113.9213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292</v>
      </c>
      <c r="C117" t="s">
        <v>1018</v>
      </c>
      <c r="D117">
        <v>4</v>
      </c>
      <c r="E117">
        <v>0</v>
      </c>
      <c r="F117">
        <v>0</v>
      </c>
      <c r="G117">
        <v>14.497400000000001</v>
      </c>
      <c r="H117">
        <v>-14.452400000000001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785</v>
      </c>
      <c r="B118" t="s">
        <v>1</v>
      </c>
      <c r="C118" t="s">
        <v>1019</v>
      </c>
      <c r="D118">
        <v>4</v>
      </c>
      <c r="E118">
        <v>0</v>
      </c>
      <c r="F118">
        <v>0</v>
      </c>
      <c r="G118">
        <v>40.926299999999998</v>
      </c>
      <c r="H118">
        <v>-74.076999999999998</v>
      </c>
      <c r="J118">
        <f t="shared" si="4"/>
        <v>4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751</v>
      </c>
      <c r="B119" t="s">
        <v>1</v>
      </c>
      <c r="C119" t="s">
        <v>1020</v>
      </c>
      <c r="D119">
        <v>4</v>
      </c>
      <c r="E119">
        <v>0</v>
      </c>
      <c r="F119">
        <v>0</v>
      </c>
      <c r="G119">
        <v>40.654600000000002</v>
      </c>
      <c r="H119">
        <v>-73.559399999999997</v>
      </c>
      <c r="J119">
        <f t="shared" si="4"/>
        <v>4</v>
      </c>
      <c r="K119">
        <f t="shared" si="4"/>
        <v>0</v>
      </c>
      <c r="L119">
        <f t="shared" si="4"/>
        <v>0</v>
      </c>
      <c r="N119">
        <f t="shared" si="5"/>
        <v>4</v>
      </c>
      <c r="O119">
        <f t="shared" si="5"/>
        <v>0</v>
      </c>
      <c r="P119">
        <f t="shared" si="5"/>
        <v>0</v>
      </c>
    </row>
    <row r="120" spans="1:16" ht="17" x14ac:dyDescent="0.25">
      <c r="A120" s="4" t="s">
        <v>289</v>
      </c>
      <c r="B120" t="s">
        <v>59</v>
      </c>
      <c r="C120" t="s">
        <v>975</v>
      </c>
      <c r="D120">
        <v>3</v>
      </c>
      <c r="E120">
        <v>1</v>
      </c>
      <c r="F120">
        <v>0</v>
      </c>
      <c r="G120">
        <v>-31.950500000000002</v>
      </c>
      <c r="H120">
        <v>115.8605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290</v>
      </c>
      <c r="C121" t="s">
        <v>587</v>
      </c>
      <c r="D121">
        <v>3</v>
      </c>
      <c r="E121">
        <v>0</v>
      </c>
      <c r="F121">
        <v>0</v>
      </c>
      <c r="G121">
        <v>43.915900000000001</v>
      </c>
      <c r="H121">
        <v>17.679099999999998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974</v>
      </c>
      <c r="B122" t="s">
        <v>63</v>
      </c>
      <c r="C122" t="s">
        <v>813</v>
      </c>
      <c r="D122">
        <v>3</v>
      </c>
      <c r="E122">
        <v>0</v>
      </c>
      <c r="F122">
        <v>0</v>
      </c>
      <c r="G122">
        <v>45.5017</v>
      </c>
      <c r="H122">
        <v>-73.567300000000003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284</v>
      </c>
      <c r="C123" t="s">
        <v>1021</v>
      </c>
      <c r="D123">
        <v>3</v>
      </c>
      <c r="E123">
        <v>0</v>
      </c>
      <c r="F123">
        <v>0</v>
      </c>
      <c r="G123">
        <v>35.9375</v>
      </c>
      <c r="H123">
        <v>14.375400000000001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307</v>
      </c>
      <c r="C124" t="s">
        <v>799</v>
      </c>
      <c r="D124">
        <v>3</v>
      </c>
      <c r="E124">
        <v>0</v>
      </c>
      <c r="F124">
        <v>0</v>
      </c>
      <c r="G124">
        <v>41.608600000000003</v>
      </c>
      <c r="H124">
        <v>21.7453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370</v>
      </c>
      <c r="C125" t="s">
        <v>977</v>
      </c>
      <c r="D125">
        <v>3</v>
      </c>
      <c r="E125">
        <v>0</v>
      </c>
      <c r="F125">
        <v>0</v>
      </c>
      <c r="G125">
        <v>17.899999999999999</v>
      </c>
      <c r="H125">
        <v>-62.833300000000001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757</v>
      </c>
      <c r="B126" t="s">
        <v>1</v>
      </c>
      <c r="C126" t="s">
        <v>1022</v>
      </c>
      <c r="D126">
        <v>3</v>
      </c>
      <c r="E126">
        <v>0</v>
      </c>
      <c r="F126">
        <v>0</v>
      </c>
      <c r="G126">
        <v>37.853400000000001</v>
      </c>
      <c r="H126">
        <v>-121.90179999999999</v>
      </c>
      <c r="J126">
        <f t="shared" si="4"/>
        <v>3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805</v>
      </c>
      <c r="B127" t="s">
        <v>1</v>
      </c>
      <c r="C127" t="s">
        <v>806</v>
      </c>
      <c r="D127">
        <v>3</v>
      </c>
      <c r="E127">
        <v>0</v>
      </c>
      <c r="F127">
        <v>0</v>
      </c>
      <c r="G127">
        <v>39.258699999999997</v>
      </c>
      <c r="H127">
        <v>-104.9389</v>
      </c>
      <c r="J127">
        <f t="shared" si="4"/>
        <v>3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775</v>
      </c>
      <c r="B128" t="s">
        <v>1</v>
      </c>
      <c r="C128" t="s">
        <v>966</v>
      </c>
      <c r="D128">
        <v>3</v>
      </c>
      <c r="E128">
        <v>0</v>
      </c>
      <c r="F128">
        <v>0</v>
      </c>
      <c r="G128">
        <v>29.569299999999998</v>
      </c>
      <c r="H128">
        <v>-95.814300000000003</v>
      </c>
      <c r="J128">
        <f t="shared" si="4"/>
        <v>3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780</v>
      </c>
      <c r="B129" t="s">
        <v>1</v>
      </c>
      <c r="C129" t="s">
        <v>978</v>
      </c>
      <c r="D129">
        <v>3</v>
      </c>
      <c r="E129">
        <v>0</v>
      </c>
      <c r="F129">
        <v>0</v>
      </c>
      <c r="G129">
        <v>33.803400000000003</v>
      </c>
      <c r="H129">
        <v>-84.396299999999997</v>
      </c>
      <c r="J129">
        <f t="shared" si="4"/>
        <v>3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810</v>
      </c>
      <c r="B130" t="s">
        <v>1</v>
      </c>
      <c r="C130" t="s">
        <v>811</v>
      </c>
      <c r="D130">
        <v>3</v>
      </c>
      <c r="E130">
        <v>0</v>
      </c>
      <c r="F130">
        <v>1</v>
      </c>
      <c r="G130">
        <v>33.291800000000002</v>
      </c>
      <c r="H130">
        <v>-112.42910000000001</v>
      </c>
      <c r="J130">
        <f t="shared" si="4"/>
        <v>3</v>
      </c>
      <c r="K130">
        <f t="shared" si="4"/>
        <v>0</v>
      </c>
      <c r="L130">
        <f t="shared" si="4"/>
        <v>1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790</v>
      </c>
      <c r="B131" t="s">
        <v>1</v>
      </c>
      <c r="C131" t="s">
        <v>1023</v>
      </c>
      <c r="D131">
        <v>3</v>
      </c>
      <c r="E131">
        <v>0</v>
      </c>
      <c r="F131">
        <v>0</v>
      </c>
      <c r="G131">
        <v>39.154699999999998</v>
      </c>
      <c r="H131">
        <v>-77.240499999999997</v>
      </c>
      <c r="J131">
        <f t="shared" si="4"/>
        <v>3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792</v>
      </c>
      <c r="B132" t="s">
        <v>1</v>
      </c>
      <c r="C132" t="s">
        <v>979</v>
      </c>
      <c r="D132">
        <v>3</v>
      </c>
      <c r="E132">
        <v>0</v>
      </c>
      <c r="F132">
        <v>0</v>
      </c>
      <c r="G132">
        <v>33.7879</v>
      </c>
      <c r="H132">
        <v>-117.8531</v>
      </c>
      <c r="J132">
        <f t="shared" si="4"/>
        <v>3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812</v>
      </c>
      <c r="B133" t="s">
        <v>1</v>
      </c>
      <c r="C133" t="s">
        <v>813</v>
      </c>
      <c r="D133">
        <v>3</v>
      </c>
      <c r="E133">
        <v>0</v>
      </c>
      <c r="F133">
        <v>0</v>
      </c>
      <c r="G133">
        <v>41.888199999999998</v>
      </c>
      <c r="H133">
        <v>-71.477400000000003</v>
      </c>
      <c r="J133">
        <f t="shared" si="4"/>
        <v>3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73</v>
      </c>
      <c r="B134" t="s">
        <v>1</v>
      </c>
      <c r="C134" t="s">
        <v>814</v>
      </c>
      <c r="D134">
        <v>3</v>
      </c>
      <c r="E134">
        <v>0</v>
      </c>
      <c r="F134">
        <v>1</v>
      </c>
      <c r="G134">
        <v>32.715699999999998</v>
      </c>
      <c r="H134">
        <v>-117.1611</v>
      </c>
      <c r="J134">
        <f t="shared" si="4"/>
        <v>3</v>
      </c>
      <c r="K134">
        <f t="shared" si="4"/>
        <v>0</v>
      </c>
      <c r="L134">
        <f t="shared" si="4"/>
        <v>1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763</v>
      </c>
      <c r="B135" t="s">
        <v>1</v>
      </c>
      <c r="C135" t="s">
        <v>1024</v>
      </c>
      <c r="D135">
        <v>3</v>
      </c>
      <c r="E135">
        <v>0</v>
      </c>
      <c r="F135">
        <v>1</v>
      </c>
      <c r="G135">
        <v>42.360100000000003</v>
      </c>
      <c r="H135">
        <v>-71.058899999999994</v>
      </c>
      <c r="J135">
        <f t="shared" si="4"/>
        <v>3</v>
      </c>
      <c r="K135">
        <f t="shared" si="4"/>
        <v>0</v>
      </c>
      <c r="L135">
        <f t="shared" si="4"/>
        <v>1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765</v>
      </c>
      <c r="B136" t="s">
        <v>1</v>
      </c>
      <c r="C136" t="s">
        <v>891</v>
      </c>
      <c r="D136">
        <v>3</v>
      </c>
      <c r="E136">
        <v>0</v>
      </c>
      <c r="F136">
        <v>0</v>
      </c>
      <c r="G136">
        <v>45.546999999999997</v>
      </c>
      <c r="H136">
        <v>-123.1386</v>
      </c>
      <c r="J136">
        <f t="shared" si="4"/>
        <v>3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868</v>
      </c>
      <c r="D137">
        <v>2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242</v>
      </c>
      <c r="C138" t="s">
        <v>633</v>
      </c>
      <c r="D138">
        <v>2</v>
      </c>
      <c r="E138">
        <v>0</v>
      </c>
      <c r="F138">
        <v>0</v>
      </c>
      <c r="G138">
        <v>49.814399999999999</v>
      </c>
      <c r="H138">
        <v>6.1317000000000004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322</v>
      </c>
      <c r="C139" t="s">
        <v>508</v>
      </c>
      <c r="D139">
        <v>2</v>
      </c>
      <c r="E139">
        <v>0</v>
      </c>
      <c r="F139">
        <v>0</v>
      </c>
      <c r="G139">
        <v>14.641500000000001</v>
      </c>
      <c r="H139">
        <v>-61.0242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287</v>
      </c>
      <c r="C140" t="s">
        <v>817</v>
      </c>
      <c r="D140">
        <v>2</v>
      </c>
      <c r="E140">
        <v>0</v>
      </c>
      <c r="F140">
        <v>0</v>
      </c>
      <c r="G140">
        <v>31.791699999999999</v>
      </c>
      <c r="H140">
        <v>-7.0926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1025</v>
      </c>
      <c r="B141" t="s">
        <v>1</v>
      </c>
      <c r="C141" t="s">
        <v>1024</v>
      </c>
      <c r="D141">
        <v>2</v>
      </c>
      <c r="E141">
        <v>0</v>
      </c>
      <c r="F141">
        <v>0</v>
      </c>
      <c r="G141">
        <v>42.176699999999997</v>
      </c>
      <c r="H141">
        <v>-71.144900000000007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819</v>
      </c>
      <c r="B142" t="s">
        <v>1</v>
      </c>
      <c r="C142" t="s">
        <v>820</v>
      </c>
      <c r="D142">
        <v>2</v>
      </c>
      <c r="E142">
        <v>0</v>
      </c>
      <c r="F142">
        <v>0</v>
      </c>
      <c r="G142">
        <v>37.601700000000001</v>
      </c>
      <c r="H142">
        <v>-121.7195</v>
      </c>
      <c r="J142">
        <f t="shared" si="4"/>
        <v>2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802</v>
      </c>
      <c r="B143" t="s">
        <v>1</v>
      </c>
      <c r="C143" t="s">
        <v>866</v>
      </c>
      <c r="D143">
        <v>2</v>
      </c>
      <c r="E143">
        <v>0</v>
      </c>
      <c r="F143">
        <v>0</v>
      </c>
      <c r="G143">
        <v>26.190100000000001</v>
      </c>
      <c r="H143">
        <v>-80.365899999999996</v>
      </c>
      <c r="J143">
        <f t="shared" si="4"/>
        <v>2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822</v>
      </c>
      <c r="B144" t="s">
        <v>1</v>
      </c>
      <c r="C144" t="s">
        <v>823</v>
      </c>
      <c r="D144">
        <v>2</v>
      </c>
      <c r="E144">
        <v>0</v>
      </c>
      <c r="F144">
        <v>0</v>
      </c>
      <c r="G144">
        <v>39.739199999999997</v>
      </c>
      <c r="H144">
        <v>-104.9903</v>
      </c>
      <c r="J144">
        <f t="shared" si="4"/>
        <v>2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872</v>
      </c>
      <c r="B145" t="s">
        <v>1</v>
      </c>
      <c r="C145" t="s">
        <v>891</v>
      </c>
      <c r="D145">
        <v>2</v>
      </c>
      <c r="E145">
        <v>0</v>
      </c>
      <c r="F145">
        <v>0</v>
      </c>
      <c r="G145">
        <v>41.256</v>
      </c>
      <c r="H145">
        <v>-73.370900000000006</v>
      </c>
      <c r="J145">
        <f t="shared" si="4"/>
        <v>2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1026</v>
      </c>
      <c r="B146" t="s">
        <v>1</v>
      </c>
      <c r="C146" t="s">
        <v>978</v>
      </c>
      <c r="D146">
        <v>2</v>
      </c>
      <c r="E146">
        <v>0</v>
      </c>
      <c r="F146">
        <v>0</v>
      </c>
      <c r="G146">
        <v>34.282899999999998</v>
      </c>
      <c r="H146">
        <v>-85.230800000000002</v>
      </c>
      <c r="J146">
        <f t="shared" si="4"/>
        <v>2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786</v>
      </c>
      <c r="B147" t="s">
        <v>1</v>
      </c>
      <c r="C147" t="s">
        <v>1027</v>
      </c>
      <c r="D147">
        <v>2</v>
      </c>
      <c r="E147">
        <v>0</v>
      </c>
      <c r="F147">
        <v>0</v>
      </c>
      <c r="G147">
        <v>43.908799999999999</v>
      </c>
      <c r="H147">
        <v>-71.825999999999993</v>
      </c>
      <c r="J147">
        <f t="shared" si="4"/>
        <v>2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828</v>
      </c>
      <c r="B148" t="s">
        <v>1</v>
      </c>
      <c r="C148" t="s">
        <v>829</v>
      </c>
      <c r="D148">
        <v>2</v>
      </c>
      <c r="E148">
        <v>0</v>
      </c>
      <c r="F148">
        <v>0</v>
      </c>
      <c r="G148">
        <v>27.990400000000001</v>
      </c>
      <c r="H148">
        <v>-82.3018</v>
      </c>
      <c r="J148">
        <f t="shared" si="4"/>
        <v>2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834</v>
      </c>
      <c r="B149" t="s">
        <v>1</v>
      </c>
      <c r="C149" t="s">
        <v>885</v>
      </c>
      <c r="D149">
        <v>2</v>
      </c>
      <c r="E149">
        <v>0</v>
      </c>
      <c r="F149">
        <v>0</v>
      </c>
      <c r="G149">
        <v>26.663</v>
      </c>
      <c r="H149">
        <v>-81.953500000000005</v>
      </c>
      <c r="J149">
        <f t="shared" si="4"/>
        <v>2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836</v>
      </c>
      <c r="B150" t="s">
        <v>1</v>
      </c>
      <c r="C150" t="s">
        <v>837</v>
      </c>
      <c r="D150">
        <v>2</v>
      </c>
      <c r="E150">
        <v>0</v>
      </c>
      <c r="F150">
        <v>0</v>
      </c>
      <c r="G150">
        <v>32.816200000000002</v>
      </c>
      <c r="H150">
        <v>-111.28449999999999</v>
      </c>
      <c r="J150">
        <f t="shared" si="4"/>
        <v>2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795</v>
      </c>
      <c r="B151" t="s">
        <v>1</v>
      </c>
      <c r="C151" t="s">
        <v>885</v>
      </c>
      <c r="D151">
        <v>2</v>
      </c>
      <c r="E151">
        <v>0</v>
      </c>
      <c r="F151">
        <v>0</v>
      </c>
      <c r="G151">
        <v>41.148899999999998</v>
      </c>
      <c r="H151">
        <v>-73.983000000000004</v>
      </c>
      <c r="J151">
        <f t="shared" si="4"/>
        <v>2</v>
      </c>
      <c r="K151">
        <f t="shared" si="4"/>
        <v>0</v>
      </c>
      <c r="L151">
        <f t="shared" si="4"/>
        <v>0</v>
      </c>
      <c r="N151">
        <f t="shared" si="5"/>
        <v>2</v>
      </c>
      <c r="O151">
        <f t="shared" si="5"/>
        <v>0</v>
      </c>
      <c r="P151">
        <f t="shared" si="5"/>
        <v>0</v>
      </c>
    </row>
    <row r="152" spans="1:16" ht="17" x14ac:dyDescent="0.25">
      <c r="A152" s="4" t="s">
        <v>838</v>
      </c>
      <c r="B152" t="s">
        <v>1</v>
      </c>
      <c r="C152" t="s">
        <v>839</v>
      </c>
      <c r="D152">
        <v>2</v>
      </c>
      <c r="E152">
        <v>0</v>
      </c>
      <c r="F152">
        <v>0</v>
      </c>
      <c r="G152">
        <v>38.474699999999999</v>
      </c>
      <c r="H152">
        <v>-121.35420000000001</v>
      </c>
      <c r="J152">
        <f t="shared" ref="J152:L215" si="6">IF($B152="US",D152,"")</f>
        <v>2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72</v>
      </c>
      <c r="B153" t="s">
        <v>1</v>
      </c>
      <c r="C153" t="s">
        <v>128</v>
      </c>
      <c r="D153">
        <v>2</v>
      </c>
      <c r="E153">
        <v>0</v>
      </c>
      <c r="F153">
        <v>0</v>
      </c>
      <c r="G153">
        <v>36.576099999999997</v>
      </c>
      <c r="H153">
        <v>-120.9876</v>
      </c>
      <c r="J153">
        <f t="shared" si="6"/>
        <v>2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840</v>
      </c>
      <c r="B154" t="s">
        <v>1</v>
      </c>
      <c r="C154" t="s">
        <v>841</v>
      </c>
      <c r="D154">
        <v>2</v>
      </c>
      <c r="E154">
        <v>0</v>
      </c>
      <c r="F154">
        <v>0</v>
      </c>
      <c r="G154">
        <v>37.563000000000002</v>
      </c>
      <c r="H154">
        <v>-122.32550000000001</v>
      </c>
      <c r="J154">
        <f t="shared" si="6"/>
        <v>2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842</v>
      </c>
      <c r="B155" t="s">
        <v>1</v>
      </c>
      <c r="C155" t="s">
        <v>843</v>
      </c>
      <c r="D155">
        <v>2</v>
      </c>
      <c r="E155">
        <v>0</v>
      </c>
      <c r="F155">
        <v>0</v>
      </c>
      <c r="G155">
        <v>43.032400000000003</v>
      </c>
      <c r="H155">
        <v>-73.936000000000007</v>
      </c>
      <c r="J155">
        <f t="shared" si="6"/>
        <v>2</v>
      </c>
      <c r="K155">
        <f t="shared" si="6"/>
        <v>0</v>
      </c>
      <c r="L155">
        <f t="shared" si="6"/>
        <v>0</v>
      </c>
      <c r="N155">
        <f t="shared" si="5"/>
        <v>2</v>
      </c>
      <c r="O155">
        <f t="shared" si="5"/>
        <v>0</v>
      </c>
      <c r="P155">
        <f t="shared" si="5"/>
        <v>0</v>
      </c>
    </row>
    <row r="156" spans="1:16" ht="17" x14ac:dyDescent="0.25">
      <c r="A156" s="4" t="s">
        <v>844</v>
      </c>
      <c r="B156" t="s">
        <v>1</v>
      </c>
      <c r="C156" t="s">
        <v>633</v>
      </c>
      <c r="D156">
        <v>2</v>
      </c>
      <c r="E156">
        <v>0</v>
      </c>
      <c r="F156">
        <v>0</v>
      </c>
      <c r="G156">
        <v>39.591200000000001</v>
      </c>
      <c r="H156">
        <v>-106.06399999999999</v>
      </c>
      <c r="J156">
        <f t="shared" si="6"/>
        <v>2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300</v>
      </c>
      <c r="C157" t="s">
        <v>935</v>
      </c>
      <c r="D157">
        <v>1</v>
      </c>
      <c r="E157">
        <v>0</v>
      </c>
      <c r="F157">
        <v>0</v>
      </c>
      <c r="G157">
        <v>33</v>
      </c>
      <c r="H157">
        <v>65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376</v>
      </c>
      <c r="C158" t="s">
        <v>616</v>
      </c>
      <c r="D158">
        <v>1</v>
      </c>
      <c r="E158">
        <v>0</v>
      </c>
      <c r="F158">
        <v>0</v>
      </c>
      <c r="G158">
        <v>42.506300000000003</v>
      </c>
      <c r="H158">
        <v>1.5218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261</v>
      </c>
      <c r="C159" t="s">
        <v>617</v>
      </c>
      <c r="D159">
        <v>1</v>
      </c>
      <c r="E159">
        <v>0</v>
      </c>
      <c r="F159">
        <v>0</v>
      </c>
      <c r="G159">
        <v>40.069099999999999</v>
      </c>
      <c r="H159">
        <v>45.038200000000003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985</v>
      </c>
      <c r="D160">
        <v>1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394</v>
      </c>
      <c r="C161" t="s">
        <v>579</v>
      </c>
      <c r="D161">
        <v>1</v>
      </c>
      <c r="E161">
        <v>0</v>
      </c>
      <c r="F161">
        <v>0</v>
      </c>
      <c r="G161">
        <v>27.514199999999999</v>
      </c>
      <c r="H161">
        <v>90.433599999999998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122</v>
      </c>
      <c r="D162">
        <v>1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579</v>
      </c>
      <c r="D163">
        <v>1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980</v>
      </c>
      <c r="B164" t="s">
        <v>63</v>
      </c>
      <c r="C164" t="s">
        <v>981</v>
      </c>
      <c r="D164">
        <v>1</v>
      </c>
      <c r="E164">
        <v>0</v>
      </c>
      <c r="F164">
        <v>0</v>
      </c>
      <c r="G164">
        <v>51.044699999999999</v>
      </c>
      <c r="H164">
        <v>-114.0719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976</v>
      </c>
      <c r="B165" t="s">
        <v>63</v>
      </c>
      <c r="C165" t="s">
        <v>813</v>
      </c>
      <c r="D165">
        <v>1</v>
      </c>
      <c r="E165">
        <v>0</v>
      </c>
      <c r="F165">
        <v>0</v>
      </c>
      <c r="G165">
        <v>53.546100000000003</v>
      </c>
      <c r="H165">
        <v>-113.49379999999999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77</v>
      </c>
      <c r="B166" t="s">
        <v>63</v>
      </c>
      <c r="C166" t="s">
        <v>132</v>
      </c>
      <c r="D166">
        <v>1</v>
      </c>
      <c r="E166">
        <v>0</v>
      </c>
      <c r="F166">
        <v>1</v>
      </c>
      <c r="G166">
        <v>42.984900000000003</v>
      </c>
      <c r="H166">
        <v>-81.2453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257</v>
      </c>
      <c r="C167" t="s">
        <v>848</v>
      </c>
      <c r="D167">
        <v>1</v>
      </c>
      <c r="E167">
        <v>0</v>
      </c>
      <c r="F167">
        <v>0</v>
      </c>
      <c r="G167">
        <v>4.5709</v>
      </c>
      <c r="H167">
        <v>-74.297300000000007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279</v>
      </c>
      <c r="C168" t="s">
        <v>848</v>
      </c>
      <c r="D168">
        <v>1</v>
      </c>
      <c r="E168">
        <v>0</v>
      </c>
      <c r="F168">
        <v>0</v>
      </c>
      <c r="G168">
        <v>9.7489000000000008</v>
      </c>
      <c r="H168">
        <v>-83.753399999999999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306</v>
      </c>
      <c r="C169" t="s">
        <v>1028</v>
      </c>
      <c r="D169">
        <v>1</v>
      </c>
      <c r="E169">
        <v>0</v>
      </c>
      <c r="F169">
        <v>0</v>
      </c>
      <c r="G169">
        <v>61.892600000000002</v>
      </c>
      <c r="H169">
        <v>-6.9118000000000004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432</v>
      </c>
      <c r="C170" t="s">
        <v>849</v>
      </c>
      <c r="D170">
        <v>1</v>
      </c>
      <c r="E170">
        <v>0</v>
      </c>
      <c r="F170">
        <v>0</v>
      </c>
      <c r="G170">
        <v>36.140799999999999</v>
      </c>
      <c r="H170">
        <v>-5.3536000000000001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311</v>
      </c>
      <c r="C171" t="s">
        <v>583</v>
      </c>
      <c r="D171">
        <v>1</v>
      </c>
      <c r="E171">
        <v>0</v>
      </c>
      <c r="F171">
        <v>0</v>
      </c>
      <c r="G171">
        <v>31.24</v>
      </c>
      <c r="H171">
        <v>36.51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280</v>
      </c>
      <c r="C172" t="s">
        <v>584</v>
      </c>
      <c r="D172">
        <v>1</v>
      </c>
      <c r="E172">
        <v>0</v>
      </c>
      <c r="F172">
        <v>0</v>
      </c>
      <c r="G172">
        <v>56.879600000000003</v>
      </c>
      <c r="H172">
        <v>24.603200000000001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367</v>
      </c>
      <c r="C173" t="s">
        <v>584</v>
      </c>
      <c r="D173">
        <v>1</v>
      </c>
      <c r="E173">
        <v>0</v>
      </c>
      <c r="F173">
        <v>0</v>
      </c>
      <c r="G173">
        <v>47.14</v>
      </c>
      <c r="H173">
        <v>9.5500000000000007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313</v>
      </c>
      <c r="C174" t="s">
        <v>700</v>
      </c>
      <c r="D174">
        <v>1</v>
      </c>
      <c r="E174">
        <v>0</v>
      </c>
      <c r="F174">
        <v>0</v>
      </c>
      <c r="G174">
        <v>55.169400000000003</v>
      </c>
      <c r="H174">
        <v>23.8813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79</v>
      </c>
      <c r="B175" t="s">
        <v>13</v>
      </c>
      <c r="C175" t="s">
        <v>136</v>
      </c>
      <c r="D175">
        <v>1</v>
      </c>
      <c r="E175">
        <v>0</v>
      </c>
      <c r="F175">
        <v>1</v>
      </c>
      <c r="G175">
        <v>31.692699999999999</v>
      </c>
      <c r="H175">
        <v>88.092399999999998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345</v>
      </c>
      <c r="C176" t="s">
        <v>619</v>
      </c>
      <c r="D176">
        <v>1</v>
      </c>
      <c r="E176">
        <v>0</v>
      </c>
      <c r="F176">
        <v>0</v>
      </c>
      <c r="G176">
        <v>43.7333</v>
      </c>
      <c r="H176">
        <v>7.4166999999999996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80</v>
      </c>
      <c r="C177" t="s">
        <v>125</v>
      </c>
      <c r="D177">
        <v>1</v>
      </c>
      <c r="E177">
        <v>0</v>
      </c>
      <c r="F177">
        <v>1</v>
      </c>
      <c r="G177">
        <v>28.166699999999999</v>
      </c>
      <c r="H177">
        <v>84.25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388</v>
      </c>
      <c r="C178" t="s">
        <v>700</v>
      </c>
      <c r="D178">
        <v>1</v>
      </c>
      <c r="E178">
        <v>0</v>
      </c>
      <c r="F178">
        <v>0</v>
      </c>
      <c r="G178">
        <v>9.0820000000000007</v>
      </c>
      <c r="H178">
        <v>8.6753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240</v>
      </c>
      <c r="C179" t="s">
        <v>579</v>
      </c>
      <c r="D179">
        <v>1</v>
      </c>
      <c r="E179">
        <v>0</v>
      </c>
      <c r="F179">
        <v>0</v>
      </c>
      <c r="G179">
        <v>-9.19</v>
      </c>
      <c r="H179">
        <v>-75.015199999999993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254</v>
      </c>
      <c r="C180" t="s">
        <v>579</v>
      </c>
      <c r="D180">
        <v>1</v>
      </c>
      <c r="E180">
        <v>0</v>
      </c>
      <c r="F180">
        <v>0</v>
      </c>
      <c r="G180">
        <v>44.016500000000001</v>
      </c>
      <c r="H180">
        <v>21.0059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246</v>
      </c>
      <c r="C181" t="s">
        <v>1029</v>
      </c>
      <c r="D181">
        <v>1</v>
      </c>
      <c r="E181">
        <v>0</v>
      </c>
      <c r="F181">
        <v>0</v>
      </c>
      <c r="G181">
        <v>48.668999999999997</v>
      </c>
      <c r="H181">
        <v>19.699000000000002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/>
      <c r="B182" t="s">
        <v>247</v>
      </c>
      <c r="C182" t="s">
        <v>579</v>
      </c>
      <c r="D182">
        <v>1</v>
      </c>
      <c r="E182">
        <v>0</v>
      </c>
      <c r="F182">
        <v>0</v>
      </c>
      <c r="G182">
        <v>-30.5595</v>
      </c>
      <c r="H182">
        <v>22.9375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81</v>
      </c>
      <c r="C183" t="s">
        <v>137</v>
      </c>
      <c r="D183">
        <v>1</v>
      </c>
      <c r="E183">
        <v>0</v>
      </c>
      <c r="F183">
        <v>1</v>
      </c>
      <c r="G183">
        <v>7</v>
      </c>
      <c r="H183">
        <v>81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/>
      <c r="B184" t="s">
        <v>425</v>
      </c>
      <c r="C184" t="s">
        <v>587</v>
      </c>
      <c r="D184">
        <v>1</v>
      </c>
      <c r="E184">
        <v>0</v>
      </c>
      <c r="F184">
        <v>0</v>
      </c>
      <c r="G184">
        <v>8.6195000000000004</v>
      </c>
      <c r="H184">
        <v>0.82479999999999998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/>
      <c r="B185" t="s">
        <v>304</v>
      </c>
      <c r="C185" t="s">
        <v>584</v>
      </c>
      <c r="D185">
        <v>1</v>
      </c>
      <c r="E185">
        <v>0</v>
      </c>
      <c r="F185">
        <v>0</v>
      </c>
      <c r="G185">
        <v>34</v>
      </c>
      <c r="H185">
        <v>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855</v>
      </c>
      <c r="B186" t="s">
        <v>1</v>
      </c>
      <c r="C186" t="s">
        <v>806</v>
      </c>
      <c r="D186">
        <v>1</v>
      </c>
      <c r="E186">
        <v>0</v>
      </c>
      <c r="F186">
        <v>0</v>
      </c>
      <c r="G186">
        <v>32.795699999999997</v>
      </c>
      <c r="H186">
        <v>-79.784800000000004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857</v>
      </c>
      <c r="B187" t="s">
        <v>1</v>
      </c>
      <c r="C187" t="s">
        <v>858</v>
      </c>
      <c r="D187">
        <v>1</v>
      </c>
      <c r="E187">
        <v>0</v>
      </c>
      <c r="F187">
        <v>0</v>
      </c>
      <c r="G187">
        <v>35.7211</v>
      </c>
      <c r="H187">
        <v>-79.178100000000001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821</v>
      </c>
      <c r="B188" t="s">
        <v>1</v>
      </c>
      <c r="C188" t="s">
        <v>1030</v>
      </c>
      <c r="D188">
        <v>1</v>
      </c>
      <c r="E188">
        <v>0</v>
      </c>
      <c r="F188">
        <v>0</v>
      </c>
      <c r="G188">
        <v>36.079599999999999</v>
      </c>
      <c r="H188">
        <v>-115.09399999999999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860</v>
      </c>
      <c r="B189" t="s">
        <v>1</v>
      </c>
      <c r="C189" t="s">
        <v>861</v>
      </c>
      <c r="D189">
        <v>1</v>
      </c>
      <c r="E189">
        <v>0</v>
      </c>
      <c r="F189">
        <v>0</v>
      </c>
      <c r="G189">
        <v>45.746600000000001</v>
      </c>
      <c r="H189">
        <v>-122.5194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803</v>
      </c>
      <c r="B190" t="s">
        <v>1</v>
      </c>
      <c r="C190" t="s">
        <v>978</v>
      </c>
      <c r="D190">
        <v>1</v>
      </c>
      <c r="E190">
        <v>0</v>
      </c>
      <c r="F190">
        <v>0</v>
      </c>
      <c r="G190">
        <v>33.899900000000002</v>
      </c>
      <c r="H190">
        <v>-84.564099999999996</v>
      </c>
      <c r="J190">
        <f t="shared" si="6"/>
        <v>1</v>
      </c>
      <c r="K190">
        <f t="shared" si="6"/>
        <v>0</v>
      </c>
      <c r="L190">
        <f t="shared" si="6"/>
        <v>0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865</v>
      </c>
      <c r="B191" t="s">
        <v>1</v>
      </c>
      <c r="C191" t="s">
        <v>866</v>
      </c>
      <c r="D191">
        <v>1</v>
      </c>
      <c r="E191">
        <v>0</v>
      </c>
      <c r="F191">
        <v>0</v>
      </c>
      <c r="G191">
        <v>40.962899999999998</v>
      </c>
      <c r="H191">
        <v>-112.09529999999999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867</v>
      </c>
      <c r="B192" t="s">
        <v>1</v>
      </c>
      <c r="C192" t="s">
        <v>868</v>
      </c>
      <c r="D192">
        <v>1</v>
      </c>
      <c r="E192">
        <v>0</v>
      </c>
      <c r="F192">
        <v>0</v>
      </c>
      <c r="G192">
        <v>39.907800000000002</v>
      </c>
      <c r="H192">
        <v>-75.387900000000002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807</v>
      </c>
      <c r="B193" t="s">
        <v>1</v>
      </c>
      <c r="C193" t="s">
        <v>823</v>
      </c>
      <c r="D193">
        <v>1</v>
      </c>
      <c r="E193">
        <v>0</v>
      </c>
      <c r="F193">
        <v>0</v>
      </c>
      <c r="G193">
        <v>41.314799999999998</v>
      </c>
      <c r="H193">
        <v>-96.195099999999996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870</v>
      </c>
      <c r="B194" t="s">
        <v>1</v>
      </c>
      <c r="C194" t="s">
        <v>871</v>
      </c>
      <c r="D194">
        <v>1</v>
      </c>
      <c r="E194">
        <v>0</v>
      </c>
      <c r="F194">
        <v>0</v>
      </c>
      <c r="G194">
        <v>38.910800000000002</v>
      </c>
      <c r="H194">
        <v>-104.4723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873</v>
      </c>
      <c r="B195" t="s">
        <v>1</v>
      </c>
      <c r="C195" t="s">
        <v>874</v>
      </c>
      <c r="D195">
        <v>1</v>
      </c>
      <c r="E195">
        <v>0</v>
      </c>
      <c r="F195">
        <v>0</v>
      </c>
      <c r="G195">
        <v>38.060600000000001</v>
      </c>
      <c r="H195">
        <v>-84.4803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877</v>
      </c>
      <c r="B196" t="s">
        <v>1</v>
      </c>
      <c r="C196" t="s">
        <v>982</v>
      </c>
      <c r="D196">
        <v>1</v>
      </c>
      <c r="E196">
        <v>0</v>
      </c>
      <c r="F196">
        <v>0</v>
      </c>
      <c r="G196">
        <v>47.198099999999997</v>
      </c>
      <c r="H196">
        <v>-119.3732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830</v>
      </c>
      <c r="B197" t="s">
        <v>1</v>
      </c>
      <c r="C197" t="s">
        <v>966</v>
      </c>
      <c r="D197">
        <v>1</v>
      </c>
      <c r="E197">
        <v>0</v>
      </c>
      <c r="F197">
        <v>0</v>
      </c>
      <c r="G197">
        <v>21.306999999999999</v>
      </c>
      <c r="H197">
        <v>-157.85839999999999</v>
      </c>
      <c r="J197">
        <f t="shared" si="6"/>
        <v>1</v>
      </c>
      <c r="K197">
        <f t="shared" si="6"/>
        <v>0</v>
      </c>
      <c r="L197">
        <f t="shared" si="6"/>
        <v>0</v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881</v>
      </c>
      <c r="B198" t="s">
        <v>1</v>
      </c>
      <c r="C198" t="s">
        <v>882</v>
      </c>
      <c r="D198">
        <v>1</v>
      </c>
      <c r="E198">
        <v>0</v>
      </c>
      <c r="F198">
        <v>0</v>
      </c>
      <c r="G198">
        <v>40.744999999999997</v>
      </c>
      <c r="H198">
        <v>-123.8695</v>
      </c>
      <c r="J198">
        <f t="shared" si="6"/>
        <v>1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832</v>
      </c>
      <c r="B199" t="s">
        <v>1</v>
      </c>
      <c r="C199" t="s">
        <v>1031</v>
      </c>
      <c r="D199">
        <v>1</v>
      </c>
      <c r="E199">
        <v>0</v>
      </c>
      <c r="F199">
        <v>0</v>
      </c>
      <c r="G199">
        <v>42.334499999999998</v>
      </c>
      <c r="H199">
        <v>-122.7647</v>
      </c>
      <c r="J199">
        <f t="shared" si="6"/>
        <v>1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884</v>
      </c>
      <c r="B200" t="s">
        <v>1</v>
      </c>
      <c r="C200" t="s">
        <v>885</v>
      </c>
      <c r="D200">
        <v>1</v>
      </c>
      <c r="E200">
        <v>0</v>
      </c>
      <c r="F200">
        <v>0</v>
      </c>
      <c r="G200">
        <v>47.7425</v>
      </c>
      <c r="H200">
        <v>-123.304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788</v>
      </c>
      <c r="B201" t="s">
        <v>1</v>
      </c>
      <c r="C201" t="s">
        <v>966</v>
      </c>
      <c r="D201">
        <v>1</v>
      </c>
      <c r="E201">
        <v>0</v>
      </c>
      <c r="F201">
        <v>0</v>
      </c>
      <c r="G201">
        <v>34.367199999999997</v>
      </c>
      <c r="H201">
        <v>-80.588300000000004</v>
      </c>
      <c r="J201">
        <f t="shared" si="6"/>
        <v>1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890</v>
      </c>
      <c r="B202" t="s">
        <v>1</v>
      </c>
      <c r="C202" t="s">
        <v>891</v>
      </c>
      <c r="D202">
        <v>1</v>
      </c>
      <c r="E202">
        <v>0</v>
      </c>
      <c r="F202">
        <v>0</v>
      </c>
      <c r="G202">
        <v>42.695300000000003</v>
      </c>
      <c r="H202">
        <v>-121.6142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892</v>
      </c>
      <c r="B203" t="s">
        <v>1</v>
      </c>
      <c r="C203" t="s">
        <v>891</v>
      </c>
      <c r="D203">
        <v>1</v>
      </c>
      <c r="E203">
        <v>0</v>
      </c>
      <c r="F203">
        <v>0</v>
      </c>
      <c r="G203">
        <v>37.251899999999999</v>
      </c>
      <c r="H203">
        <v>-119.69629999999999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85</v>
      </c>
      <c r="B204" t="s">
        <v>1</v>
      </c>
      <c r="C204" t="s">
        <v>893</v>
      </c>
      <c r="D204">
        <v>1</v>
      </c>
      <c r="E204">
        <v>0</v>
      </c>
      <c r="F204">
        <v>1</v>
      </c>
      <c r="G204">
        <v>43.073099999999997</v>
      </c>
      <c r="H204">
        <v>-89.401200000000003</v>
      </c>
      <c r="J204">
        <f t="shared" si="6"/>
        <v>1</v>
      </c>
      <c r="K204">
        <f t="shared" si="6"/>
        <v>0</v>
      </c>
      <c r="L204">
        <f t="shared" si="6"/>
        <v>1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894</v>
      </c>
      <c r="B205" t="s">
        <v>1</v>
      </c>
      <c r="C205" t="s">
        <v>895</v>
      </c>
      <c r="D205">
        <v>1</v>
      </c>
      <c r="E205">
        <v>0</v>
      </c>
      <c r="F205">
        <v>0</v>
      </c>
      <c r="G205">
        <v>39.836199999999998</v>
      </c>
      <c r="H205">
        <v>-86.175200000000004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769</v>
      </c>
      <c r="B206" t="s">
        <v>1</v>
      </c>
      <c r="C206" t="s">
        <v>900</v>
      </c>
      <c r="D206">
        <v>1</v>
      </c>
      <c r="E206">
        <v>0</v>
      </c>
      <c r="F206">
        <v>0</v>
      </c>
      <c r="G206">
        <v>41.911999999999999</v>
      </c>
      <c r="H206">
        <v>-70.716800000000006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794</v>
      </c>
      <c r="B207" t="s">
        <v>1</v>
      </c>
      <c r="C207" t="s">
        <v>1032</v>
      </c>
      <c r="D207">
        <v>1</v>
      </c>
      <c r="E207">
        <v>0</v>
      </c>
      <c r="F207">
        <v>0</v>
      </c>
      <c r="G207">
        <v>47.067599999999999</v>
      </c>
      <c r="H207">
        <v>-122.12949999999999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899</v>
      </c>
      <c r="B208" t="s">
        <v>1</v>
      </c>
      <c r="C208" t="s">
        <v>900</v>
      </c>
      <c r="D208">
        <v>1</v>
      </c>
      <c r="E208">
        <v>0</v>
      </c>
      <c r="F208">
        <v>0</v>
      </c>
      <c r="G208">
        <v>42.161499999999997</v>
      </c>
      <c r="H208">
        <v>-70.7928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903</v>
      </c>
      <c r="B209" t="s">
        <v>1</v>
      </c>
      <c r="C209" t="s">
        <v>874</v>
      </c>
      <c r="D209">
        <v>1</v>
      </c>
      <c r="E209">
        <v>0</v>
      </c>
      <c r="F209">
        <v>0</v>
      </c>
      <c r="G209">
        <v>44.996400000000001</v>
      </c>
      <c r="H209">
        <v>-93.061599999999999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87</v>
      </c>
      <c r="B210" t="s">
        <v>1</v>
      </c>
      <c r="C210" t="s">
        <v>120</v>
      </c>
      <c r="D210">
        <v>1</v>
      </c>
      <c r="E210">
        <v>0</v>
      </c>
      <c r="F210">
        <v>0</v>
      </c>
      <c r="G210">
        <v>29.424099999999999</v>
      </c>
      <c r="H210">
        <v>-98.493600000000001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1033</v>
      </c>
      <c r="B211" t="s">
        <v>1</v>
      </c>
      <c r="C211" t="s">
        <v>1005</v>
      </c>
      <c r="D211">
        <v>1</v>
      </c>
      <c r="E211">
        <v>0</v>
      </c>
      <c r="F211">
        <v>0</v>
      </c>
      <c r="G211">
        <v>36.9741</v>
      </c>
      <c r="H211">
        <v>-122.0308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907</v>
      </c>
      <c r="B212" t="s">
        <v>1</v>
      </c>
      <c r="C212" t="s">
        <v>1034</v>
      </c>
      <c r="D212">
        <v>1</v>
      </c>
      <c r="E212">
        <v>0</v>
      </c>
      <c r="F212">
        <v>0</v>
      </c>
      <c r="G212">
        <v>30.768999999999998</v>
      </c>
      <c r="H212">
        <v>-86.982399999999998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908</v>
      </c>
      <c r="B213" t="s">
        <v>1</v>
      </c>
      <c r="C213" t="s">
        <v>909</v>
      </c>
      <c r="D213">
        <v>1</v>
      </c>
      <c r="E213">
        <v>0</v>
      </c>
      <c r="F213">
        <v>0</v>
      </c>
      <c r="G213">
        <v>27.336400000000001</v>
      </c>
      <c r="H213">
        <v>-82.530699999999996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815</v>
      </c>
      <c r="B214" t="s">
        <v>1</v>
      </c>
      <c r="C214" t="s">
        <v>985</v>
      </c>
      <c r="D214">
        <v>1</v>
      </c>
      <c r="E214">
        <v>0</v>
      </c>
      <c r="F214">
        <v>0</v>
      </c>
      <c r="G214">
        <v>38.578000000000003</v>
      </c>
      <c r="H214">
        <v>-122.9888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919</v>
      </c>
      <c r="B215" t="s">
        <v>1</v>
      </c>
      <c r="C215" t="s">
        <v>866</v>
      </c>
      <c r="D215">
        <v>1</v>
      </c>
      <c r="E215">
        <v>0</v>
      </c>
      <c r="F215">
        <v>0</v>
      </c>
      <c r="G215">
        <v>36.159300000000002</v>
      </c>
      <c r="H215">
        <v>-95.941000000000003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922</v>
      </c>
      <c r="B216" t="s">
        <v>1</v>
      </c>
      <c r="C216" t="s">
        <v>616</v>
      </c>
      <c r="D216">
        <v>1</v>
      </c>
      <c r="E216">
        <v>0</v>
      </c>
      <c r="F216">
        <v>0</v>
      </c>
      <c r="G216">
        <v>45.774999999999999</v>
      </c>
      <c r="H216">
        <v>-118.7606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925</v>
      </c>
      <c r="B217" t="s">
        <v>1</v>
      </c>
      <c r="C217" t="s">
        <v>926</v>
      </c>
      <c r="D217">
        <v>1</v>
      </c>
      <c r="E217">
        <v>0</v>
      </c>
      <c r="F217">
        <v>0</v>
      </c>
      <c r="G217">
        <v>35.803199999999997</v>
      </c>
      <c r="H217">
        <v>-78.566100000000006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847</v>
      </c>
      <c r="B218" t="s">
        <v>1</v>
      </c>
      <c r="C218" t="s">
        <v>1022</v>
      </c>
      <c r="D218">
        <v>1</v>
      </c>
      <c r="E218">
        <v>0</v>
      </c>
      <c r="F218">
        <v>0</v>
      </c>
      <c r="G218">
        <v>40.5608</v>
      </c>
      <c r="H218">
        <v>-119.6035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927</v>
      </c>
      <c r="B219" t="s">
        <v>1</v>
      </c>
      <c r="C219" t="s">
        <v>858</v>
      </c>
      <c r="D219">
        <v>1</v>
      </c>
      <c r="E219">
        <v>0</v>
      </c>
      <c r="F219">
        <v>0</v>
      </c>
      <c r="G219">
        <v>41.673900000000003</v>
      </c>
      <c r="H219">
        <v>-75.247900000000001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928</v>
      </c>
      <c r="B220" t="s">
        <v>1</v>
      </c>
      <c r="C220" t="s">
        <v>929</v>
      </c>
      <c r="D220">
        <v>1</v>
      </c>
      <c r="E220">
        <v>0</v>
      </c>
      <c r="F220">
        <v>0</v>
      </c>
      <c r="G220">
        <v>35.917900000000003</v>
      </c>
      <c r="H220">
        <v>-86.862200000000001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930</v>
      </c>
      <c r="B221" t="s">
        <v>1</v>
      </c>
      <c r="C221" t="s">
        <v>931</v>
      </c>
      <c r="D221">
        <v>1</v>
      </c>
      <c r="E221">
        <v>0</v>
      </c>
      <c r="F221">
        <v>0</v>
      </c>
      <c r="G221">
        <v>38.764600000000002</v>
      </c>
      <c r="H221">
        <v>-121.90179999999999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349</v>
      </c>
      <c r="C222" t="s">
        <v>583</v>
      </c>
      <c r="D222">
        <v>1</v>
      </c>
      <c r="E222">
        <v>0</v>
      </c>
      <c r="F222">
        <v>0</v>
      </c>
      <c r="G222">
        <v>48.379399999999997</v>
      </c>
      <c r="H222">
        <v>31.165600000000001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932</v>
      </c>
      <c r="C223" t="s">
        <v>579</v>
      </c>
      <c r="D223">
        <v>1</v>
      </c>
      <c r="E223">
        <v>0</v>
      </c>
      <c r="F223">
        <v>0</v>
      </c>
      <c r="G223">
        <v>41.902900000000002</v>
      </c>
      <c r="H223">
        <v>12.4534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433</v>
      </c>
      <c r="B224" t="s">
        <v>59</v>
      </c>
      <c r="C224" t="s">
        <v>589</v>
      </c>
      <c r="D224">
        <v>0</v>
      </c>
      <c r="E224">
        <v>0</v>
      </c>
      <c r="F224">
        <v>0</v>
      </c>
      <c r="G224">
        <v>35.4437</v>
      </c>
      <c r="H224">
        <v>139.63800000000001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391</v>
      </c>
      <c r="B225" t="s">
        <v>59</v>
      </c>
      <c r="C225" t="s">
        <v>933</v>
      </c>
      <c r="D225">
        <v>0</v>
      </c>
      <c r="E225">
        <v>0</v>
      </c>
      <c r="F225">
        <v>0</v>
      </c>
      <c r="G225">
        <v>-12.4634</v>
      </c>
      <c r="H225">
        <v>130.84559999999999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934</v>
      </c>
      <c r="B226" t="s">
        <v>1</v>
      </c>
      <c r="C226" t="s">
        <v>935</v>
      </c>
      <c r="D226">
        <v>0</v>
      </c>
      <c r="E226">
        <v>0</v>
      </c>
      <c r="F226">
        <v>0</v>
      </c>
      <c r="G226">
        <v>29.382899999999999</v>
      </c>
      <c r="H226">
        <v>-98.613399999999999</v>
      </c>
      <c r="J226">
        <f t="shared" si="8"/>
        <v>0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936</v>
      </c>
      <c r="B227" t="s">
        <v>1</v>
      </c>
      <c r="C227" t="s">
        <v>811</v>
      </c>
      <c r="D227">
        <v>0</v>
      </c>
      <c r="E227">
        <v>0</v>
      </c>
      <c r="F227">
        <v>0</v>
      </c>
      <c r="G227">
        <v>30.321300000000001</v>
      </c>
      <c r="H227">
        <v>-95.477800000000002</v>
      </c>
      <c r="J227">
        <f t="shared" si="8"/>
        <v>0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937</v>
      </c>
      <c r="B228" t="s">
        <v>1</v>
      </c>
      <c r="C228" t="s">
        <v>935</v>
      </c>
      <c r="D228">
        <v>0</v>
      </c>
      <c r="E228">
        <v>0</v>
      </c>
      <c r="F228">
        <v>0</v>
      </c>
      <c r="G228">
        <v>41.2545</v>
      </c>
      <c r="H228">
        <v>-95.975800000000007</v>
      </c>
      <c r="J228">
        <f t="shared" si="8"/>
        <v>0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938</v>
      </c>
      <c r="B229" t="s">
        <v>1</v>
      </c>
      <c r="C229" t="s">
        <v>935</v>
      </c>
      <c r="D229">
        <v>0</v>
      </c>
      <c r="E229">
        <v>0</v>
      </c>
      <c r="F229">
        <v>0</v>
      </c>
      <c r="G229">
        <v>38.272100000000002</v>
      </c>
      <c r="H229">
        <v>-121.93989999999999</v>
      </c>
      <c r="J229">
        <f t="shared" si="8"/>
        <v>0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E1A6-6488-DA46-9926-130B49101BDC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101800</v>
      </c>
      <c r="E1">
        <f>SUM(E4:E276)</f>
        <v>3460</v>
      </c>
      <c r="F1">
        <f>SUM(F4:F276)</f>
        <v>55866</v>
      </c>
      <c r="J1">
        <f>SUM(J4:J276)</f>
        <v>278</v>
      </c>
      <c r="K1">
        <f>SUM(K4:K276)</f>
        <v>14</v>
      </c>
      <c r="L1">
        <f>SUM(L4:L276)</f>
        <v>8</v>
      </c>
      <c r="N1">
        <f>SUM(N4:N276)</f>
        <v>36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1035</v>
      </c>
      <c r="D5">
        <v>67592</v>
      </c>
      <c r="E5">
        <v>2931</v>
      </c>
      <c r="F5">
        <v>42033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1036</v>
      </c>
      <c r="D6">
        <v>6593</v>
      </c>
      <c r="E6">
        <v>42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1037</v>
      </c>
      <c r="D7">
        <v>4747</v>
      </c>
      <c r="E7">
        <v>124</v>
      </c>
      <c r="F7">
        <v>913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65</v>
      </c>
      <c r="C8" t="s">
        <v>1038</v>
      </c>
      <c r="D8">
        <v>4636</v>
      </c>
      <c r="E8">
        <v>197</v>
      </c>
      <c r="F8">
        <v>523</v>
      </c>
      <c r="G8">
        <v>43</v>
      </c>
      <c r="H8">
        <v>12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658</v>
      </c>
      <c r="D9">
        <v>1352</v>
      </c>
      <c r="E9">
        <v>7</v>
      </c>
      <c r="F9">
        <v>1216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1004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759</v>
      </c>
      <c r="D11">
        <v>1215</v>
      </c>
      <c r="E11">
        <v>1</v>
      </c>
      <c r="F11">
        <v>1147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1039</v>
      </c>
      <c r="D12">
        <v>1018</v>
      </c>
      <c r="E12">
        <v>4</v>
      </c>
      <c r="F12">
        <v>955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1035</v>
      </c>
      <c r="D14">
        <v>935</v>
      </c>
      <c r="E14">
        <v>1</v>
      </c>
      <c r="F14">
        <v>909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1039</v>
      </c>
      <c r="D15">
        <v>758</v>
      </c>
      <c r="E15">
        <v>6</v>
      </c>
      <c r="F15">
        <v>618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633</v>
      </c>
      <c r="D16">
        <v>696</v>
      </c>
      <c r="E16">
        <v>6</v>
      </c>
      <c r="F16">
        <v>40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52</v>
      </c>
      <c r="C17" t="s">
        <v>1040</v>
      </c>
      <c r="D17">
        <v>670</v>
      </c>
      <c r="E17">
        <v>0</v>
      </c>
      <c r="F17">
        <v>17</v>
      </c>
      <c r="G17">
        <v>51</v>
      </c>
      <c r="H17">
        <v>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54</v>
      </c>
      <c r="C18" t="s">
        <v>1041</v>
      </c>
      <c r="D18">
        <v>653</v>
      </c>
      <c r="E18">
        <v>9</v>
      </c>
      <c r="F18">
        <v>12</v>
      </c>
      <c r="G18">
        <v>47</v>
      </c>
      <c r="H18">
        <v>2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759</v>
      </c>
      <c r="D19">
        <v>631</v>
      </c>
      <c r="E19">
        <v>0</v>
      </c>
      <c r="F19">
        <v>594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1039</v>
      </c>
      <c r="D20">
        <v>576</v>
      </c>
      <c r="E20">
        <v>6</v>
      </c>
      <c r="F20">
        <v>513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658</v>
      </c>
      <c r="D21">
        <v>539</v>
      </c>
      <c r="E21">
        <v>3</v>
      </c>
      <c r="F21">
        <v>442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24</v>
      </c>
      <c r="B22" t="s">
        <v>13</v>
      </c>
      <c r="C22" t="s">
        <v>1035</v>
      </c>
      <c r="D22">
        <v>481</v>
      </c>
      <c r="E22">
        <v>13</v>
      </c>
      <c r="F22">
        <v>396</v>
      </c>
      <c r="G22">
        <v>47.862000000000002</v>
      </c>
      <c r="H22">
        <v>127.7615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25</v>
      </c>
      <c r="B23" t="s">
        <v>13</v>
      </c>
      <c r="C23" t="s">
        <v>658</v>
      </c>
      <c r="D23">
        <v>422</v>
      </c>
      <c r="E23">
        <v>8</v>
      </c>
      <c r="F23">
        <v>299</v>
      </c>
      <c r="G23">
        <v>40.182400000000001</v>
      </c>
      <c r="H23">
        <v>116.41419999999999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1041</v>
      </c>
      <c r="D24">
        <v>420</v>
      </c>
      <c r="E24">
        <v>6</v>
      </c>
      <c r="F24">
        <v>46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70</v>
      </c>
      <c r="C25" t="s">
        <v>1041</v>
      </c>
      <c r="D25">
        <v>400</v>
      </c>
      <c r="E25">
        <v>5</v>
      </c>
      <c r="F25">
        <v>2</v>
      </c>
      <c r="G25">
        <v>40</v>
      </c>
      <c r="H25">
        <v>-4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1042</v>
      </c>
      <c r="D26">
        <v>342</v>
      </c>
      <c r="E26">
        <v>3</v>
      </c>
      <c r="F26">
        <v>306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647</v>
      </c>
      <c r="D27">
        <v>318</v>
      </c>
      <c r="E27">
        <v>6</v>
      </c>
      <c r="F27">
        <v>305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658</v>
      </c>
      <c r="D28">
        <v>296</v>
      </c>
      <c r="E28">
        <v>1</v>
      </c>
      <c r="F28">
        <v>284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1043</v>
      </c>
      <c r="D29">
        <v>252</v>
      </c>
      <c r="E29">
        <v>2</v>
      </c>
      <c r="F29">
        <v>217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759</v>
      </c>
      <c r="D30">
        <v>245</v>
      </c>
      <c r="E30">
        <v>1</v>
      </c>
      <c r="F30">
        <v>226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170</v>
      </c>
      <c r="C31" t="s">
        <v>1044</v>
      </c>
      <c r="D31">
        <v>214</v>
      </c>
      <c r="E31">
        <v>1</v>
      </c>
      <c r="F31">
        <v>3</v>
      </c>
      <c r="G31">
        <v>46.818199999999997</v>
      </c>
      <c r="H31">
        <v>8.2274999999999991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33</v>
      </c>
      <c r="B32" t="s">
        <v>13</v>
      </c>
      <c r="C32" t="s">
        <v>647</v>
      </c>
      <c r="D32">
        <v>174</v>
      </c>
      <c r="E32">
        <v>2</v>
      </c>
      <c r="F32">
        <v>170</v>
      </c>
      <c r="G32">
        <v>24.974</v>
      </c>
      <c r="H32">
        <v>101.48699999999999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34</v>
      </c>
      <c r="B33" t="s">
        <v>13</v>
      </c>
      <c r="C33" t="s">
        <v>999</v>
      </c>
      <c r="D33">
        <v>168</v>
      </c>
      <c r="E33">
        <v>6</v>
      </c>
      <c r="F33">
        <v>158</v>
      </c>
      <c r="G33">
        <v>19.195900000000002</v>
      </c>
      <c r="H33">
        <v>109.7453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56</v>
      </c>
      <c r="C34" t="s">
        <v>868</v>
      </c>
      <c r="D34">
        <v>163</v>
      </c>
      <c r="E34">
        <v>2</v>
      </c>
      <c r="F34">
        <v>8</v>
      </c>
      <c r="G34">
        <v>55</v>
      </c>
      <c r="H34">
        <v>-3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35</v>
      </c>
      <c r="B35" t="s">
        <v>13</v>
      </c>
      <c r="C35" t="s">
        <v>1045</v>
      </c>
      <c r="D35">
        <v>146</v>
      </c>
      <c r="E35">
        <v>2</v>
      </c>
      <c r="F35">
        <v>114</v>
      </c>
      <c r="G35">
        <v>26.8154</v>
      </c>
      <c r="H35">
        <v>106.87479999999999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37</v>
      </c>
      <c r="B36" t="s">
        <v>13</v>
      </c>
      <c r="C36" t="s">
        <v>955</v>
      </c>
      <c r="D36">
        <v>136</v>
      </c>
      <c r="E36">
        <v>3</v>
      </c>
      <c r="F36">
        <v>128</v>
      </c>
      <c r="G36">
        <v>39.305399999999999</v>
      </c>
      <c r="H36">
        <v>117.32299999999999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36</v>
      </c>
      <c r="B37" t="s">
        <v>13</v>
      </c>
      <c r="C37" t="s">
        <v>956</v>
      </c>
      <c r="D37">
        <v>133</v>
      </c>
      <c r="E37">
        <v>0</v>
      </c>
      <c r="F37">
        <v>126</v>
      </c>
      <c r="G37">
        <v>37.5777</v>
      </c>
      <c r="H37">
        <v>112.29219999999999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42</v>
      </c>
      <c r="C38" t="s">
        <v>1006</v>
      </c>
      <c r="D38">
        <v>130</v>
      </c>
      <c r="E38">
        <v>0</v>
      </c>
      <c r="F38">
        <v>78</v>
      </c>
      <c r="G38">
        <v>1.2833000000000001</v>
      </c>
      <c r="H38">
        <v>103.83329999999999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174</v>
      </c>
      <c r="C39" t="s">
        <v>1046</v>
      </c>
      <c r="D39">
        <v>128</v>
      </c>
      <c r="E39">
        <v>1</v>
      </c>
      <c r="F39">
        <v>0</v>
      </c>
      <c r="G39">
        <v>52.132599999999996</v>
      </c>
      <c r="H39">
        <v>5.2912999999999997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38</v>
      </c>
      <c r="B40" t="s">
        <v>13</v>
      </c>
      <c r="C40" t="s">
        <v>1047</v>
      </c>
      <c r="D40">
        <v>125</v>
      </c>
      <c r="E40">
        <v>1</v>
      </c>
      <c r="F40">
        <v>106</v>
      </c>
      <c r="G40">
        <v>41.2956</v>
      </c>
      <c r="H40">
        <v>122.60850000000001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1048</v>
      </c>
      <c r="D41">
        <v>119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75</v>
      </c>
      <c r="C42" t="s">
        <v>1017</v>
      </c>
      <c r="D42">
        <v>109</v>
      </c>
      <c r="E42">
        <v>0</v>
      </c>
      <c r="F42">
        <v>1</v>
      </c>
      <c r="G42">
        <v>50.833300000000001</v>
      </c>
      <c r="H42">
        <v>4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177</v>
      </c>
      <c r="C43" t="s">
        <v>1049</v>
      </c>
      <c r="D43">
        <v>108</v>
      </c>
      <c r="E43">
        <v>0</v>
      </c>
      <c r="F43">
        <v>0</v>
      </c>
      <c r="G43">
        <v>60.472000000000001</v>
      </c>
      <c r="H43">
        <v>8.4688999999999997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45</v>
      </c>
      <c r="B44" t="s">
        <v>45</v>
      </c>
      <c r="C44" t="s">
        <v>1050</v>
      </c>
      <c r="D44">
        <v>107</v>
      </c>
      <c r="E44">
        <v>2</v>
      </c>
      <c r="F44">
        <v>46</v>
      </c>
      <c r="G44">
        <v>22.3</v>
      </c>
      <c r="H44">
        <v>114.2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82</v>
      </c>
      <c r="C45" t="s">
        <v>1006</v>
      </c>
      <c r="D45">
        <v>101</v>
      </c>
      <c r="E45">
        <v>0</v>
      </c>
      <c r="F45">
        <v>0</v>
      </c>
      <c r="G45">
        <v>63</v>
      </c>
      <c r="H45">
        <v>16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1017</v>
      </c>
      <c r="D47">
        <v>83</v>
      </c>
      <c r="E47">
        <v>0</v>
      </c>
      <c r="F47">
        <v>22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44</v>
      </c>
      <c r="B48" t="s">
        <v>13</v>
      </c>
      <c r="C48" t="s">
        <v>1051</v>
      </c>
      <c r="D48">
        <v>76</v>
      </c>
      <c r="E48">
        <v>3</v>
      </c>
      <c r="F48">
        <v>71</v>
      </c>
      <c r="G48">
        <v>41.112900000000003</v>
      </c>
      <c r="H48">
        <v>85.240099999999998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43</v>
      </c>
      <c r="B49" t="s">
        <v>13</v>
      </c>
      <c r="C49" t="s">
        <v>1052</v>
      </c>
      <c r="D49">
        <v>75</v>
      </c>
      <c r="E49">
        <v>1</v>
      </c>
      <c r="F49">
        <v>65</v>
      </c>
      <c r="G49">
        <v>44.093499999999999</v>
      </c>
      <c r="H49">
        <v>113.9448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41</v>
      </c>
      <c r="B50" t="s">
        <v>13</v>
      </c>
      <c r="C50" t="s">
        <v>658</v>
      </c>
      <c r="D50">
        <v>75</v>
      </c>
      <c r="E50">
        <v>0</v>
      </c>
      <c r="F50">
        <v>71</v>
      </c>
      <c r="G50">
        <v>37.269199999999998</v>
      </c>
      <c r="H50">
        <v>106.16549999999999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206</v>
      </c>
      <c r="C51" t="s">
        <v>868</v>
      </c>
      <c r="D51">
        <v>60</v>
      </c>
      <c r="E51">
        <v>0</v>
      </c>
      <c r="F51">
        <v>4</v>
      </c>
      <c r="G51">
        <v>26.0275</v>
      </c>
      <c r="H51">
        <v>50.55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230</v>
      </c>
      <c r="C52" t="s">
        <v>1053</v>
      </c>
      <c r="D52">
        <v>58</v>
      </c>
      <c r="E52">
        <v>0</v>
      </c>
      <c r="F52">
        <v>0</v>
      </c>
      <c r="G52">
        <v>29.5</v>
      </c>
      <c r="H52">
        <v>47.75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972</v>
      </c>
      <c r="D53">
        <v>58</v>
      </c>
      <c r="E53">
        <v>12</v>
      </c>
      <c r="F53">
        <v>1</v>
      </c>
      <c r="G53">
        <v>47.548000000000002</v>
      </c>
      <c r="H53">
        <v>-121.9836</v>
      </c>
      <c r="J53">
        <f t="shared" si="2"/>
        <v>58</v>
      </c>
      <c r="K53">
        <f t="shared" si="2"/>
        <v>12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180</v>
      </c>
      <c r="C54" t="s">
        <v>1049</v>
      </c>
      <c r="D54">
        <v>55</v>
      </c>
      <c r="E54">
        <v>0</v>
      </c>
      <c r="F54">
        <v>0</v>
      </c>
      <c r="G54">
        <v>47.516199999999998</v>
      </c>
      <c r="H54">
        <v>14.5501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46</v>
      </c>
      <c r="C55" t="s">
        <v>1054</v>
      </c>
      <c r="D55">
        <v>48</v>
      </c>
      <c r="E55">
        <v>1</v>
      </c>
      <c r="F55">
        <v>31</v>
      </c>
      <c r="G55">
        <v>15</v>
      </c>
      <c r="H55">
        <v>101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1006</v>
      </c>
      <c r="D56">
        <v>45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 t="s">
        <v>51</v>
      </c>
      <c r="B57" t="s">
        <v>51</v>
      </c>
      <c r="C57" t="s">
        <v>1004</v>
      </c>
      <c r="D57">
        <v>45</v>
      </c>
      <c r="E57">
        <v>1</v>
      </c>
      <c r="F57">
        <v>12</v>
      </c>
      <c r="G57">
        <v>23.7</v>
      </c>
      <c r="H57">
        <v>121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732</v>
      </c>
      <c r="B58" t="s">
        <v>1</v>
      </c>
      <c r="C58" t="s">
        <v>733</v>
      </c>
      <c r="D58">
        <v>45</v>
      </c>
      <c r="E58">
        <v>0</v>
      </c>
      <c r="F58">
        <v>0</v>
      </c>
      <c r="G58">
        <v>35.4437</v>
      </c>
      <c r="H58">
        <v>139.63800000000001</v>
      </c>
      <c r="J58">
        <f t="shared" si="2"/>
        <v>45</v>
      </c>
      <c r="K58">
        <f t="shared" si="2"/>
        <v>0</v>
      </c>
      <c r="L58">
        <f t="shared" si="2"/>
        <v>0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868</v>
      </c>
      <c r="D59">
        <v>43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229</v>
      </c>
      <c r="C60" t="s">
        <v>1046</v>
      </c>
      <c r="D60">
        <v>40</v>
      </c>
      <c r="E60">
        <v>3</v>
      </c>
      <c r="F60">
        <v>0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1006</v>
      </c>
      <c r="D61">
        <v>31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1056</v>
      </c>
      <c r="D63">
        <v>26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1057</v>
      </c>
      <c r="D64">
        <v>24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187</v>
      </c>
      <c r="C65" t="s">
        <v>1006</v>
      </c>
      <c r="D65">
        <v>23</v>
      </c>
      <c r="E65">
        <v>0</v>
      </c>
      <c r="F65">
        <v>1</v>
      </c>
      <c r="G65">
        <v>56.2639</v>
      </c>
      <c r="H65">
        <v>9.5017999999999994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238</v>
      </c>
      <c r="C66" t="s">
        <v>1008</v>
      </c>
      <c r="D66">
        <v>22</v>
      </c>
      <c r="E66">
        <v>0</v>
      </c>
      <c r="F66">
        <v>1</v>
      </c>
      <c r="G66">
        <v>33.854700000000001</v>
      </c>
      <c r="H66">
        <v>35.862299999999998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62</v>
      </c>
      <c r="B67" t="s">
        <v>63</v>
      </c>
      <c r="C67" t="s">
        <v>1058</v>
      </c>
      <c r="D67">
        <v>21</v>
      </c>
      <c r="E67">
        <v>0</v>
      </c>
      <c r="F67">
        <v>3</v>
      </c>
      <c r="G67">
        <v>49.282699999999998</v>
      </c>
      <c r="H67">
        <v>-123.1207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204</v>
      </c>
      <c r="C68" t="s">
        <v>1008</v>
      </c>
      <c r="D68">
        <v>21</v>
      </c>
      <c r="E68">
        <v>0</v>
      </c>
      <c r="F68">
        <v>2</v>
      </c>
      <c r="G68">
        <v>31</v>
      </c>
      <c r="H68">
        <v>35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817</v>
      </c>
      <c r="D69">
        <v>21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74</v>
      </c>
      <c r="B70" t="s">
        <v>1</v>
      </c>
      <c r="C70" t="s">
        <v>1059</v>
      </c>
      <c r="D70">
        <v>20</v>
      </c>
      <c r="E70">
        <v>0</v>
      </c>
      <c r="F70">
        <v>1</v>
      </c>
      <c r="G70">
        <v>37.354100000000003</v>
      </c>
      <c r="H70">
        <v>-121.9552</v>
      </c>
      <c r="J70">
        <f t="shared" si="2"/>
        <v>20</v>
      </c>
      <c r="K70">
        <f t="shared" si="2"/>
        <v>0</v>
      </c>
      <c r="L70">
        <f t="shared" si="2"/>
        <v>1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741</v>
      </c>
      <c r="B71" t="s">
        <v>1</v>
      </c>
      <c r="C71" t="s">
        <v>972</v>
      </c>
      <c r="D71">
        <v>19</v>
      </c>
      <c r="E71">
        <v>1</v>
      </c>
      <c r="F71">
        <v>0</v>
      </c>
      <c r="G71">
        <v>48.033000000000001</v>
      </c>
      <c r="H71">
        <v>-121.8339</v>
      </c>
      <c r="J71">
        <f t="shared" si="2"/>
        <v>19</v>
      </c>
      <c r="K71">
        <f t="shared" si="2"/>
        <v>1</v>
      </c>
      <c r="L71">
        <f t="shared" si="2"/>
        <v>0</v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722</v>
      </c>
      <c r="B72" t="s">
        <v>1</v>
      </c>
      <c r="C72" t="s">
        <v>1060</v>
      </c>
      <c r="D72">
        <v>19</v>
      </c>
      <c r="E72">
        <v>0</v>
      </c>
      <c r="F72">
        <v>0</v>
      </c>
      <c r="G72">
        <v>41.122</v>
      </c>
      <c r="H72">
        <v>-73.794899999999998</v>
      </c>
      <c r="J72">
        <f t="shared" si="2"/>
        <v>19</v>
      </c>
      <c r="K72">
        <f t="shared" si="2"/>
        <v>0</v>
      </c>
      <c r="L72">
        <f t="shared" si="2"/>
        <v>0</v>
      </c>
      <c r="N72">
        <f t="shared" si="3"/>
        <v>19</v>
      </c>
      <c r="O72">
        <f t="shared" si="3"/>
        <v>0</v>
      </c>
      <c r="P72">
        <f t="shared" si="3"/>
        <v>0</v>
      </c>
    </row>
    <row r="73" spans="1:16" ht="17" x14ac:dyDescent="0.25">
      <c r="A73" s="4"/>
      <c r="B73" t="s">
        <v>665</v>
      </c>
      <c r="C73" t="s">
        <v>1049</v>
      </c>
      <c r="D73">
        <v>18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1010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50</v>
      </c>
      <c r="B75" t="s">
        <v>13</v>
      </c>
      <c r="C75" t="s">
        <v>674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255</v>
      </c>
      <c r="C76" t="s">
        <v>633</v>
      </c>
      <c r="D76">
        <v>17</v>
      </c>
      <c r="E76">
        <v>0</v>
      </c>
      <c r="F76">
        <v>0</v>
      </c>
      <c r="G76">
        <v>28.033899999999999</v>
      </c>
      <c r="H76">
        <v>1.6596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753</v>
      </c>
      <c r="D77">
        <v>16</v>
      </c>
      <c r="E77">
        <v>0</v>
      </c>
      <c r="F77">
        <v>2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744</v>
      </c>
      <c r="C78" t="s">
        <v>1008</v>
      </c>
      <c r="D78">
        <v>16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749</v>
      </c>
      <c r="B79" t="s">
        <v>1</v>
      </c>
      <c r="C79" t="s">
        <v>1061</v>
      </c>
      <c r="D79">
        <v>16</v>
      </c>
      <c r="E79">
        <v>0</v>
      </c>
      <c r="F79">
        <v>0</v>
      </c>
      <c r="G79">
        <v>40.712800000000001</v>
      </c>
      <c r="H79">
        <v>-74.006</v>
      </c>
      <c r="J79">
        <f t="shared" si="2"/>
        <v>16</v>
      </c>
      <c r="K79">
        <f t="shared" si="2"/>
        <v>0</v>
      </c>
      <c r="L79">
        <f t="shared" si="2"/>
        <v>0</v>
      </c>
      <c r="N79">
        <f t="shared" si="3"/>
        <v>16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53</v>
      </c>
      <c r="C80" t="s">
        <v>1062</v>
      </c>
      <c r="D80">
        <v>16</v>
      </c>
      <c r="E80">
        <v>0</v>
      </c>
      <c r="F80">
        <v>16</v>
      </c>
      <c r="G80">
        <v>16</v>
      </c>
      <c r="H80">
        <v>108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133</v>
      </c>
      <c r="C81" t="s">
        <v>758</v>
      </c>
      <c r="D81">
        <v>15</v>
      </c>
      <c r="E81">
        <v>0</v>
      </c>
      <c r="F81">
        <v>1</v>
      </c>
      <c r="G81">
        <v>26</v>
      </c>
      <c r="H81">
        <v>30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78</v>
      </c>
      <c r="C82" t="s">
        <v>1006</v>
      </c>
      <c r="D82">
        <v>15</v>
      </c>
      <c r="E82">
        <v>0</v>
      </c>
      <c r="F82">
        <v>1</v>
      </c>
      <c r="G82">
        <v>64</v>
      </c>
      <c r="H82">
        <v>26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58</v>
      </c>
      <c r="B83" t="s">
        <v>59</v>
      </c>
      <c r="C83" t="s">
        <v>1012</v>
      </c>
      <c r="D83">
        <v>13</v>
      </c>
      <c r="E83">
        <v>0</v>
      </c>
      <c r="F83">
        <v>8</v>
      </c>
      <c r="G83">
        <v>-28.0167</v>
      </c>
      <c r="H83">
        <v>153.4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209</v>
      </c>
      <c r="C84" t="s">
        <v>1008</v>
      </c>
      <c r="D84">
        <v>13</v>
      </c>
      <c r="E84">
        <v>0</v>
      </c>
      <c r="F84">
        <v>0</v>
      </c>
      <c r="G84">
        <v>-14.234999999999999</v>
      </c>
      <c r="H84">
        <v>-51.9253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277</v>
      </c>
      <c r="C85" t="s">
        <v>753</v>
      </c>
      <c r="D85">
        <v>13</v>
      </c>
      <c r="E85">
        <v>0</v>
      </c>
      <c r="F85">
        <v>0</v>
      </c>
      <c r="G85">
        <v>-1.8311999999999999</v>
      </c>
      <c r="H85">
        <v>-78.183400000000006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200</v>
      </c>
      <c r="C86" t="s">
        <v>1008</v>
      </c>
      <c r="D86">
        <v>13</v>
      </c>
      <c r="E86">
        <v>0</v>
      </c>
      <c r="F86">
        <v>0</v>
      </c>
      <c r="G86">
        <v>39.399900000000002</v>
      </c>
      <c r="H86">
        <v>-8.2245000000000008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69</v>
      </c>
      <c r="C87" t="s">
        <v>1010</v>
      </c>
      <c r="D87">
        <v>13</v>
      </c>
      <c r="E87">
        <v>0</v>
      </c>
      <c r="F87">
        <v>2</v>
      </c>
      <c r="G87">
        <v>60</v>
      </c>
      <c r="H87">
        <v>90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84</v>
      </c>
      <c r="B88" t="s">
        <v>1</v>
      </c>
      <c r="C88" t="s">
        <v>972</v>
      </c>
      <c r="D88">
        <v>13</v>
      </c>
      <c r="E88">
        <v>0</v>
      </c>
      <c r="F88">
        <v>0</v>
      </c>
      <c r="G88">
        <v>34.052199999999999</v>
      </c>
      <c r="H88">
        <v>-118.2437</v>
      </c>
      <c r="J88">
        <f t="shared" ref="J88:L151" si="4">IF($B88="US",D88,"")</f>
        <v>13</v>
      </c>
      <c r="K88">
        <f t="shared" si="4"/>
        <v>0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1054</v>
      </c>
      <c r="D89">
        <v>11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1063</v>
      </c>
      <c r="D90">
        <v>10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208</v>
      </c>
      <c r="C91" t="s">
        <v>758</v>
      </c>
      <c r="D91">
        <v>10</v>
      </c>
      <c r="E91">
        <v>0</v>
      </c>
      <c r="F91">
        <v>0</v>
      </c>
      <c r="G91">
        <v>58.595300000000002</v>
      </c>
      <c r="H91">
        <v>25.0136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55</v>
      </c>
      <c r="B92" t="s">
        <v>55</v>
      </c>
      <c r="C92" t="s">
        <v>759</v>
      </c>
      <c r="D92">
        <v>10</v>
      </c>
      <c r="E92">
        <v>0</v>
      </c>
      <c r="F92">
        <v>10</v>
      </c>
      <c r="G92">
        <v>22.166699999999999</v>
      </c>
      <c r="H92">
        <v>113.55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1014</v>
      </c>
      <c r="D93">
        <v>9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197</v>
      </c>
      <c r="C94" t="s">
        <v>1013</v>
      </c>
      <c r="D94">
        <v>8</v>
      </c>
      <c r="E94">
        <v>0</v>
      </c>
      <c r="F94">
        <v>0</v>
      </c>
      <c r="G94">
        <v>25.354800000000001</v>
      </c>
      <c r="H94">
        <v>51.183900000000001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67</v>
      </c>
      <c r="B95" t="s">
        <v>59</v>
      </c>
      <c r="C95" t="s">
        <v>686</v>
      </c>
      <c r="D95">
        <v>7</v>
      </c>
      <c r="E95">
        <v>0</v>
      </c>
      <c r="F95">
        <v>2</v>
      </c>
      <c r="G95">
        <v>-34.9285</v>
      </c>
      <c r="H95">
        <v>138.60069999999999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205</v>
      </c>
      <c r="C96" t="s">
        <v>868</v>
      </c>
      <c r="D96">
        <v>7</v>
      </c>
      <c r="E96">
        <v>0</v>
      </c>
      <c r="F96">
        <v>0</v>
      </c>
      <c r="G96">
        <v>46.151200000000003</v>
      </c>
      <c r="H96">
        <v>14.9955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320</v>
      </c>
      <c r="C97" t="s">
        <v>817</v>
      </c>
      <c r="D97">
        <v>6</v>
      </c>
      <c r="E97">
        <v>0</v>
      </c>
      <c r="F97">
        <v>0</v>
      </c>
      <c r="G97">
        <v>40.143099999999997</v>
      </c>
      <c r="H97">
        <v>47.576900000000002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970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259</v>
      </c>
      <c r="C99" t="s">
        <v>1014</v>
      </c>
      <c r="D99">
        <v>6</v>
      </c>
      <c r="E99">
        <v>0</v>
      </c>
      <c r="F99">
        <v>1</v>
      </c>
      <c r="G99">
        <v>23</v>
      </c>
      <c r="H99">
        <v>-102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1006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66</v>
      </c>
      <c r="C101" t="s">
        <v>1064</v>
      </c>
      <c r="D101">
        <v>5</v>
      </c>
      <c r="E101">
        <v>1</v>
      </c>
      <c r="F101">
        <v>1</v>
      </c>
      <c r="G101">
        <v>13</v>
      </c>
      <c r="H101">
        <v>122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218</v>
      </c>
      <c r="C102" t="s">
        <v>1014</v>
      </c>
      <c r="D102">
        <v>5</v>
      </c>
      <c r="E102">
        <v>0</v>
      </c>
      <c r="F102">
        <v>0</v>
      </c>
      <c r="G102">
        <v>51.919400000000003</v>
      </c>
      <c r="H102">
        <v>19.145099999999999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233</v>
      </c>
      <c r="C103" t="s">
        <v>1015</v>
      </c>
      <c r="D103">
        <v>5</v>
      </c>
      <c r="E103">
        <v>0</v>
      </c>
      <c r="F103">
        <v>0</v>
      </c>
      <c r="G103">
        <v>24</v>
      </c>
      <c r="H103">
        <v>45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768</v>
      </c>
      <c r="B104" t="s">
        <v>1</v>
      </c>
      <c r="C104" t="s">
        <v>1063</v>
      </c>
      <c r="D104">
        <v>5</v>
      </c>
      <c r="E104">
        <v>0</v>
      </c>
      <c r="F104">
        <v>2</v>
      </c>
      <c r="G104">
        <v>41.737699999999997</v>
      </c>
      <c r="H104">
        <v>-87.697599999999994</v>
      </c>
      <c r="J104">
        <f t="shared" si="4"/>
        <v>5</v>
      </c>
      <c r="K104">
        <f t="shared" si="4"/>
        <v>0</v>
      </c>
      <c r="L104">
        <f t="shared" si="4"/>
        <v>2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771</v>
      </c>
      <c r="B105" t="s">
        <v>1</v>
      </c>
      <c r="C105" t="s">
        <v>972</v>
      </c>
      <c r="D105">
        <v>5</v>
      </c>
      <c r="E105">
        <v>1</v>
      </c>
      <c r="F105">
        <v>0</v>
      </c>
      <c r="G105">
        <v>39.0916</v>
      </c>
      <c r="H105">
        <v>-120.8039</v>
      </c>
      <c r="J105">
        <f t="shared" si="4"/>
        <v>5</v>
      </c>
      <c r="K105">
        <f t="shared" si="4"/>
        <v>1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782</v>
      </c>
      <c r="B106" t="s">
        <v>1</v>
      </c>
      <c r="C106" t="s">
        <v>783</v>
      </c>
      <c r="D106">
        <v>5</v>
      </c>
      <c r="E106">
        <v>0</v>
      </c>
      <c r="F106">
        <v>0</v>
      </c>
      <c r="G106">
        <v>47.751100000000001</v>
      </c>
      <c r="H106">
        <v>-120.7401</v>
      </c>
      <c r="J106">
        <f t="shared" si="4"/>
        <v>5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223</v>
      </c>
      <c r="C107" t="s">
        <v>1016</v>
      </c>
      <c r="D107">
        <v>4</v>
      </c>
      <c r="E107">
        <v>0</v>
      </c>
      <c r="F107">
        <v>0</v>
      </c>
      <c r="G107">
        <v>-35.6751</v>
      </c>
      <c r="H107">
        <v>-71.543000000000006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231</v>
      </c>
      <c r="C108" t="s">
        <v>817</v>
      </c>
      <c r="D108">
        <v>4</v>
      </c>
      <c r="E108">
        <v>0</v>
      </c>
      <c r="F108">
        <v>0</v>
      </c>
      <c r="G108">
        <v>42.315399999999997</v>
      </c>
      <c r="H108">
        <v>43.356900000000003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228</v>
      </c>
      <c r="C109" t="s">
        <v>1017</v>
      </c>
      <c r="D109">
        <v>4</v>
      </c>
      <c r="E109">
        <v>0</v>
      </c>
      <c r="F109">
        <v>0</v>
      </c>
      <c r="G109">
        <v>-0.7893</v>
      </c>
      <c r="H109">
        <v>113.9213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337</v>
      </c>
      <c r="C110" t="s">
        <v>633</v>
      </c>
      <c r="D110">
        <v>4</v>
      </c>
      <c r="E110">
        <v>0</v>
      </c>
      <c r="F110">
        <v>0</v>
      </c>
      <c r="G110">
        <v>-40.900599999999997</v>
      </c>
      <c r="H110">
        <v>174.886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292</v>
      </c>
      <c r="C111" t="s">
        <v>1018</v>
      </c>
      <c r="D111">
        <v>4</v>
      </c>
      <c r="E111">
        <v>0</v>
      </c>
      <c r="F111">
        <v>0</v>
      </c>
      <c r="G111">
        <v>14.497400000000001</v>
      </c>
      <c r="H111">
        <v>-14.452400000000001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289</v>
      </c>
      <c r="B112" t="s">
        <v>59</v>
      </c>
      <c r="C112" t="s">
        <v>975</v>
      </c>
      <c r="D112">
        <v>3</v>
      </c>
      <c r="E112">
        <v>1</v>
      </c>
      <c r="F112">
        <v>0</v>
      </c>
      <c r="G112">
        <v>-31.950500000000002</v>
      </c>
      <c r="H112">
        <v>115.8605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307</v>
      </c>
      <c r="C113" t="s">
        <v>799</v>
      </c>
      <c r="D113">
        <v>3</v>
      </c>
      <c r="E113">
        <v>0</v>
      </c>
      <c r="F113">
        <v>0</v>
      </c>
      <c r="G113">
        <v>41.608600000000003</v>
      </c>
      <c r="H113">
        <v>21.7453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370</v>
      </c>
      <c r="C114" t="s">
        <v>977</v>
      </c>
      <c r="D114">
        <v>3</v>
      </c>
      <c r="E114">
        <v>0</v>
      </c>
      <c r="F114">
        <v>0</v>
      </c>
      <c r="G114">
        <v>17.899999999999999</v>
      </c>
      <c r="H114">
        <v>-62.833300000000001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757</v>
      </c>
      <c r="B115" t="s">
        <v>1</v>
      </c>
      <c r="C115" t="s">
        <v>1022</v>
      </c>
      <c r="D115">
        <v>3</v>
      </c>
      <c r="E115">
        <v>0</v>
      </c>
      <c r="F115">
        <v>0</v>
      </c>
      <c r="G115">
        <v>37.853400000000001</v>
      </c>
      <c r="H115">
        <v>-121.90179999999999</v>
      </c>
      <c r="J115">
        <f t="shared" si="4"/>
        <v>3</v>
      </c>
      <c r="K115">
        <f t="shared" si="4"/>
        <v>0</v>
      </c>
      <c r="L115">
        <f t="shared" si="4"/>
        <v>0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777</v>
      </c>
      <c r="B116" t="s">
        <v>1</v>
      </c>
      <c r="C116" t="s">
        <v>579</v>
      </c>
      <c r="D116">
        <v>3</v>
      </c>
      <c r="E116">
        <v>0</v>
      </c>
      <c r="F116">
        <v>0</v>
      </c>
      <c r="G116">
        <v>29.775200000000002</v>
      </c>
      <c r="H116">
        <v>-95.310299999999998</v>
      </c>
      <c r="J116">
        <f t="shared" si="4"/>
        <v>3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790</v>
      </c>
      <c r="B117" t="s">
        <v>1</v>
      </c>
      <c r="C117" t="s">
        <v>1023</v>
      </c>
      <c r="D117">
        <v>3</v>
      </c>
      <c r="E117">
        <v>0</v>
      </c>
      <c r="F117">
        <v>0</v>
      </c>
      <c r="G117">
        <v>39.154699999999998</v>
      </c>
      <c r="H117">
        <v>-77.240499999999997</v>
      </c>
      <c r="J117">
        <f t="shared" si="4"/>
        <v>3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792</v>
      </c>
      <c r="B118" t="s">
        <v>1</v>
      </c>
      <c r="C118" t="s">
        <v>979</v>
      </c>
      <c r="D118">
        <v>3</v>
      </c>
      <c r="E118">
        <v>0</v>
      </c>
      <c r="F118">
        <v>0</v>
      </c>
      <c r="G118">
        <v>33.7879</v>
      </c>
      <c r="H118">
        <v>-117.8531</v>
      </c>
      <c r="J118">
        <f t="shared" si="4"/>
        <v>3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73</v>
      </c>
      <c r="B119" t="s">
        <v>1</v>
      </c>
      <c r="C119" t="s">
        <v>814</v>
      </c>
      <c r="D119">
        <v>3</v>
      </c>
      <c r="E119">
        <v>0</v>
      </c>
      <c r="F119">
        <v>1</v>
      </c>
      <c r="G119">
        <v>32.715699999999998</v>
      </c>
      <c r="H119">
        <v>-117.1611</v>
      </c>
      <c r="J119">
        <f t="shared" si="4"/>
        <v>3</v>
      </c>
      <c r="K119">
        <f t="shared" si="4"/>
        <v>0</v>
      </c>
      <c r="L119">
        <f t="shared" si="4"/>
        <v>1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763</v>
      </c>
      <c r="B120" t="s">
        <v>1</v>
      </c>
      <c r="C120" t="s">
        <v>1024</v>
      </c>
      <c r="D120">
        <v>3</v>
      </c>
      <c r="E120">
        <v>0</v>
      </c>
      <c r="F120">
        <v>1</v>
      </c>
      <c r="G120">
        <v>42.360100000000003</v>
      </c>
      <c r="H120">
        <v>-71.058899999999994</v>
      </c>
      <c r="J120">
        <f t="shared" si="4"/>
        <v>3</v>
      </c>
      <c r="K120">
        <f t="shared" si="4"/>
        <v>0</v>
      </c>
      <c r="L120">
        <f t="shared" si="4"/>
        <v>1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250</v>
      </c>
      <c r="C121" t="s">
        <v>633</v>
      </c>
      <c r="D121">
        <v>2</v>
      </c>
      <c r="E121">
        <v>0</v>
      </c>
      <c r="F121">
        <v>0</v>
      </c>
      <c r="G121">
        <v>-38.4161</v>
      </c>
      <c r="H121">
        <v>-63.616700000000002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290</v>
      </c>
      <c r="C122" t="s">
        <v>1065</v>
      </c>
      <c r="D122">
        <v>2</v>
      </c>
      <c r="E122">
        <v>0</v>
      </c>
      <c r="F122">
        <v>0</v>
      </c>
      <c r="G122">
        <v>43.915900000000001</v>
      </c>
      <c r="H122">
        <v>17.679099999999998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974</v>
      </c>
      <c r="B123" t="s">
        <v>63</v>
      </c>
      <c r="C123" t="s">
        <v>1066</v>
      </c>
      <c r="D123">
        <v>2</v>
      </c>
      <c r="E123">
        <v>0</v>
      </c>
      <c r="F123">
        <v>0</v>
      </c>
      <c r="G123">
        <v>45.5017</v>
      </c>
      <c r="H123">
        <v>-73.567300000000003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327</v>
      </c>
      <c r="C124" t="s">
        <v>868</v>
      </c>
      <c r="D124">
        <v>2</v>
      </c>
      <c r="E124">
        <v>0</v>
      </c>
      <c r="F124">
        <v>0</v>
      </c>
      <c r="G124">
        <v>18.735700000000001</v>
      </c>
      <c r="H124">
        <v>-70.162700000000001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272</v>
      </c>
      <c r="C125" t="s">
        <v>1067</v>
      </c>
      <c r="D125">
        <v>2</v>
      </c>
      <c r="E125">
        <v>0</v>
      </c>
      <c r="F125">
        <v>0</v>
      </c>
      <c r="G125">
        <v>47.162500000000001</v>
      </c>
      <c r="H125">
        <v>19.503299999999999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242</v>
      </c>
      <c r="C126" t="s">
        <v>633</v>
      </c>
      <c r="D126">
        <v>2</v>
      </c>
      <c r="E126">
        <v>0</v>
      </c>
      <c r="F126">
        <v>0</v>
      </c>
      <c r="G126">
        <v>49.814399999999999</v>
      </c>
      <c r="H126">
        <v>6.1317000000000004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817</v>
      </c>
      <c r="D127">
        <v>2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1025</v>
      </c>
      <c r="B128" t="s">
        <v>1</v>
      </c>
      <c r="C128" t="s">
        <v>1024</v>
      </c>
      <c r="D128">
        <v>2</v>
      </c>
      <c r="E128">
        <v>0</v>
      </c>
      <c r="F128">
        <v>0</v>
      </c>
      <c r="G128">
        <v>42.176699999999997</v>
      </c>
      <c r="H128">
        <v>-71.144900000000007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785</v>
      </c>
      <c r="B129" t="s">
        <v>1</v>
      </c>
      <c r="C129" t="s">
        <v>1068</v>
      </c>
      <c r="D129">
        <v>2</v>
      </c>
      <c r="E129">
        <v>0</v>
      </c>
      <c r="F129">
        <v>0</v>
      </c>
      <c r="G129">
        <v>40.926299999999998</v>
      </c>
      <c r="H129">
        <v>-74.076999999999998</v>
      </c>
      <c r="J129">
        <f t="shared" si="4"/>
        <v>2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822</v>
      </c>
      <c r="B130" t="s">
        <v>1</v>
      </c>
      <c r="C130" t="s">
        <v>823</v>
      </c>
      <c r="D130">
        <v>2</v>
      </c>
      <c r="E130">
        <v>0</v>
      </c>
      <c r="F130">
        <v>0</v>
      </c>
      <c r="G130">
        <v>39.739199999999997</v>
      </c>
      <c r="H130">
        <v>-104.9903</v>
      </c>
      <c r="J130">
        <f t="shared" si="4"/>
        <v>2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780</v>
      </c>
      <c r="B131" t="s">
        <v>1</v>
      </c>
      <c r="C131" t="s">
        <v>1069</v>
      </c>
      <c r="D131">
        <v>2</v>
      </c>
      <c r="E131">
        <v>0</v>
      </c>
      <c r="F131">
        <v>0</v>
      </c>
      <c r="G131">
        <v>33.803400000000003</v>
      </c>
      <c r="H131">
        <v>-84.396299999999997</v>
      </c>
      <c r="J131">
        <f t="shared" si="4"/>
        <v>2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786</v>
      </c>
      <c r="B132" t="s">
        <v>1</v>
      </c>
      <c r="C132" t="s">
        <v>1027</v>
      </c>
      <c r="D132">
        <v>2</v>
      </c>
      <c r="E132">
        <v>0</v>
      </c>
      <c r="F132">
        <v>0</v>
      </c>
      <c r="G132">
        <v>43.908799999999999</v>
      </c>
      <c r="H132">
        <v>-71.825999999999993</v>
      </c>
      <c r="J132">
        <f t="shared" si="4"/>
        <v>2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828</v>
      </c>
      <c r="B133" t="s">
        <v>1</v>
      </c>
      <c r="C133" t="s">
        <v>829</v>
      </c>
      <c r="D133">
        <v>2</v>
      </c>
      <c r="E133">
        <v>0</v>
      </c>
      <c r="F133">
        <v>0</v>
      </c>
      <c r="G133">
        <v>27.990400000000001</v>
      </c>
      <c r="H133">
        <v>-82.3018</v>
      </c>
      <c r="J133">
        <f t="shared" si="4"/>
        <v>2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810</v>
      </c>
      <c r="B134" t="s">
        <v>1</v>
      </c>
      <c r="C134" t="s">
        <v>1024</v>
      </c>
      <c r="D134">
        <v>2</v>
      </c>
      <c r="E134">
        <v>0</v>
      </c>
      <c r="F134">
        <v>0</v>
      </c>
      <c r="G134">
        <v>33.291800000000002</v>
      </c>
      <c r="H134">
        <v>-112.42910000000001</v>
      </c>
      <c r="J134">
        <f t="shared" si="4"/>
        <v>2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1070</v>
      </c>
      <c r="B135" t="s">
        <v>1</v>
      </c>
      <c r="C135" t="s">
        <v>1071</v>
      </c>
      <c r="D135">
        <v>2</v>
      </c>
      <c r="E135">
        <v>0</v>
      </c>
      <c r="F135">
        <v>0</v>
      </c>
      <c r="G135">
        <v>41.823999999999998</v>
      </c>
      <c r="H135">
        <v>-71.412800000000004</v>
      </c>
      <c r="J135">
        <f t="shared" si="4"/>
        <v>2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838</v>
      </c>
      <c r="B136" t="s">
        <v>1</v>
      </c>
      <c r="C136" t="s">
        <v>839</v>
      </c>
      <c r="D136">
        <v>2</v>
      </c>
      <c r="E136">
        <v>0</v>
      </c>
      <c r="F136">
        <v>0</v>
      </c>
      <c r="G136">
        <v>38.474699999999999</v>
      </c>
      <c r="H136">
        <v>-121.35420000000001</v>
      </c>
      <c r="J136">
        <f t="shared" si="4"/>
        <v>2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72</v>
      </c>
      <c r="B137" t="s">
        <v>1</v>
      </c>
      <c r="C137" t="s">
        <v>128</v>
      </c>
      <c r="D137">
        <v>2</v>
      </c>
      <c r="E137">
        <v>0</v>
      </c>
      <c r="F137">
        <v>0</v>
      </c>
      <c r="G137">
        <v>36.576099999999997</v>
      </c>
      <c r="H137">
        <v>-120.9876</v>
      </c>
      <c r="J137">
        <f t="shared" si="4"/>
        <v>2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760</v>
      </c>
      <c r="B138" t="s">
        <v>1</v>
      </c>
      <c r="C138" t="s">
        <v>814</v>
      </c>
      <c r="D138">
        <v>2</v>
      </c>
      <c r="E138">
        <v>0</v>
      </c>
      <c r="F138">
        <v>0</v>
      </c>
      <c r="G138">
        <v>37.774900000000002</v>
      </c>
      <c r="H138">
        <v>-122.4194</v>
      </c>
      <c r="J138">
        <f t="shared" si="4"/>
        <v>2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840</v>
      </c>
      <c r="B139" t="s">
        <v>1</v>
      </c>
      <c r="C139" t="s">
        <v>841</v>
      </c>
      <c r="D139">
        <v>2</v>
      </c>
      <c r="E139">
        <v>0</v>
      </c>
      <c r="F139">
        <v>0</v>
      </c>
      <c r="G139">
        <v>37.563000000000002</v>
      </c>
      <c r="H139">
        <v>-122.32550000000001</v>
      </c>
      <c r="J139">
        <f t="shared" si="4"/>
        <v>2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844</v>
      </c>
      <c r="B140" t="s">
        <v>1</v>
      </c>
      <c r="C140" t="s">
        <v>633</v>
      </c>
      <c r="D140">
        <v>2</v>
      </c>
      <c r="E140">
        <v>0</v>
      </c>
      <c r="F140">
        <v>0</v>
      </c>
      <c r="G140">
        <v>39.591200000000001</v>
      </c>
      <c r="H140">
        <v>-106.06399999999999</v>
      </c>
      <c r="J140">
        <f t="shared" si="4"/>
        <v>2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765</v>
      </c>
      <c r="B141" t="s">
        <v>1</v>
      </c>
      <c r="C141" t="s">
        <v>1072</v>
      </c>
      <c r="D141">
        <v>2</v>
      </c>
      <c r="E141">
        <v>0</v>
      </c>
      <c r="F141">
        <v>0</v>
      </c>
      <c r="G141">
        <v>45.546999999999997</v>
      </c>
      <c r="H141">
        <v>-123.1386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300</v>
      </c>
      <c r="C142" t="s">
        <v>935</v>
      </c>
      <c r="D142">
        <v>1</v>
      </c>
      <c r="E142">
        <v>0</v>
      </c>
      <c r="F142">
        <v>0</v>
      </c>
      <c r="G142">
        <v>33</v>
      </c>
      <c r="H142">
        <v>65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376</v>
      </c>
      <c r="C143" t="s">
        <v>616</v>
      </c>
      <c r="D143">
        <v>1</v>
      </c>
      <c r="E143">
        <v>0</v>
      </c>
      <c r="F143">
        <v>0</v>
      </c>
      <c r="G143">
        <v>42.506300000000003</v>
      </c>
      <c r="H143">
        <v>1.5218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261</v>
      </c>
      <c r="C144" t="s">
        <v>617</v>
      </c>
      <c r="D144">
        <v>1</v>
      </c>
      <c r="E144">
        <v>0</v>
      </c>
      <c r="F144">
        <v>0</v>
      </c>
      <c r="G144">
        <v>40.069099999999999</v>
      </c>
      <c r="H144">
        <v>45.038200000000003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341</v>
      </c>
      <c r="B145" t="s">
        <v>59</v>
      </c>
      <c r="C145" t="s">
        <v>985</v>
      </c>
      <c r="D145">
        <v>1</v>
      </c>
      <c r="E145">
        <v>0</v>
      </c>
      <c r="F145">
        <v>0</v>
      </c>
      <c r="G145">
        <v>-41.454500000000003</v>
      </c>
      <c r="H145">
        <v>145.97069999999999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394</v>
      </c>
      <c r="C146" t="s">
        <v>579</v>
      </c>
      <c r="D146">
        <v>1</v>
      </c>
      <c r="E146">
        <v>0</v>
      </c>
      <c r="F146">
        <v>0</v>
      </c>
      <c r="G146">
        <v>27.514199999999999</v>
      </c>
      <c r="H146">
        <v>90.433599999999998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76</v>
      </c>
      <c r="C147" t="s">
        <v>122</v>
      </c>
      <c r="D147">
        <v>1</v>
      </c>
      <c r="E147">
        <v>0</v>
      </c>
      <c r="F147">
        <v>1</v>
      </c>
      <c r="G147">
        <v>11.55</v>
      </c>
      <c r="H147">
        <v>104.91670000000001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363</v>
      </c>
      <c r="C148" t="s">
        <v>579</v>
      </c>
      <c r="D148">
        <v>1</v>
      </c>
      <c r="E148">
        <v>0</v>
      </c>
      <c r="F148">
        <v>0</v>
      </c>
      <c r="G148">
        <v>3.8479999999999999</v>
      </c>
      <c r="H148">
        <v>11.5021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980</v>
      </c>
      <c r="B149" t="s">
        <v>63</v>
      </c>
      <c r="C149" t="s">
        <v>981</v>
      </c>
      <c r="D149">
        <v>1</v>
      </c>
      <c r="E149">
        <v>0</v>
      </c>
      <c r="F149">
        <v>0</v>
      </c>
      <c r="G149">
        <v>51.044699999999999</v>
      </c>
      <c r="H149">
        <v>-114.0719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77</v>
      </c>
      <c r="B150" t="s">
        <v>63</v>
      </c>
      <c r="C150" t="s">
        <v>132</v>
      </c>
      <c r="D150">
        <v>1</v>
      </c>
      <c r="E150">
        <v>0</v>
      </c>
      <c r="F150">
        <v>1</v>
      </c>
      <c r="G150">
        <v>42.984900000000003</v>
      </c>
      <c r="H150">
        <v>-81.2453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1010</v>
      </c>
      <c r="D151">
        <v>1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633</v>
      </c>
      <c r="D152">
        <v>1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306</v>
      </c>
      <c r="C153" t="s">
        <v>1028</v>
      </c>
      <c r="D153">
        <v>1</v>
      </c>
      <c r="E153">
        <v>0</v>
      </c>
      <c r="F153">
        <v>0</v>
      </c>
      <c r="G153">
        <v>61.892600000000002</v>
      </c>
      <c r="H153">
        <v>-6.9118000000000004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432</v>
      </c>
      <c r="C154" t="s">
        <v>849</v>
      </c>
      <c r="D154">
        <v>1</v>
      </c>
      <c r="E154">
        <v>0</v>
      </c>
      <c r="F154">
        <v>0</v>
      </c>
      <c r="G154">
        <v>36.140799999999999</v>
      </c>
      <c r="H154">
        <v>-5.3536000000000001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311</v>
      </c>
      <c r="C155" t="s">
        <v>583</v>
      </c>
      <c r="D155">
        <v>1</v>
      </c>
      <c r="E155">
        <v>0</v>
      </c>
      <c r="F155">
        <v>0</v>
      </c>
      <c r="G155">
        <v>31.24</v>
      </c>
      <c r="H155">
        <v>36.51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280</v>
      </c>
      <c r="C156" t="s">
        <v>584</v>
      </c>
      <c r="D156">
        <v>1</v>
      </c>
      <c r="E156">
        <v>0</v>
      </c>
      <c r="F156">
        <v>0</v>
      </c>
      <c r="G156">
        <v>56.879600000000003</v>
      </c>
      <c r="H156">
        <v>24.603200000000001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367</v>
      </c>
      <c r="C157" t="s">
        <v>584</v>
      </c>
      <c r="D157">
        <v>1</v>
      </c>
      <c r="E157">
        <v>0</v>
      </c>
      <c r="F157">
        <v>0</v>
      </c>
      <c r="G157">
        <v>47.14</v>
      </c>
      <c r="H157">
        <v>9.5500000000000007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313</v>
      </c>
      <c r="C158" t="s">
        <v>700</v>
      </c>
      <c r="D158">
        <v>1</v>
      </c>
      <c r="E158">
        <v>0</v>
      </c>
      <c r="F158">
        <v>0</v>
      </c>
      <c r="G158">
        <v>55.169400000000003</v>
      </c>
      <c r="H158">
        <v>23.8813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79</v>
      </c>
      <c r="B159" t="s">
        <v>13</v>
      </c>
      <c r="C159" t="s">
        <v>136</v>
      </c>
      <c r="D159">
        <v>1</v>
      </c>
      <c r="E159">
        <v>0</v>
      </c>
      <c r="F159">
        <v>1</v>
      </c>
      <c r="G159">
        <v>31.692699999999999</v>
      </c>
      <c r="H159">
        <v>88.092399999999998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345</v>
      </c>
      <c r="C160" t="s">
        <v>619</v>
      </c>
      <c r="D160">
        <v>1</v>
      </c>
      <c r="E160">
        <v>0</v>
      </c>
      <c r="F160">
        <v>0</v>
      </c>
      <c r="G160">
        <v>43.7333</v>
      </c>
      <c r="H160">
        <v>7.4166999999999996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80</v>
      </c>
      <c r="C161" t="s">
        <v>125</v>
      </c>
      <c r="D161">
        <v>1</v>
      </c>
      <c r="E161">
        <v>0</v>
      </c>
      <c r="F161">
        <v>1</v>
      </c>
      <c r="G161">
        <v>28.166699999999999</v>
      </c>
      <c r="H161">
        <v>84.25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388</v>
      </c>
      <c r="C162" t="s">
        <v>700</v>
      </c>
      <c r="D162">
        <v>1</v>
      </c>
      <c r="E162">
        <v>0</v>
      </c>
      <c r="F162">
        <v>0</v>
      </c>
      <c r="G162">
        <v>9.0820000000000007</v>
      </c>
      <c r="H162">
        <v>8.6753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240</v>
      </c>
      <c r="C163" t="s">
        <v>579</v>
      </c>
      <c r="D163">
        <v>1</v>
      </c>
      <c r="E163">
        <v>0</v>
      </c>
      <c r="F163">
        <v>0</v>
      </c>
      <c r="G163">
        <v>-9.19</v>
      </c>
      <c r="H163">
        <v>-75.015199999999993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254</v>
      </c>
      <c r="C164" t="s">
        <v>579</v>
      </c>
      <c r="D164">
        <v>1</v>
      </c>
      <c r="E164">
        <v>0</v>
      </c>
      <c r="F164">
        <v>0</v>
      </c>
      <c r="G164">
        <v>44.016500000000001</v>
      </c>
      <c r="H164">
        <v>21.0059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246</v>
      </c>
      <c r="C165" t="s">
        <v>1029</v>
      </c>
      <c r="D165">
        <v>1</v>
      </c>
      <c r="E165">
        <v>0</v>
      </c>
      <c r="F165">
        <v>0</v>
      </c>
      <c r="G165">
        <v>48.668999999999997</v>
      </c>
      <c r="H165">
        <v>19.699000000000002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247</v>
      </c>
      <c r="C166" t="s">
        <v>579</v>
      </c>
      <c r="D166">
        <v>1</v>
      </c>
      <c r="E166">
        <v>0</v>
      </c>
      <c r="F166">
        <v>0</v>
      </c>
      <c r="G166">
        <v>-30.5595</v>
      </c>
      <c r="H166">
        <v>22.9375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81</v>
      </c>
      <c r="C167" t="s">
        <v>137</v>
      </c>
      <c r="D167">
        <v>1</v>
      </c>
      <c r="E167">
        <v>0</v>
      </c>
      <c r="F167">
        <v>1</v>
      </c>
      <c r="G167">
        <v>7</v>
      </c>
      <c r="H167">
        <v>81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425</v>
      </c>
      <c r="C168" t="s">
        <v>868</v>
      </c>
      <c r="D168">
        <v>1</v>
      </c>
      <c r="E168">
        <v>0</v>
      </c>
      <c r="F168">
        <v>0</v>
      </c>
      <c r="G168">
        <v>8.6195000000000004</v>
      </c>
      <c r="H168">
        <v>0.82479999999999998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304</v>
      </c>
      <c r="C169" t="s">
        <v>584</v>
      </c>
      <c r="D169">
        <v>1</v>
      </c>
      <c r="E169">
        <v>0</v>
      </c>
      <c r="F169">
        <v>0</v>
      </c>
      <c r="G169">
        <v>34</v>
      </c>
      <c r="H169">
        <v>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1073</v>
      </c>
      <c r="B170" t="s">
        <v>1</v>
      </c>
      <c r="C170" t="s">
        <v>1074</v>
      </c>
      <c r="D170">
        <v>1</v>
      </c>
      <c r="E170">
        <v>0</v>
      </c>
      <c r="F170">
        <v>0</v>
      </c>
      <c r="G170">
        <v>37.871499999999997</v>
      </c>
      <c r="H170">
        <v>-122.273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857</v>
      </c>
      <c r="B171" t="s">
        <v>1</v>
      </c>
      <c r="C171" t="s">
        <v>858</v>
      </c>
      <c r="D171">
        <v>1</v>
      </c>
      <c r="E171">
        <v>0</v>
      </c>
      <c r="F171">
        <v>0</v>
      </c>
      <c r="G171">
        <v>35.7211</v>
      </c>
      <c r="H171">
        <v>-79.178100000000001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1030</v>
      </c>
      <c r="D172">
        <v>1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867</v>
      </c>
      <c r="B173" t="s">
        <v>1</v>
      </c>
      <c r="C173" t="s">
        <v>868</v>
      </c>
      <c r="D173">
        <v>1</v>
      </c>
      <c r="E173">
        <v>0</v>
      </c>
      <c r="F173">
        <v>0</v>
      </c>
      <c r="G173">
        <v>39.907800000000002</v>
      </c>
      <c r="H173">
        <v>-75.387900000000002</v>
      </c>
      <c r="J173">
        <f t="shared" si="6"/>
        <v>1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807</v>
      </c>
      <c r="B174" t="s">
        <v>1</v>
      </c>
      <c r="C174" t="s">
        <v>823</v>
      </c>
      <c r="D174">
        <v>1</v>
      </c>
      <c r="E174">
        <v>0</v>
      </c>
      <c r="F174">
        <v>0</v>
      </c>
      <c r="G174">
        <v>41.314799999999998</v>
      </c>
      <c r="H174">
        <v>-96.195099999999996</v>
      </c>
      <c r="J174">
        <f t="shared" si="6"/>
        <v>1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873</v>
      </c>
      <c r="B175" t="s">
        <v>1</v>
      </c>
      <c r="C175" t="s">
        <v>874</v>
      </c>
      <c r="D175">
        <v>1</v>
      </c>
      <c r="E175">
        <v>0</v>
      </c>
      <c r="F175">
        <v>0</v>
      </c>
      <c r="G175">
        <v>38.060600000000001</v>
      </c>
      <c r="H175">
        <v>-84.4803</v>
      </c>
      <c r="J175">
        <f t="shared" si="6"/>
        <v>1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1026</v>
      </c>
      <c r="B176" t="s">
        <v>1</v>
      </c>
      <c r="C176" t="s">
        <v>1040</v>
      </c>
      <c r="D176">
        <v>1</v>
      </c>
      <c r="E176">
        <v>0</v>
      </c>
      <c r="F176">
        <v>0</v>
      </c>
      <c r="G176">
        <v>34.282899999999998</v>
      </c>
      <c r="H176">
        <v>-85.230800000000002</v>
      </c>
      <c r="J176">
        <f t="shared" si="6"/>
        <v>1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775</v>
      </c>
      <c r="B177" t="s">
        <v>1</v>
      </c>
      <c r="C177" t="s">
        <v>1075</v>
      </c>
      <c r="D177">
        <v>1</v>
      </c>
      <c r="E177">
        <v>0</v>
      </c>
      <c r="F177">
        <v>0</v>
      </c>
      <c r="G177">
        <v>29.569299999999998</v>
      </c>
      <c r="H177">
        <v>-95.814300000000003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877</v>
      </c>
      <c r="B178" t="s">
        <v>1</v>
      </c>
      <c r="C178" t="s">
        <v>982</v>
      </c>
      <c r="D178">
        <v>1</v>
      </c>
      <c r="E178">
        <v>0</v>
      </c>
      <c r="F178">
        <v>0</v>
      </c>
      <c r="G178">
        <v>47.198099999999997</v>
      </c>
      <c r="H178">
        <v>-119.3732</v>
      </c>
      <c r="J178">
        <f t="shared" si="6"/>
        <v>1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881</v>
      </c>
      <c r="B179" t="s">
        <v>1</v>
      </c>
      <c r="C179" t="s">
        <v>882</v>
      </c>
      <c r="D179">
        <v>1</v>
      </c>
      <c r="E179">
        <v>0</v>
      </c>
      <c r="F179">
        <v>0</v>
      </c>
      <c r="G179">
        <v>40.744999999999997</v>
      </c>
      <c r="H179">
        <v>-123.8695</v>
      </c>
      <c r="J179">
        <f t="shared" si="6"/>
        <v>1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85</v>
      </c>
      <c r="B180" t="s">
        <v>1</v>
      </c>
      <c r="C180" t="s">
        <v>893</v>
      </c>
      <c r="D180">
        <v>1</v>
      </c>
      <c r="E180">
        <v>0</v>
      </c>
      <c r="F180">
        <v>1</v>
      </c>
      <c r="G180">
        <v>43.073099999999997</v>
      </c>
      <c r="H180">
        <v>-89.401200000000003</v>
      </c>
      <c r="J180">
        <f t="shared" si="6"/>
        <v>1</v>
      </c>
      <c r="K180">
        <f t="shared" si="6"/>
        <v>0</v>
      </c>
      <c r="L180">
        <f t="shared" si="6"/>
        <v>1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894</v>
      </c>
      <c r="B181" t="s">
        <v>1</v>
      </c>
      <c r="C181" t="s">
        <v>895</v>
      </c>
      <c r="D181">
        <v>1</v>
      </c>
      <c r="E181">
        <v>0</v>
      </c>
      <c r="F181">
        <v>0</v>
      </c>
      <c r="G181">
        <v>39.836199999999998</v>
      </c>
      <c r="H181">
        <v>-86.175200000000004</v>
      </c>
      <c r="J181">
        <f t="shared" si="6"/>
        <v>1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769</v>
      </c>
      <c r="B182" t="s">
        <v>1</v>
      </c>
      <c r="C182" t="s">
        <v>633</v>
      </c>
      <c r="D182">
        <v>1</v>
      </c>
      <c r="E182">
        <v>0</v>
      </c>
      <c r="F182">
        <v>0</v>
      </c>
      <c r="G182">
        <v>42.467199999999998</v>
      </c>
      <c r="H182">
        <v>-71.287400000000005</v>
      </c>
      <c r="J182">
        <f t="shared" si="6"/>
        <v>1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751</v>
      </c>
      <c r="B183" t="s">
        <v>1</v>
      </c>
      <c r="C183" t="s">
        <v>1048</v>
      </c>
      <c r="D183">
        <v>1</v>
      </c>
      <c r="E183">
        <v>0</v>
      </c>
      <c r="F183">
        <v>0</v>
      </c>
      <c r="G183">
        <v>40.654600000000002</v>
      </c>
      <c r="H183">
        <v>-73.559399999999997</v>
      </c>
      <c r="J183">
        <f t="shared" si="6"/>
        <v>1</v>
      </c>
      <c r="K183">
        <f t="shared" si="6"/>
        <v>0</v>
      </c>
      <c r="L183">
        <f t="shared" si="6"/>
        <v>0</v>
      </c>
      <c r="N183">
        <f t="shared" si="7"/>
        <v>1</v>
      </c>
      <c r="O183">
        <f t="shared" si="7"/>
        <v>0</v>
      </c>
      <c r="P183">
        <f t="shared" si="7"/>
        <v>0</v>
      </c>
    </row>
    <row r="184" spans="1:16" ht="17" x14ac:dyDescent="0.25">
      <c r="A184" s="4" t="s">
        <v>1076</v>
      </c>
      <c r="B184" t="s">
        <v>1</v>
      </c>
      <c r="C184" t="s">
        <v>1077</v>
      </c>
      <c r="D184">
        <v>1</v>
      </c>
      <c r="E184">
        <v>0</v>
      </c>
      <c r="F184">
        <v>0</v>
      </c>
      <c r="G184">
        <v>42.161499999999997</v>
      </c>
      <c r="H184">
        <v>-70.7928</v>
      </c>
      <c r="J184">
        <f t="shared" si="6"/>
        <v>1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903</v>
      </c>
      <c r="B185" t="s">
        <v>1</v>
      </c>
      <c r="C185" t="s">
        <v>874</v>
      </c>
      <c r="D185">
        <v>1</v>
      </c>
      <c r="E185">
        <v>0</v>
      </c>
      <c r="F185">
        <v>0</v>
      </c>
      <c r="G185">
        <v>44.996400000000001</v>
      </c>
      <c r="H185">
        <v>-93.061599999999999</v>
      </c>
      <c r="J185">
        <f t="shared" si="6"/>
        <v>1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87</v>
      </c>
      <c r="B186" t="s">
        <v>1</v>
      </c>
      <c r="C186" t="s">
        <v>120</v>
      </c>
      <c r="D186">
        <v>1</v>
      </c>
      <c r="E186">
        <v>0</v>
      </c>
      <c r="F186">
        <v>0</v>
      </c>
      <c r="G186">
        <v>29.424099999999999</v>
      </c>
      <c r="H186">
        <v>-98.493600000000001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907</v>
      </c>
      <c r="B187" t="s">
        <v>1</v>
      </c>
      <c r="C187" t="s">
        <v>1034</v>
      </c>
      <c r="D187">
        <v>1</v>
      </c>
      <c r="E187">
        <v>0</v>
      </c>
      <c r="F187">
        <v>0</v>
      </c>
      <c r="G187">
        <v>30.768999999999998</v>
      </c>
      <c r="H187">
        <v>-86.982399999999998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908</v>
      </c>
      <c r="B188" t="s">
        <v>1</v>
      </c>
      <c r="C188" t="s">
        <v>909</v>
      </c>
      <c r="D188">
        <v>1</v>
      </c>
      <c r="E188">
        <v>0</v>
      </c>
      <c r="F188">
        <v>0</v>
      </c>
      <c r="G188">
        <v>27.336400000000001</v>
      </c>
      <c r="H188">
        <v>-82.530699999999996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815</v>
      </c>
      <c r="B189" t="s">
        <v>1</v>
      </c>
      <c r="C189" t="s">
        <v>985</v>
      </c>
      <c r="D189">
        <v>1</v>
      </c>
      <c r="E189">
        <v>0</v>
      </c>
      <c r="F189">
        <v>0</v>
      </c>
      <c r="G189">
        <v>38.578000000000003</v>
      </c>
      <c r="H189">
        <v>-122.9888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89</v>
      </c>
      <c r="B190" t="s">
        <v>1</v>
      </c>
      <c r="C190" t="s">
        <v>1078</v>
      </c>
      <c r="D190">
        <v>1</v>
      </c>
      <c r="E190">
        <v>0</v>
      </c>
      <c r="F190">
        <v>1</v>
      </c>
      <c r="G190">
        <v>33.4255</v>
      </c>
      <c r="H190">
        <v>-111.94</v>
      </c>
      <c r="J190">
        <f t="shared" si="6"/>
        <v>1</v>
      </c>
      <c r="K190">
        <f t="shared" si="6"/>
        <v>0</v>
      </c>
      <c r="L190">
        <f t="shared" si="6"/>
        <v>1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922</v>
      </c>
      <c r="B191" t="s">
        <v>1</v>
      </c>
      <c r="C191" t="s">
        <v>616</v>
      </c>
      <c r="D191">
        <v>1</v>
      </c>
      <c r="E191">
        <v>0</v>
      </c>
      <c r="F191">
        <v>0</v>
      </c>
      <c r="G191">
        <v>45.774999999999999</v>
      </c>
      <c r="H191">
        <v>-118.7606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925</v>
      </c>
      <c r="B192" t="s">
        <v>1</v>
      </c>
      <c r="C192" t="s">
        <v>926</v>
      </c>
      <c r="D192">
        <v>1</v>
      </c>
      <c r="E192">
        <v>0</v>
      </c>
      <c r="F192">
        <v>0</v>
      </c>
      <c r="G192">
        <v>35.803199999999997</v>
      </c>
      <c r="H192">
        <v>-78.566100000000006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847</v>
      </c>
      <c r="B193" t="s">
        <v>1</v>
      </c>
      <c r="C193" t="s">
        <v>1022</v>
      </c>
      <c r="D193">
        <v>1</v>
      </c>
      <c r="E193">
        <v>0</v>
      </c>
      <c r="F193">
        <v>0</v>
      </c>
      <c r="G193">
        <v>40.5608</v>
      </c>
      <c r="H193">
        <v>-119.6035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927</v>
      </c>
      <c r="B194" t="s">
        <v>1</v>
      </c>
      <c r="C194" t="s">
        <v>858</v>
      </c>
      <c r="D194">
        <v>1</v>
      </c>
      <c r="E194">
        <v>0</v>
      </c>
      <c r="F194">
        <v>0</v>
      </c>
      <c r="G194">
        <v>41.673900000000003</v>
      </c>
      <c r="H194">
        <v>-75.247900000000001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928</v>
      </c>
      <c r="B195" t="s">
        <v>1</v>
      </c>
      <c r="C195" t="s">
        <v>929</v>
      </c>
      <c r="D195">
        <v>1</v>
      </c>
      <c r="E195">
        <v>0</v>
      </c>
      <c r="F195">
        <v>0</v>
      </c>
      <c r="G195">
        <v>35.917900000000003</v>
      </c>
      <c r="H195">
        <v>-86.862200000000001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930</v>
      </c>
      <c r="B196" t="s">
        <v>1</v>
      </c>
      <c r="C196" t="s">
        <v>931</v>
      </c>
      <c r="D196">
        <v>1</v>
      </c>
      <c r="E196">
        <v>0</v>
      </c>
      <c r="F196">
        <v>0</v>
      </c>
      <c r="G196">
        <v>38.764600000000002</v>
      </c>
      <c r="H196">
        <v>-121.90179999999999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349</v>
      </c>
      <c r="C197" t="s">
        <v>583</v>
      </c>
      <c r="D197">
        <v>1</v>
      </c>
      <c r="E197">
        <v>0</v>
      </c>
      <c r="F197">
        <v>0</v>
      </c>
      <c r="G197">
        <v>48.379399999999997</v>
      </c>
      <c r="H197">
        <v>31.165600000000001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932</v>
      </c>
      <c r="C198" t="s">
        <v>579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433</v>
      </c>
      <c r="B199" t="s">
        <v>59</v>
      </c>
      <c r="C199" t="s">
        <v>589</v>
      </c>
      <c r="D199">
        <v>0</v>
      </c>
      <c r="E199">
        <v>0</v>
      </c>
      <c r="F199">
        <v>0</v>
      </c>
      <c r="G199">
        <v>35.4437</v>
      </c>
      <c r="H199">
        <v>139.63800000000001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391</v>
      </c>
      <c r="B200" t="s">
        <v>59</v>
      </c>
      <c r="C200" t="s">
        <v>933</v>
      </c>
      <c r="D200">
        <v>0</v>
      </c>
      <c r="E200">
        <v>0</v>
      </c>
      <c r="F200">
        <v>0</v>
      </c>
      <c r="G200">
        <v>-12.4634</v>
      </c>
      <c r="H200">
        <v>130.84559999999999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934</v>
      </c>
      <c r="B201" t="s">
        <v>1</v>
      </c>
      <c r="C201" t="s">
        <v>935</v>
      </c>
      <c r="D201">
        <v>0</v>
      </c>
      <c r="E201">
        <v>0</v>
      </c>
      <c r="F201">
        <v>0</v>
      </c>
      <c r="G201">
        <v>29.382899999999999</v>
      </c>
      <c r="H201">
        <v>-98.613399999999999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937</v>
      </c>
      <c r="B202" t="s">
        <v>1</v>
      </c>
      <c r="C202" t="s">
        <v>935</v>
      </c>
      <c r="D202">
        <v>0</v>
      </c>
      <c r="E202">
        <v>0</v>
      </c>
      <c r="F202">
        <v>0</v>
      </c>
      <c r="G202">
        <v>41.2545</v>
      </c>
      <c r="H202">
        <v>-95.975800000000007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938</v>
      </c>
      <c r="B203" t="s">
        <v>1</v>
      </c>
      <c r="C203" t="s">
        <v>935</v>
      </c>
      <c r="D203">
        <v>0</v>
      </c>
      <c r="E203">
        <v>0</v>
      </c>
      <c r="F203">
        <v>0</v>
      </c>
      <c r="G203">
        <v>38.272100000000002</v>
      </c>
      <c r="H203">
        <v>-121.93989999999999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E68C-AF5C-6C43-B589-913D2C8D251A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97886</v>
      </c>
      <c r="E1">
        <f>SUM(E4:E276)</f>
        <v>3348</v>
      </c>
      <c r="F1">
        <f>SUM(F4:F276)</f>
        <v>53797</v>
      </c>
      <c r="J1">
        <f>SUM(J4:J276)</f>
        <v>221</v>
      </c>
      <c r="K1">
        <f>SUM(K4:K276)</f>
        <v>12</v>
      </c>
      <c r="L1">
        <f>SUM(L4:L276)</f>
        <v>8</v>
      </c>
      <c r="N1">
        <f>SUM(N4:N276)</f>
        <v>23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956</v>
      </c>
      <c r="D5">
        <v>67466</v>
      </c>
      <c r="E5">
        <v>2902</v>
      </c>
      <c r="F5">
        <v>40592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1079</v>
      </c>
      <c r="D6">
        <v>6088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1080</v>
      </c>
      <c r="D7">
        <v>3858</v>
      </c>
      <c r="E7">
        <v>148</v>
      </c>
      <c r="F7">
        <v>414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1053</v>
      </c>
      <c r="D8">
        <v>3513</v>
      </c>
      <c r="E8">
        <v>107</v>
      </c>
      <c r="F8">
        <v>739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1081</v>
      </c>
      <c r="D9">
        <v>1351</v>
      </c>
      <c r="E9">
        <v>7</v>
      </c>
      <c r="F9">
        <v>1181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1082</v>
      </c>
      <c r="D10">
        <v>1272</v>
      </c>
      <c r="E10">
        <v>22</v>
      </c>
      <c r="F10">
        <v>1239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1083</v>
      </c>
      <c r="D11">
        <v>1215</v>
      </c>
      <c r="E11">
        <v>1</v>
      </c>
      <c r="F11">
        <v>1124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1084</v>
      </c>
      <c r="D12">
        <v>1018</v>
      </c>
      <c r="E12">
        <v>4</v>
      </c>
      <c r="F12">
        <v>938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1085</v>
      </c>
      <c r="D13">
        <v>990</v>
      </c>
      <c r="E13">
        <v>6</v>
      </c>
      <c r="F13">
        <v>970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1086</v>
      </c>
      <c r="D14">
        <v>935</v>
      </c>
      <c r="E14">
        <v>1</v>
      </c>
      <c r="F14">
        <v>901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956</v>
      </c>
      <c r="D15">
        <v>758</v>
      </c>
      <c r="E15">
        <v>6</v>
      </c>
      <c r="F15">
        <v>578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956</v>
      </c>
      <c r="D17">
        <v>631</v>
      </c>
      <c r="E17">
        <v>0</v>
      </c>
      <c r="F17">
        <v>583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1088</v>
      </c>
      <c r="D18">
        <v>576</v>
      </c>
      <c r="E18">
        <v>6</v>
      </c>
      <c r="F18">
        <v>512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956</v>
      </c>
      <c r="D19">
        <v>539</v>
      </c>
      <c r="E19">
        <v>3</v>
      </c>
      <c r="F19">
        <v>425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52</v>
      </c>
      <c r="C20" t="s">
        <v>1080</v>
      </c>
      <c r="D20">
        <v>482</v>
      </c>
      <c r="E20">
        <v>0</v>
      </c>
      <c r="F20">
        <v>16</v>
      </c>
      <c r="G20">
        <v>51</v>
      </c>
      <c r="H20">
        <v>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24</v>
      </c>
      <c r="B21" t="s">
        <v>13</v>
      </c>
      <c r="C21" t="s">
        <v>1089</v>
      </c>
      <c r="D21">
        <v>481</v>
      </c>
      <c r="E21">
        <v>13</v>
      </c>
      <c r="F21">
        <v>379</v>
      </c>
      <c r="G21">
        <v>47.862000000000002</v>
      </c>
      <c r="H21">
        <v>127.7615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25</v>
      </c>
      <c r="B22" t="s">
        <v>13</v>
      </c>
      <c r="C22" t="s">
        <v>1090</v>
      </c>
      <c r="D22">
        <v>418</v>
      </c>
      <c r="E22">
        <v>8</v>
      </c>
      <c r="F22">
        <v>297</v>
      </c>
      <c r="G22">
        <v>40.182400000000001</v>
      </c>
      <c r="H22">
        <v>116.41419999999999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54</v>
      </c>
      <c r="C23" t="s">
        <v>1091</v>
      </c>
      <c r="D23">
        <v>377</v>
      </c>
      <c r="E23">
        <v>6</v>
      </c>
      <c r="F23">
        <v>12</v>
      </c>
      <c r="G23">
        <v>47</v>
      </c>
      <c r="H23">
        <v>2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1053</v>
      </c>
      <c r="D24">
        <v>360</v>
      </c>
      <c r="E24">
        <v>6</v>
      </c>
      <c r="F24">
        <v>43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26</v>
      </c>
      <c r="B25" t="s">
        <v>13</v>
      </c>
      <c r="C25" t="s">
        <v>1092</v>
      </c>
      <c r="D25">
        <v>339</v>
      </c>
      <c r="E25">
        <v>3</v>
      </c>
      <c r="F25">
        <v>303</v>
      </c>
      <c r="G25">
        <v>31.202000000000002</v>
      </c>
      <c r="H25">
        <v>121.4491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27</v>
      </c>
      <c r="B26" t="s">
        <v>13</v>
      </c>
      <c r="C26" t="s">
        <v>956</v>
      </c>
      <c r="D26">
        <v>318</v>
      </c>
      <c r="E26">
        <v>6</v>
      </c>
      <c r="F26">
        <v>304</v>
      </c>
      <c r="G26">
        <v>38.0428</v>
      </c>
      <c r="H26">
        <v>114.5149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28</v>
      </c>
      <c r="B27" t="s">
        <v>13</v>
      </c>
      <c r="C27" t="s">
        <v>1093</v>
      </c>
      <c r="D27">
        <v>296</v>
      </c>
      <c r="E27">
        <v>1</v>
      </c>
      <c r="F27">
        <v>277</v>
      </c>
      <c r="G27">
        <v>26.078900000000001</v>
      </c>
      <c r="H27">
        <v>117.98739999999999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70</v>
      </c>
      <c r="C28" t="s">
        <v>1080</v>
      </c>
      <c r="D28">
        <v>259</v>
      </c>
      <c r="E28">
        <v>3</v>
      </c>
      <c r="F28">
        <v>2</v>
      </c>
      <c r="G28">
        <v>40</v>
      </c>
      <c r="H28">
        <v>-4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1094</v>
      </c>
      <c r="D29">
        <v>252</v>
      </c>
      <c r="E29">
        <v>2</v>
      </c>
      <c r="F29">
        <v>214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1095</v>
      </c>
      <c r="D30">
        <v>245</v>
      </c>
      <c r="E30">
        <v>1</v>
      </c>
      <c r="F30">
        <v>224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999</v>
      </c>
      <c r="D32">
        <v>168</v>
      </c>
      <c r="E32">
        <v>6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955</v>
      </c>
      <c r="D34">
        <v>136</v>
      </c>
      <c r="E34">
        <v>3</v>
      </c>
      <c r="F34">
        <v>128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956</v>
      </c>
      <c r="D35">
        <v>133</v>
      </c>
      <c r="E35">
        <v>0</v>
      </c>
      <c r="F35">
        <v>126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1053</v>
      </c>
      <c r="D37">
        <v>117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56</v>
      </c>
      <c r="C38" t="s">
        <v>1097</v>
      </c>
      <c r="D38">
        <v>115</v>
      </c>
      <c r="E38">
        <v>1</v>
      </c>
      <c r="F38">
        <v>8</v>
      </c>
      <c r="G38">
        <v>55</v>
      </c>
      <c r="H38">
        <v>-3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170</v>
      </c>
      <c r="C39" t="s">
        <v>1080</v>
      </c>
      <c r="D39">
        <v>114</v>
      </c>
      <c r="E39">
        <v>1</v>
      </c>
      <c r="F39">
        <v>3</v>
      </c>
      <c r="G39">
        <v>46.818199999999997</v>
      </c>
      <c r="H39">
        <v>8.2274999999999991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45</v>
      </c>
      <c r="B40" t="s">
        <v>45</v>
      </c>
      <c r="C40" t="s">
        <v>1098</v>
      </c>
      <c r="D40">
        <v>105</v>
      </c>
      <c r="E40">
        <v>2</v>
      </c>
      <c r="F40">
        <v>43</v>
      </c>
      <c r="G40">
        <v>22.3</v>
      </c>
      <c r="H40">
        <v>114.2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1099</v>
      </c>
      <c r="D41">
        <v>102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82</v>
      </c>
      <c r="C42" t="s">
        <v>1097</v>
      </c>
      <c r="D42">
        <v>94</v>
      </c>
      <c r="E42">
        <v>0</v>
      </c>
      <c r="F42">
        <v>0</v>
      </c>
      <c r="G42">
        <v>63</v>
      </c>
      <c r="H42">
        <v>16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40</v>
      </c>
      <c r="B43" t="s">
        <v>13</v>
      </c>
      <c r="C43" t="s">
        <v>956</v>
      </c>
      <c r="D43">
        <v>93</v>
      </c>
      <c r="E43">
        <v>1</v>
      </c>
      <c r="F43">
        <v>88</v>
      </c>
      <c r="G43">
        <v>43.6661</v>
      </c>
      <c r="H43">
        <v>126.1923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177</v>
      </c>
      <c r="C44" t="s">
        <v>1080</v>
      </c>
      <c r="D44">
        <v>87</v>
      </c>
      <c r="E44">
        <v>0</v>
      </c>
      <c r="F44">
        <v>0</v>
      </c>
      <c r="G44">
        <v>60.472000000000001</v>
      </c>
      <c r="H44">
        <v>8.4688999999999997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174</v>
      </c>
      <c r="C45" t="s">
        <v>1100</v>
      </c>
      <c r="D45">
        <v>82</v>
      </c>
      <c r="E45">
        <v>0</v>
      </c>
      <c r="F45">
        <v>0</v>
      </c>
      <c r="G45">
        <v>52.132599999999996</v>
      </c>
      <c r="H45">
        <v>5.2912999999999997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44</v>
      </c>
      <c r="B46" t="s">
        <v>13</v>
      </c>
      <c r="C46" t="s">
        <v>1095</v>
      </c>
      <c r="D46">
        <v>76</v>
      </c>
      <c r="E46">
        <v>3</v>
      </c>
      <c r="F46">
        <v>70</v>
      </c>
      <c r="G46">
        <v>41.112900000000003</v>
      </c>
      <c r="H46">
        <v>85.240099999999998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43</v>
      </c>
      <c r="B47" t="s">
        <v>13</v>
      </c>
      <c r="C47" t="s">
        <v>1052</v>
      </c>
      <c r="D47">
        <v>75</v>
      </c>
      <c r="E47">
        <v>1</v>
      </c>
      <c r="F47">
        <v>65</v>
      </c>
      <c r="G47">
        <v>44.093499999999999</v>
      </c>
      <c r="H47">
        <v>113.9448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41</v>
      </c>
      <c r="B48" t="s">
        <v>13</v>
      </c>
      <c r="C48" t="s">
        <v>584</v>
      </c>
      <c r="D48">
        <v>75</v>
      </c>
      <c r="E48">
        <v>0</v>
      </c>
      <c r="F48">
        <v>69</v>
      </c>
      <c r="G48">
        <v>37.269199999999998</v>
      </c>
      <c r="H48">
        <v>106.16549999999999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230</v>
      </c>
      <c r="C49" t="s">
        <v>1053</v>
      </c>
      <c r="D49">
        <v>58</v>
      </c>
      <c r="E49">
        <v>0</v>
      </c>
      <c r="F49">
        <v>0</v>
      </c>
      <c r="G49">
        <v>29.5</v>
      </c>
      <c r="H49">
        <v>47.75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817</v>
      </c>
      <c r="D50">
        <v>55</v>
      </c>
      <c r="E50">
        <v>0</v>
      </c>
      <c r="F50">
        <v>0</v>
      </c>
      <c r="G50">
        <v>26.0275</v>
      </c>
      <c r="H50">
        <v>50.55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724</v>
      </c>
      <c r="B51" t="s">
        <v>1</v>
      </c>
      <c r="C51" t="s">
        <v>1101</v>
      </c>
      <c r="D51">
        <v>51</v>
      </c>
      <c r="E51">
        <v>10</v>
      </c>
      <c r="F51">
        <v>1</v>
      </c>
      <c r="G51">
        <v>47.548000000000002</v>
      </c>
      <c r="H51">
        <v>-121.9836</v>
      </c>
      <c r="J51">
        <f t="shared" si="2"/>
        <v>51</v>
      </c>
      <c r="K51">
        <f t="shared" si="2"/>
        <v>10</v>
      </c>
      <c r="L51">
        <f t="shared" si="2"/>
        <v>1</v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75</v>
      </c>
      <c r="C52" t="s">
        <v>817</v>
      </c>
      <c r="D52">
        <v>50</v>
      </c>
      <c r="E52">
        <v>0</v>
      </c>
      <c r="F52">
        <v>1</v>
      </c>
      <c r="G52">
        <v>50.833300000000001</v>
      </c>
      <c r="H52">
        <v>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49</v>
      </c>
      <c r="C53" t="s">
        <v>1102</v>
      </c>
      <c r="D53">
        <v>50</v>
      </c>
      <c r="E53">
        <v>0</v>
      </c>
      <c r="F53">
        <v>22</v>
      </c>
      <c r="G53">
        <v>2.5</v>
      </c>
      <c r="H53">
        <v>112.5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46</v>
      </c>
      <c r="C54" t="s">
        <v>1092</v>
      </c>
      <c r="D54">
        <v>47</v>
      </c>
      <c r="E54">
        <v>1</v>
      </c>
      <c r="F54">
        <v>31</v>
      </c>
      <c r="G54">
        <v>15</v>
      </c>
      <c r="H54">
        <v>101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732</v>
      </c>
      <c r="B55" t="s">
        <v>1</v>
      </c>
      <c r="C55" t="s">
        <v>733</v>
      </c>
      <c r="D55">
        <v>45</v>
      </c>
      <c r="E55">
        <v>0</v>
      </c>
      <c r="F55">
        <v>0</v>
      </c>
      <c r="G55">
        <v>35.4437</v>
      </c>
      <c r="H55">
        <v>139.63800000000001</v>
      </c>
      <c r="J55">
        <f t="shared" si="2"/>
        <v>45</v>
      </c>
      <c r="K55">
        <f t="shared" si="2"/>
        <v>0</v>
      </c>
      <c r="L55">
        <f t="shared" si="2"/>
        <v>0</v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51</v>
      </c>
      <c r="B56" t="s">
        <v>51</v>
      </c>
      <c r="C56" t="s">
        <v>956</v>
      </c>
      <c r="D56">
        <v>44</v>
      </c>
      <c r="E56">
        <v>1</v>
      </c>
      <c r="F56">
        <v>12</v>
      </c>
      <c r="G56">
        <v>23.7</v>
      </c>
      <c r="H56">
        <v>121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753</v>
      </c>
      <c r="D57">
        <v>41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1018</v>
      </c>
      <c r="D58">
        <v>35</v>
      </c>
      <c r="E58">
        <v>2</v>
      </c>
      <c r="F58">
        <v>0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817</v>
      </c>
      <c r="D59">
        <v>34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198</v>
      </c>
      <c r="C60" t="s">
        <v>1100</v>
      </c>
      <c r="D60">
        <v>31</v>
      </c>
      <c r="E60">
        <v>0</v>
      </c>
      <c r="F60">
        <v>0</v>
      </c>
      <c r="G60">
        <v>39.074199999999998</v>
      </c>
      <c r="H60">
        <v>21.824300000000001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817</v>
      </c>
      <c r="D61">
        <v>30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1103</v>
      </c>
      <c r="D63">
        <v>22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1015</v>
      </c>
      <c r="D64">
        <v>21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817</v>
      </c>
      <c r="D65">
        <v>21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74</v>
      </c>
      <c r="B66" t="s">
        <v>1</v>
      </c>
      <c r="C66" t="s">
        <v>1059</v>
      </c>
      <c r="D66">
        <v>20</v>
      </c>
      <c r="E66">
        <v>0</v>
      </c>
      <c r="F66">
        <v>1</v>
      </c>
      <c r="G66">
        <v>37.354100000000003</v>
      </c>
      <c r="H66">
        <v>-121.9552</v>
      </c>
      <c r="J66">
        <f t="shared" si="2"/>
        <v>20</v>
      </c>
      <c r="K66">
        <f t="shared" si="2"/>
        <v>0</v>
      </c>
      <c r="L66">
        <f t="shared" si="2"/>
        <v>1</v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50</v>
      </c>
      <c r="B67" t="s">
        <v>13</v>
      </c>
      <c r="C67" t="s">
        <v>674</v>
      </c>
      <c r="D67">
        <v>18</v>
      </c>
      <c r="E67">
        <v>0</v>
      </c>
      <c r="F67">
        <v>18</v>
      </c>
      <c r="G67">
        <v>35.745199999999997</v>
      </c>
      <c r="H67">
        <v>95.995599999999996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741</v>
      </c>
      <c r="B68" t="s">
        <v>1</v>
      </c>
      <c r="C68" t="s">
        <v>982</v>
      </c>
      <c r="D68">
        <v>18</v>
      </c>
      <c r="E68">
        <v>1</v>
      </c>
      <c r="F68">
        <v>0</v>
      </c>
      <c r="G68">
        <v>48.033000000000001</v>
      </c>
      <c r="H68">
        <v>-121.8339</v>
      </c>
      <c r="J68">
        <f t="shared" si="2"/>
        <v>18</v>
      </c>
      <c r="K68">
        <f t="shared" si="2"/>
        <v>1</v>
      </c>
      <c r="L68">
        <f t="shared" si="2"/>
        <v>0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722</v>
      </c>
      <c r="B69" t="s">
        <v>1</v>
      </c>
      <c r="C69" t="s">
        <v>1104</v>
      </c>
      <c r="D69">
        <v>18</v>
      </c>
      <c r="E69">
        <v>0</v>
      </c>
      <c r="F69">
        <v>0</v>
      </c>
      <c r="G69">
        <v>41.122</v>
      </c>
      <c r="H69">
        <v>-73.794899999999998</v>
      </c>
      <c r="J69">
        <f t="shared" si="2"/>
        <v>18</v>
      </c>
      <c r="K69">
        <f t="shared" si="2"/>
        <v>0</v>
      </c>
      <c r="L69">
        <f t="shared" si="2"/>
        <v>0</v>
      </c>
      <c r="N69">
        <f t="shared" si="3"/>
        <v>18</v>
      </c>
      <c r="O69">
        <f t="shared" si="3"/>
        <v>0</v>
      </c>
      <c r="P69">
        <f t="shared" si="3"/>
        <v>0</v>
      </c>
    </row>
    <row r="70" spans="1:16" ht="17" x14ac:dyDescent="0.25">
      <c r="A70" s="4"/>
      <c r="B70" t="s">
        <v>204</v>
      </c>
      <c r="C70" t="s">
        <v>753</v>
      </c>
      <c r="D70">
        <v>16</v>
      </c>
      <c r="E70">
        <v>0</v>
      </c>
      <c r="F70">
        <v>1</v>
      </c>
      <c r="G70">
        <v>31</v>
      </c>
      <c r="H70">
        <v>35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238</v>
      </c>
      <c r="C71" t="s">
        <v>753</v>
      </c>
      <c r="D71">
        <v>16</v>
      </c>
      <c r="E71">
        <v>0</v>
      </c>
      <c r="F71">
        <v>1</v>
      </c>
      <c r="G71">
        <v>33.854700000000001</v>
      </c>
      <c r="H71">
        <v>35.862299999999998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296</v>
      </c>
      <c r="C72" t="s">
        <v>753</v>
      </c>
      <c r="D72">
        <v>16</v>
      </c>
      <c r="E72">
        <v>0</v>
      </c>
      <c r="F72">
        <v>2</v>
      </c>
      <c r="G72">
        <v>21</v>
      </c>
      <c r="H72">
        <v>57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53</v>
      </c>
      <c r="C73" t="s">
        <v>1062</v>
      </c>
      <c r="D73">
        <v>16</v>
      </c>
      <c r="E73">
        <v>0</v>
      </c>
      <c r="F73">
        <v>16</v>
      </c>
      <c r="G73">
        <v>16</v>
      </c>
      <c r="H73">
        <v>108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58</v>
      </c>
      <c r="B74" t="s">
        <v>59</v>
      </c>
      <c r="C74" t="s">
        <v>1012</v>
      </c>
      <c r="D74">
        <v>13</v>
      </c>
      <c r="E74">
        <v>0</v>
      </c>
      <c r="F74">
        <v>8</v>
      </c>
      <c r="G74">
        <v>-28.0167</v>
      </c>
      <c r="H74">
        <v>153.4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62</v>
      </c>
      <c r="B75" t="s">
        <v>63</v>
      </c>
      <c r="C75" t="s">
        <v>1105</v>
      </c>
      <c r="D75">
        <v>13</v>
      </c>
      <c r="E75">
        <v>0</v>
      </c>
      <c r="F75">
        <v>3</v>
      </c>
      <c r="G75">
        <v>49.282699999999998</v>
      </c>
      <c r="H75">
        <v>-123.1207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277</v>
      </c>
      <c r="C76" t="s">
        <v>753</v>
      </c>
      <c r="D76">
        <v>13</v>
      </c>
      <c r="E76">
        <v>0</v>
      </c>
      <c r="F76">
        <v>0</v>
      </c>
      <c r="G76">
        <v>-1.8311999999999999</v>
      </c>
      <c r="H76">
        <v>-78.183400000000006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255</v>
      </c>
      <c r="C77" t="s">
        <v>1106</v>
      </c>
      <c r="D77">
        <v>12</v>
      </c>
      <c r="E77">
        <v>0</v>
      </c>
      <c r="F77">
        <v>0</v>
      </c>
      <c r="G77">
        <v>28.033899999999999</v>
      </c>
      <c r="H77">
        <v>1.6596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665</v>
      </c>
      <c r="C78" t="s">
        <v>753</v>
      </c>
      <c r="D78">
        <v>12</v>
      </c>
      <c r="E78">
        <v>0</v>
      </c>
      <c r="F78">
        <v>0</v>
      </c>
      <c r="G78">
        <v>49.817500000000003</v>
      </c>
      <c r="H78">
        <v>15.473000000000001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817</v>
      </c>
      <c r="D79">
        <v>12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84</v>
      </c>
      <c r="B80" t="s">
        <v>1</v>
      </c>
      <c r="C80" t="s">
        <v>1107</v>
      </c>
      <c r="D80">
        <v>11</v>
      </c>
      <c r="E80">
        <v>0</v>
      </c>
      <c r="F80">
        <v>0</v>
      </c>
      <c r="G80">
        <v>34.052199999999999</v>
      </c>
      <c r="H80">
        <v>-118.2437</v>
      </c>
      <c r="J80">
        <f t="shared" si="2"/>
        <v>11</v>
      </c>
      <c r="K80">
        <f t="shared" si="2"/>
        <v>0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61</v>
      </c>
      <c r="B81" t="s">
        <v>59</v>
      </c>
      <c r="C81" t="s">
        <v>1063</v>
      </c>
      <c r="D81">
        <v>10</v>
      </c>
      <c r="E81">
        <v>0</v>
      </c>
      <c r="F81">
        <v>7</v>
      </c>
      <c r="G81">
        <v>-37.813600000000001</v>
      </c>
      <c r="H81">
        <v>144.9631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249</v>
      </c>
      <c r="C82" t="s">
        <v>1108</v>
      </c>
      <c r="D82">
        <v>10</v>
      </c>
      <c r="E82">
        <v>0</v>
      </c>
      <c r="F82">
        <v>0</v>
      </c>
      <c r="G82">
        <v>45.166699999999999</v>
      </c>
      <c r="H82">
        <v>15.5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187</v>
      </c>
      <c r="C83" t="s">
        <v>1013</v>
      </c>
      <c r="D83">
        <v>10</v>
      </c>
      <c r="E83">
        <v>0</v>
      </c>
      <c r="F83">
        <v>0</v>
      </c>
      <c r="G83">
        <v>56.2639</v>
      </c>
      <c r="H83">
        <v>9.5017999999999994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55</v>
      </c>
      <c r="B84" t="s">
        <v>55</v>
      </c>
      <c r="C84" t="s">
        <v>1109</v>
      </c>
      <c r="D84">
        <v>10</v>
      </c>
      <c r="E84">
        <v>0</v>
      </c>
      <c r="F84">
        <v>9</v>
      </c>
      <c r="G84">
        <v>22.166699999999999</v>
      </c>
      <c r="H84">
        <v>113.55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200</v>
      </c>
      <c r="C85" t="s">
        <v>817</v>
      </c>
      <c r="D85">
        <v>8</v>
      </c>
      <c r="E85">
        <v>0</v>
      </c>
      <c r="F85">
        <v>0</v>
      </c>
      <c r="G85">
        <v>39.399900000000002</v>
      </c>
      <c r="H85">
        <v>-8.2245000000000008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197</v>
      </c>
      <c r="C86" t="s">
        <v>1013</v>
      </c>
      <c r="D86">
        <v>8</v>
      </c>
      <c r="E86">
        <v>0</v>
      </c>
      <c r="F86">
        <v>0</v>
      </c>
      <c r="G86">
        <v>25.354800000000001</v>
      </c>
      <c r="H86">
        <v>51.183900000000001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320</v>
      </c>
      <c r="C87" t="s">
        <v>817</v>
      </c>
      <c r="D87">
        <v>6</v>
      </c>
      <c r="E87">
        <v>0</v>
      </c>
      <c r="F87">
        <v>0</v>
      </c>
      <c r="G87">
        <v>40.143099999999997</v>
      </c>
      <c r="H87">
        <v>47.576900000000002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278</v>
      </c>
      <c r="C88" t="s">
        <v>970</v>
      </c>
      <c r="D88">
        <v>6</v>
      </c>
      <c r="E88">
        <v>0</v>
      </c>
      <c r="F88">
        <v>0</v>
      </c>
      <c r="G88">
        <v>53.709800000000001</v>
      </c>
      <c r="H88">
        <v>27.953399999999998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220</v>
      </c>
      <c r="C89" t="s">
        <v>1110</v>
      </c>
      <c r="D89">
        <v>6</v>
      </c>
      <c r="E89">
        <v>0</v>
      </c>
      <c r="F89">
        <v>0</v>
      </c>
      <c r="G89">
        <v>53.142400000000002</v>
      </c>
      <c r="H89">
        <v>-7.6920999999999999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222</v>
      </c>
      <c r="C90" t="s">
        <v>1092</v>
      </c>
      <c r="D90">
        <v>6</v>
      </c>
      <c r="E90">
        <v>0</v>
      </c>
      <c r="F90">
        <v>1</v>
      </c>
      <c r="G90">
        <v>46</v>
      </c>
      <c r="H90">
        <v>25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67</v>
      </c>
      <c r="B91" t="s">
        <v>59</v>
      </c>
      <c r="C91" t="s">
        <v>1111</v>
      </c>
      <c r="D91">
        <v>5</v>
      </c>
      <c r="E91">
        <v>0</v>
      </c>
      <c r="F91">
        <v>2</v>
      </c>
      <c r="G91">
        <v>-34.9285</v>
      </c>
      <c r="H91">
        <v>138.60069999999999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259</v>
      </c>
      <c r="C92" t="s">
        <v>1112</v>
      </c>
      <c r="D92">
        <v>5</v>
      </c>
      <c r="E92">
        <v>0</v>
      </c>
      <c r="F92">
        <v>1</v>
      </c>
      <c r="G92">
        <v>23</v>
      </c>
      <c r="H92">
        <v>-102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226</v>
      </c>
      <c r="C93" t="s">
        <v>1113</v>
      </c>
      <c r="D93">
        <v>5</v>
      </c>
      <c r="E93">
        <v>0</v>
      </c>
      <c r="F93">
        <v>0</v>
      </c>
      <c r="G93">
        <v>30.375299999999999</v>
      </c>
      <c r="H93">
        <v>69.345100000000002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1015</v>
      </c>
      <c r="D94">
        <v>5</v>
      </c>
      <c r="E94">
        <v>0</v>
      </c>
      <c r="F94">
        <v>0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1063</v>
      </c>
      <c r="D95">
        <v>5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5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209</v>
      </c>
      <c r="C96" t="s">
        <v>1114</v>
      </c>
      <c r="D96">
        <v>4</v>
      </c>
      <c r="E96">
        <v>0</v>
      </c>
      <c r="F96">
        <v>0</v>
      </c>
      <c r="G96">
        <v>-14.234999999999999</v>
      </c>
      <c r="H96">
        <v>-51.9253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223</v>
      </c>
      <c r="C97" t="s">
        <v>1016</v>
      </c>
      <c r="D97">
        <v>4</v>
      </c>
      <c r="E97">
        <v>0</v>
      </c>
      <c r="F97">
        <v>0</v>
      </c>
      <c r="G97">
        <v>-35.6751</v>
      </c>
      <c r="H97">
        <v>-71.543000000000006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817</v>
      </c>
      <c r="D98">
        <v>4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744</v>
      </c>
      <c r="C99" t="s">
        <v>817</v>
      </c>
      <c r="D99">
        <v>4</v>
      </c>
      <c r="E99">
        <v>0</v>
      </c>
      <c r="F99">
        <v>0</v>
      </c>
      <c r="G99">
        <v>31.952200000000001</v>
      </c>
      <c r="H99">
        <v>35.233199999999997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817</v>
      </c>
      <c r="D100">
        <v>4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292</v>
      </c>
      <c r="C101" t="s">
        <v>1018</v>
      </c>
      <c r="D101">
        <v>4</v>
      </c>
      <c r="E101">
        <v>0</v>
      </c>
      <c r="F101">
        <v>0</v>
      </c>
      <c r="G101">
        <v>14.497400000000001</v>
      </c>
      <c r="H101">
        <v>-14.452400000000001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1115</v>
      </c>
      <c r="B102" t="s">
        <v>1</v>
      </c>
      <c r="C102" t="s">
        <v>1116</v>
      </c>
      <c r="D102">
        <v>4</v>
      </c>
      <c r="E102">
        <v>0</v>
      </c>
      <c r="F102">
        <v>0</v>
      </c>
      <c r="G102">
        <v>40.712800000000001</v>
      </c>
      <c r="H102">
        <v>-74.006</v>
      </c>
      <c r="J102">
        <f t="shared" si="4"/>
        <v>4</v>
      </c>
      <c r="K102">
        <f t="shared" si="4"/>
        <v>0</v>
      </c>
      <c r="L102">
        <f t="shared" si="4"/>
        <v>0</v>
      </c>
      <c r="N102">
        <f t="shared" si="3"/>
        <v>4</v>
      </c>
      <c r="O102">
        <f t="shared" si="3"/>
        <v>0</v>
      </c>
      <c r="P102">
        <f t="shared" si="3"/>
        <v>0</v>
      </c>
    </row>
    <row r="103" spans="1:16" ht="17" x14ac:dyDescent="0.25">
      <c r="A103" s="4" t="s">
        <v>289</v>
      </c>
      <c r="B103" t="s">
        <v>59</v>
      </c>
      <c r="C103" t="s">
        <v>975</v>
      </c>
      <c r="D103">
        <v>3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817</v>
      </c>
      <c r="D104">
        <v>3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817</v>
      </c>
      <c r="D105">
        <v>3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337</v>
      </c>
      <c r="C106" t="s">
        <v>1117</v>
      </c>
      <c r="D106">
        <v>3</v>
      </c>
      <c r="E106">
        <v>0</v>
      </c>
      <c r="F106">
        <v>0</v>
      </c>
      <c r="G106">
        <v>-40.900599999999997</v>
      </c>
      <c r="H106">
        <v>174.886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66</v>
      </c>
      <c r="C107" t="s">
        <v>122</v>
      </c>
      <c r="D107">
        <v>3</v>
      </c>
      <c r="E107">
        <v>1</v>
      </c>
      <c r="F107">
        <v>1</v>
      </c>
      <c r="G107">
        <v>13</v>
      </c>
      <c r="H107">
        <v>122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370</v>
      </c>
      <c r="C108" t="s">
        <v>977</v>
      </c>
      <c r="D108">
        <v>3</v>
      </c>
      <c r="E108">
        <v>0</v>
      </c>
      <c r="F108">
        <v>0</v>
      </c>
      <c r="G108">
        <v>17.899999999999999</v>
      </c>
      <c r="H108">
        <v>-62.833300000000001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792</v>
      </c>
      <c r="B109" t="s">
        <v>1</v>
      </c>
      <c r="C109" t="s">
        <v>979</v>
      </c>
      <c r="D109">
        <v>3</v>
      </c>
      <c r="E109">
        <v>0</v>
      </c>
      <c r="F109">
        <v>0</v>
      </c>
      <c r="G109">
        <v>33.7879</v>
      </c>
      <c r="H109">
        <v>-117.8531</v>
      </c>
      <c r="J109">
        <f t="shared" si="4"/>
        <v>3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73</v>
      </c>
      <c r="B110" t="s">
        <v>1</v>
      </c>
      <c r="C110" t="s">
        <v>814</v>
      </c>
      <c r="D110">
        <v>3</v>
      </c>
      <c r="E110">
        <v>0</v>
      </c>
      <c r="F110">
        <v>1</v>
      </c>
      <c r="G110">
        <v>32.715699999999998</v>
      </c>
      <c r="H110">
        <v>-117.1611</v>
      </c>
      <c r="J110">
        <f t="shared" si="4"/>
        <v>3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290</v>
      </c>
      <c r="C111" t="s">
        <v>1065</v>
      </c>
      <c r="D111">
        <v>2</v>
      </c>
      <c r="E111">
        <v>0</v>
      </c>
      <c r="F111">
        <v>0</v>
      </c>
      <c r="G111">
        <v>43.915900000000001</v>
      </c>
      <c r="H111">
        <v>17.679099999999998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974</v>
      </c>
      <c r="B112" t="s">
        <v>63</v>
      </c>
      <c r="C112" t="s">
        <v>1066</v>
      </c>
      <c r="D112">
        <v>2</v>
      </c>
      <c r="E112">
        <v>0</v>
      </c>
      <c r="F112">
        <v>0</v>
      </c>
      <c r="G112">
        <v>45.5017</v>
      </c>
      <c r="H112">
        <v>-73.567300000000003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272</v>
      </c>
      <c r="C113" t="s">
        <v>1067</v>
      </c>
      <c r="D113">
        <v>2</v>
      </c>
      <c r="E113">
        <v>0</v>
      </c>
      <c r="F113">
        <v>0</v>
      </c>
      <c r="G113">
        <v>47.162500000000001</v>
      </c>
      <c r="H113">
        <v>19.503299999999999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228</v>
      </c>
      <c r="C114" t="s">
        <v>1118</v>
      </c>
      <c r="D114">
        <v>2</v>
      </c>
      <c r="E114">
        <v>0</v>
      </c>
      <c r="F114">
        <v>0</v>
      </c>
      <c r="G114">
        <v>-0.7893</v>
      </c>
      <c r="H114">
        <v>113.9213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287</v>
      </c>
      <c r="C115" t="s">
        <v>817</v>
      </c>
      <c r="D115">
        <v>2</v>
      </c>
      <c r="E115">
        <v>0</v>
      </c>
      <c r="F115">
        <v>0</v>
      </c>
      <c r="G115">
        <v>31.791699999999999</v>
      </c>
      <c r="H115">
        <v>-7.0926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205</v>
      </c>
      <c r="C116" t="s">
        <v>1065</v>
      </c>
      <c r="D116">
        <v>2</v>
      </c>
      <c r="E116">
        <v>0</v>
      </c>
      <c r="F116">
        <v>0</v>
      </c>
      <c r="G116">
        <v>46.151200000000003</v>
      </c>
      <c r="H116">
        <v>14.9955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785</v>
      </c>
      <c r="B117" t="s">
        <v>1</v>
      </c>
      <c r="C117" t="s">
        <v>1068</v>
      </c>
      <c r="D117">
        <v>2</v>
      </c>
      <c r="E117">
        <v>0</v>
      </c>
      <c r="F117">
        <v>0</v>
      </c>
      <c r="G117">
        <v>40.926299999999998</v>
      </c>
      <c r="H117">
        <v>-74.076999999999998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780</v>
      </c>
      <c r="B118" t="s">
        <v>1</v>
      </c>
      <c r="C118" t="s">
        <v>1069</v>
      </c>
      <c r="D118">
        <v>2</v>
      </c>
      <c r="E118">
        <v>0</v>
      </c>
      <c r="F118">
        <v>0</v>
      </c>
      <c r="G118">
        <v>33.803400000000003</v>
      </c>
      <c r="H118">
        <v>-84.396299999999997</v>
      </c>
      <c r="J118">
        <f t="shared" si="4"/>
        <v>2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786</v>
      </c>
      <c r="B119" t="s">
        <v>1</v>
      </c>
      <c r="C119" t="s">
        <v>1027</v>
      </c>
      <c r="D119">
        <v>2</v>
      </c>
      <c r="E119">
        <v>0</v>
      </c>
      <c r="F119">
        <v>0</v>
      </c>
      <c r="G119">
        <v>43.908799999999999</v>
      </c>
      <c r="H119">
        <v>-71.825999999999993</v>
      </c>
      <c r="J119">
        <f t="shared" si="4"/>
        <v>2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777</v>
      </c>
      <c r="B120" t="s">
        <v>1</v>
      </c>
      <c r="C120" t="s">
        <v>1119</v>
      </c>
      <c r="D120">
        <v>2</v>
      </c>
      <c r="E120">
        <v>0</v>
      </c>
      <c r="F120">
        <v>0</v>
      </c>
      <c r="G120">
        <v>29.775200000000002</v>
      </c>
      <c r="H120">
        <v>-95.310299999999998</v>
      </c>
      <c r="J120">
        <f t="shared" si="4"/>
        <v>2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828</v>
      </c>
      <c r="B121" t="s">
        <v>1</v>
      </c>
      <c r="C121" t="s">
        <v>829</v>
      </c>
      <c r="D121">
        <v>2</v>
      </c>
      <c r="E121">
        <v>0</v>
      </c>
      <c r="F121">
        <v>0</v>
      </c>
      <c r="G121">
        <v>27.990400000000001</v>
      </c>
      <c r="H121">
        <v>-82.3018</v>
      </c>
      <c r="J121">
        <f t="shared" si="4"/>
        <v>2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771</v>
      </c>
      <c r="B122" t="s">
        <v>1</v>
      </c>
      <c r="C122" t="s">
        <v>1120</v>
      </c>
      <c r="D122">
        <v>2</v>
      </c>
      <c r="E122">
        <v>1</v>
      </c>
      <c r="F122">
        <v>0</v>
      </c>
      <c r="G122">
        <v>39.0916</v>
      </c>
      <c r="H122">
        <v>-120.8039</v>
      </c>
      <c r="J122">
        <f t="shared" si="4"/>
        <v>2</v>
      </c>
      <c r="K122">
        <f t="shared" si="4"/>
        <v>1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1071</v>
      </c>
      <c r="D123">
        <v>2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2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838</v>
      </c>
      <c r="B124" t="s">
        <v>1</v>
      </c>
      <c r="C124" t="s">
        <v>839</v>
      </c>
      <c r="D124">
        <v>2</v>
      </c>
      <c r="E124">
        <v>0</v>
      </c>
      <c r="F124">
        <v>0</v>
      </c>
      <c r="G124">
        <v>38.474699999999999</v>
      </c>
      <c r="H124">
        <v>-121.35420000000001</v>
      </c>
      <c r="J124">
        <f t="shared" si="4"/>
        <v>2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72</v>
      </c>
      <c r="B125" t="s">
        <v>1</v>
      </c>
      <c r="C125" t="s">
        <v>128</v>
      </c>
      <c r="D125">
        <v>2</v>
      </c>
      <c r="E125">
        <v>0</v>
      </c>
      <c r="F125">
        <v>0</v>
      </c>
      <c r="G125">
        <v>36.576099999999997</v>
      </c>
      <c r="H125">
        <v>-120.9876</v>
      </c>
      <c r="J125">
        <f t="shared" si="4"/>
        <v>2</v>
      </c>
      <c r="K125">
        <f t="shared" si="4"/>
        <v>0</v>
      </c>
      <c r="L125">
        <f t="shared" si="4"/>
        <v>0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760</v>
      </c>
      <c r="B126" t="s">
        <v>1</v>
      </c>
      <c r="C126" t="s">
        <v>814</v>
      </c>
      <c r="D126">
        <v>2</v>
      </c>
      <c r="E126">
        <v>0</v>
      </c>
      <c r="F126">
        <v>0</v>
      </c>
      <c r="G126">
        <v>37.774900000000002</v>
      </c>
      <c r="H126">
        <v>-122.4194</v>
      </c>
      <c r="J126">
        <f t="shared" si="4"/>
        <v>2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840</v>
      </c>
      <c r="B127" t="s">
        <v>1</v>
      </c>
      <c r="C127" t="s">
        <v>841</v>
      </c>
      <c r="D127">
        <v>2</v>
      </c>
      <c r="E127">
        <v>0</v>
      </c>
      <c r="F127">
        <v>0</v>
      </c>
      <c r="G127">
        <v>37.563000000000002</v>
      </c>
      <c r="H127">
        <v>-122.32550000000001</v>
      </c>
      <c r="J127">
        <f t="shared" si="4"/>
        <v>2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765</v>
      </c>
      <c r="B128" t="s">
        <v>1</v>
      </c>
      <c r="C128" t="s">
        <v>1072</v>
      </c>
      <c r="D128">
        <v>2</v>
      </c>
      <c r="E128">
        <v>0</v>
      </c>
      <c r="F128">
        <v>0</v>
      </c>
      <c r="G128">
        <v>45.546999999999997</v>
      </c>
      <c r="H128">
        <v>-123.1386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300</v>
      </c>
      <c r="C129" t="s">
        <v>935</v>
      </c>
      <c r="D129">
        <v>1</v>
      </c>
      <c r="E129">
        <v>0</v>
      </c>
      <c r="F129">
        <v>0</v>
      </c>
      <c r="G129">
        <v>33</v>
      </c>
      <c r="H129">
        <v>65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376</v>
      </c>
      <c r="C130" t="s">
        <v>616</v>
      </c>
      <c r="D130">
        <v>1</v>
      </c>
      <c r="E130">
        <v>0</v>
      </c>
      <c r="F130">
        <v>0</v>
      </c>
      <c r="G130">
        <v>42.506300000000003</v>
      </c>
      <c r="H130">
        <v>1.5218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250</v>
      </c>
      <c r="C131" t="s">
        <v>584</v>
      </c>
      <c r="D131">
        <v>1</v>
      </c>
      <c r="E131">
        <v>0</v>
      </c>
      <c r="F131">
        <v>0</v>
      </c>
      <c r="G131">
        <v>-38.4161</v>
      </c>
      <c r="H131">
        <v>-63.616700000000002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261</v>
      </c>
      <c r="C132" t="s">
        <v>617</v>
      </c>
      <c r="D132">
        <v>1</v>
      </c>
      <c r="E132">
        <v>0</v>
      </c>
      <c r="F132">
        <v>0</v>
      </c>
      <c r="G132">
        <v>40.069099999999999</v>
      </c>
      <c r="H132">
        <v>45.038200000000003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391</v>
      </c>
      <c r="B133" t="s">
        <v>59</v>
      </c>
      <c r="C133" t="s">
        <v>1121</v>
      </c>
      <c r="D133">
        <v>1</v>
      </c>
      <c r="E133">
        <v>0</v>
      </c>
      <c r="F133">
        <v>0</v>
      </c>
      <c r="G133">
        <v>-12.4634</v>
      </c>
      <c r="H133">
        <v>130.84559999999999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341</v>
      </c>
      <c r="B134" t="s">
        <v>59</v>
      </c>
      <c r="C134" t="s">
        <v>985</v>
      </c>
      <c r="D134">
        <v>1</v>
      </c>
      <c r="E134">
        <v>0</v>
      </c>
      <c r="F134">
        <v>0</v>
      </c>
      <c r="G134">
        <v>-41.454500000000003</v>
      </c>
      <c r="H134">
        <v>145.97069999999999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76</v>
      </c>
      <c r="C135" t="s">
        <v>122</v>
      </c>
      <c r="D135">
        <v>1</v>
      </c>
      <c r="E135">
        <v>0</v>
      </c>
      <c r="F135">
        <v>1</v>
      </c>
      <c r="G135">
        <v>11.55</v>
      </c>
      <c r="H135">
        <v>104.91670000000001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77</v>
      </c>
      <c r="B136" t="s">
        <v>63</v>
      </c>
      <c r="C136" t="s">
        <v>132</v>
      </c>
      <c r="D136">
        <v>1</v>
      </c>
      <c r="E136">
        <v>0</v>
      </c>
      <c r="F136">
        <v>1</v>
      </c>
      <c r="G136">
        <v>42.984900000000003</v>
      </c>
      <c r="H136">
        <v>-81.2453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1122</v>
      </c>
      <c r="D137">
        <v>1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306</v>
      </c>
      <c r="C138" t="s">
        <v>1028</v>
      </c>
      <c r="D138">
        <v>1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432</v>
      </c>
      <c r="C139" t="s">
        <v>849</v>
      </c>
      <c r="D139">
        <v>1</v>
      </c>
      <c r="E139">
        <v>0</v>
      </c>
      <c r="F139">
        <v>0</v>
      </c>
      <c r="G139">
        <v>36.140799999999999</v>
      </c>
      <c r="H139">
        <v>-5.3536000000000001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311</v>
      </c>
      <c r="C140" t="s">
        <v>583</v>
      </c>
      <c r="D140">
        <v>1</v>
      </c>
      <c r="E140">
        <v>0</v>
      </c>
      <c r="F140">
        <v>0</v>
      </c>
      <c r="G140">
        <v>31.24</v>
      </c>
      <c r="H140">
        <v>36.51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280</v>
      </c>
      <c r="C141" t="s">
        <v>584</v>
      </c>
      <c r="D141">
        <v>1</v>
      </c>
      <c r="E141">
        <v>0</v>
      </c>
      <c r="F141">
        <v>0</v>
      </c>
      <c r="G141">
        <v>56.879600000000003</v>
      </c>
      <c r="H141">
        <v>24.603200000000001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367</v>
      </c>
      <c r="C142" t="s">
        <v>584</v>
      </c>
      <c r="D142">
        <v>1</v>
      </c>
      <c r="E142">
        <v>0</v>
      </c>
      <c r="F142">
        <v>0</v>
      </c>
      <c r="G142">
        <v>47.14</v>
      </c>
      <c r="H142">
        <v>9.5500000000000007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313</v>
      </c>
      <c r="C143" t="s">
        <v>700</v>
      </c>
      <c r="D143">
        <v>1</v>
      </c>
      <c r="E143">
        <v>0</v>
      </c>
      <c r="F143">
        <v>0</v>
      </c>
      <c r="G143">
        <v>55.169400000000003</v>
      </c>
      <c r="H143">
        <v>23.8813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242</v>
      </c>
      <c r="C144" t="s">
        <v>1123</v>
      </c>
      <c r="D144">
        <v>1</v>
      </c>
      <c r="E144">
        <v>0</v>
      </c>
      <c r="F144">
        <v>0</v>
      </c>
      <c r="G144">
        <v>49.814399999999999</v>
      </c>
      <c r="H144">
        <v>6.1317000000000004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79</v>
      </c>
      <c r="B145" t="s">
        <v>13</v>
      </c>
      <c r="C145" t="s">
        <v>136</v>
      </c>
      <c r="D145">
        <v>1</v>
      </c>
      <c r="E145">
        <v>0</v>
      </c>
      <c r="F145">
        <v>1</v>
      </c>
      <c r="G145">
        <v>31.692699999999999</v>
      </c>
      <c r="H145">
        <v>88.092399999999998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345</v>
      </c>
      <c r="C146" t="s">
        <v>619</v>
      </c>
      <c r="D146">
        <v>1</v>
      </c>
      <c r="E146">
        <v>0</v>
      </c>
      <c r="F146">
        <v>0</v>
      </c>
      <c r="G146">
        <v>43.7333</v>
      </c>
      <c r="H146">
        <v>7.4166999999999996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80</v>
      </c>
      <c r="C147" t="s">
        <v>125</v>
      </c>
      <c r="D147">
        <v>1</v>
      </c>
      <c r="E147">
        <v>0</v>
      </c>
      <c r="F147">
        <v>1</v>
      </c>
      <c r="G147">
        <v>28.166699999999999</v>
      </c>
      <c r="H147">
        <v>84.25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388</v>
      </c>
      <c r="C148" t="s">
        <v>700</v>
      </c>
      <c r="D148">
        <v>1</v>
      </c>
      <c r="E148">
        <v>0</v>
      </c>
      <c r="F148">
        <v>0</v>
      </c>
      <c r="G148">
        <v>9.0820000000000007</v>
      </c>
      <c r="H148">
        <v>8.6753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1124</v>
      </c>
      <c r="D149">
        <v>1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218</v>
      </c>
      <c r="C150" t="s">
        <v>1125</v>
      </c>
      <c r="D150">
        <v>1</v>
      </c>
      <c r="E150">
        <v>0</v>
      </c>
      <c r="F150">
        <v>0</v>
      </c>
      <c r="G150">
        <v>51.919400000000003</v>
      </c>
      <c r="H150">
        <v>19.145099999999999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247</v>
      </c>
      <c r="C151" t="s">
        <v>817</v>
      </c>
      <c r="D151">
        <v>1</v>
      </c>
      <c r="E151">
        <v>0</v>
      </c>
      <c r="F151">
        <v>0</v>
      </c>
      <c r="G151">
        <v>-30.5595</v>
      </c>
      <c r="H151">
        <v>22.9375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81</v>
      </c>
      <c r="C152" t="s">
        <v>137</v>
      </c>
      <c r="D152">
        <v>1</v>
      </c>
      <c r="E152">
        <v>0</v>
      </c>
      <c r="F152">
        <v>1</v>
      </c>
      <c r="G152">
        <v>7</v>
      </c>
      <c r="H152">
        <v>81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304</v>
      </c>
      <c r="C153" t="s">
        <v>584</v>
      </c>
      <c r="D153">
        <v>1</v>
      </c>
      <c r="E153">
        <v>0</v>
      </c>
      <c r="F153">
        <v>0</v>
      </c>
      <c r="G153">
        <v>34</v>
      </c>
      <c r="H153">
        <v>9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1025</v>
      </c>
      <c r="B154" t="s">
        <v>1</v>
      </c>
      <c r="C154" t="s">
        <v>1047</v>
      </c>
      <c r="D154">
        <v>1</v>
      </c>
      <c r="E154">
        <v>0</v>
      </c>
      <c r="F154">
        <v>0</v>
      </c>
      <c r="G154">
        <v>42.176699999999997</v>
      </c>
      <c r="H154">
        <v>-71.144900000000007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1073</v>
      </c>
      <c r="B155" t="s">
        <v>1</v>
      </c>
      <c r="C155" t="s">
        <v>1074</v>
      </c>
      <c r="D155">
        <v>1</v>
      </c>
      <c r="E155">
        <v>0</v>
      </c>
      <c r="F155">
        <v>0</v>
      </c>
      <c r="G155">
        <v>37.871499999999997</v>
      </c>
      <c r="H155">
        <v>-122.273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83</v>
      </c>
      <c r="B156" t="s">
        <v>1</v>
      </c>
      <c r="C156" t="s">
        <v>1126</v>
      </c>
      <c r="D156">
        <v>1</v>
      </c>
      <c r="E156">
        <v>0</v>
      </c>
      <c r="F156">
        <v>1</v>
      </c>
      <c r="G156">
        <v>42.360100000000003</v>
      </c>
      <c r="H156">
        <v>-71.058899999999994</v>
      </c>
      <c r="J156">
        <f t="shared" si="6"/>
        <v>1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821</v>
      </c>
      <c r="B157" t="s">
        <v>1</v>
      </c>
      <c r="C157" t="s">
        <v>1030</v>
      </c>
      <c r="D157">
        <v>1</v>
      </c>
      <c r="E157">
        <v>0</v>
      </c>
      <c r="F157">
        <v>0</v>
      </c>
      <c r="G157">
        <v>36.079599999999999</v>
      </c>
      <c r="H157">
        <v>-115.09399999999999</v>
      </c>
      <c r="J157">
        <f t="shared" si="6"/>
        <v>1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757</v>
      </c>
      <c r="B158" t="s">
        <v>1</v>
      </c>
      <c r="C158" t="s">
        <v>1127</v>
      </c>
      <c r="D158">
        <v>1</v>
      </c>
      <c r="E158">
        <v>0</v>
      </c>
      <c r="F158">
        <v>0</v>
      </c>
      <c r="G158">
        <v>37.853400000000001</v>
      </c>
      <c r="H158">
        <v>-121.90179999999999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775</v>
      </c>
      <c r="B159" t="s">
        <v>1</v>
      </c>
      <c r="C159" t="s">
        <v>1075</v>
      </c>
      <c r="D159">
        <v>1</v>
      </c>
      <c r="E159">
        <v>0</v>
      </c>
      <c r="F159">
        <v>0</v>
      </c>
      <c r="G159">
        <v>29.569299999999998</v>
      </c>
      <c r="H159">
        <v>-95.814300000000003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877</v>
      </c>
      <c r="B160" t="s">
        <v>1</v>
      </c>
      <c r="C160" t="s">
        <v>982</v>
      </c>
      <c r="D160">
        <v>1</v>
      </c>
      <c r="E160">
        <v>0</v>
      </c>
      <c r="F160">
        <v>0</v>
      </c>
      <c r="G160">
        <v>47.198099999999997</v>
      </c>
      <c r="H160">
        <v>-119.3732</v>
      </c>
      <c r="J160">
        <f t="shared" si="6"/>
        <v>1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881</v>
      </c>
      <c r="B161" t="s">
        <v>1</v>
      </c>
      <c r="C161" t="s">
        <v>882</v>
      </c>
      <c r="D161">
        <v>1</v>
      </c>
      <c r="E161">
        <v>0</v>
      </c>
      <c r="F161">
        <v>0</v>
      </c>
      <c r="G161">
        <v>40.744999999999997</v>
      </c>
      <c r="H161">
        <v>-123.8695</v>
      </c>
      <c r="J161">
        <f t="shared" si="6"/>
        <v>1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85</v>
      </c>
      <c r="B162" t="s">
        <v>1</v>
      </c>
      <c r="C162" t="s">
        <v>893</v>
      </c>
      <c r="D162">
        <v>1</v>
      </c>
      <c r="E162">
        <v>0</v>
      </c>
      <c r="F162">
        <v>1</v>
      </c>
      <c r="G162">
        <v>43.073099999999997</v>
      </c>
      <c r="H162">
        <v>-89.401200000000003</v>
      </c>
      <c r="J162">
        <f t="shared" si="6"/>
        <v>1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810</v>
      </c>
      <c r="B163" t="s">
        <v>1</v>
      </c>
      <c r="C163" t="s">
        <v>1128</v>
      </c>
      <c r="D163">
        <v>1</v>
      </c>
      <c r="E163">
        <v>0</v>
      </c>
      <c r="F163">
        <v>0</v>
      </c>
      <c r="G163">
        <v>33.291800000000002</v>
      </c>
      <c r="H163">
        <v>-112.42910000000001</v>
      </c>
      <c r="J163">
        <f t="shared" si="6"/>
        <v>1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1129</v>
      </c>
      <c r="B164" t="s">
        <v>1</v>
      </c>
      <c r="C164" t="s">
        <v>1130</v>
      </c>
      <c r="D164">
        <v>1</v>
      </c>
      <c r="E164">
        <v>0</v>
      </c>
      <c r="F164">
        <v>0</v>
      </c>
      <c r="G164">
        <v>40.728200000000001</v>
      </c>
      <c r="H164">
        <v>-73.794899999999998</v>
      </c>
      <c r="J164">
        <f t="shared" si="6"/>
        <v>1</v>
      </c>
      <c r="K164">
        <f t="shared" si="6"/>
        <v>0</v>
      </c>
      <c r="L164">
        <f t="shared" si="6"/>
        <v>0</v>
      </c>
      <c r="N164">
        <f t="shared" si="5"/>
        <v>1</v>
      </c>
      <c r="O164">
        <f t="shared" si="5"/>
        <v>0</v>
      </c>
      <c r="P164">
        <f t="shared" si="5"/>
        <v>0</v>
      </c>
    </row>
    <row r="165" spans="1:16" ht="17" x14ac:dyDescent="0.25">
      <c r="A165" s="4" t="s">
        <v>87</v>
      </c>
      <c r="B165" t="s">
        <v>1</v>
      </c>
      <c r="C165" t="s">
        <v>120</v>
      </c>
      <c r="D165">
        <v>1</v>
      </c>
      <c r="E165">
        <v>0</v>
      </c>
      <c r="F165">
        <v>0</v>
      </c>
      <c r="G165">
        <v>29.424099999999999</v>
      </c>
      <c r="H165">
        <v>-98.493600000000001</v>
      </c>
      <c r="J165">
        <f t="shared" si="6"/>
        <v>1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907</v>
      </c>
      <c r="B166" t="s">
        <v>1</v>
      </c>
      <c r="C166" t="s">
        <v>1034</v>
      </c>
      <c r="D166">
        <v>1</v>
      </c>
      <c r="E166">
        <v>0</v>
      </c>
      <c r="F166">
        <v>0</v>
      </c>
      <c r="G166">
        <v>30.768999999999998</v>
      </c>
      <c r="H166">
        <v>-86.982399999999998</v>
      </c>
      <c r="J166">
        <f t="shared" si="6"/>
        <v>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908</v>
      </c>
      <c r="B167" t="s">
        <v>1</v>
      </c>
      <c r="C167" t="s">
        <v>909</v>
      </c>
      <c r="D167">
        <v>1</v>
      </c>
      <c r="E167">
        <v>0</v>
      </c>
      <c r="F167">
        <v>0</v>
      </c>
      <c r="G167">
        <v>27.336400000000001</v>
      </c>
      <c r="H167">
        <v>-82.530699999999996</v>
      </c>
      <c r="J167">
        <f t="shared" si="6"/>
        <v>1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815</v>
      </c>
      <c r="B168" t="s">
        <v>1</v>
      </c>
      <c r="C168" t="s">
        <v>985</v>
      </c>
      <c r="D168">
        <v>1</v>
      </c>
      <c r="E168">
        <v>0</v>
      </c>
      <c r="F168">
        <v>0</v>
      </c>
      <c r="G168">
        <v>38.578000000000003</v>
      </c>
      <c r="H168">
        <v>-122.9888</v>
      </c>
      <c r="J168">
        <f t="shared" si="6"/>
        <v>1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89</v>
      </c>
      <c r="B169" t="s">
        <v>1</v>
      </c>
      <c r="C169" t="s">
        <v>1078</v>
      </c>
      <c r="D169">
        <v>1</v>
      </c>
      <c r="E169">
        <v>0</v>
      </c>
      <c r="F169">
        <v>1</v>
      </c>
      <c r="G169">
        <v>33.4255</v>
      </c>
      <c r="H169">
        <v>-111.94</v>
      </c>
      <c r="J169">
        <f t="shared" si="6"/>
        <v>1</v>
      </c>
      <c r="K169">
        <f t="shared" si="6"/>
        <v>0</v>
      </c>
      <c r="L169">
        <f t="shared" si="6"/>
        <v>1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922</v>
      </c>
      <c r="B170" t="s">
        <v>1</v>
      </c>
      <c r="C170" t="s">
        <v>616</v>
      </c>
      <c r="D170">
        <v>1</v>
      </c>
      <c r="E170">
        <v>0</v>
      </c>
      <c r="F170">
        <v>0</v>
      </c>
      <c r="G170">
        <v>45.774999999999999</v>
      </c>
      <c r="H170">
        <v>-118.7606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925</v>
      </c>
      <c r="B171" t="s">
        <v>1</v>
      </c>
      <c r="C171" t="s">
        <v>926</v>
      </c>
      <c r="D171">
        <v>1</v>
      </c>
      <c r="E171">
        <v>0</v>
      </c>
      <c r="F171">
        <v>0</v>
      </c>
      <c r="G171">
        <v>35.803199999999997</v>
      </c>
      <c r="H171">
        <v>-78.566100000000006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928</v>
      </c>
      <c r="B172" t="s">
        <v>1</v>
      </c>
      <c r="C172" t="s">
        <v>929</v>
      </c>
      <c r="D172">
        <v>1</v>
      </c>
      <c r="E172">
        <v>0</v>
      </c>
      <c r="F172">
        <v>0</v>
      </c>
      <c r="G172">
        <v>35.917900000000003</v>
      </c>
      <c r="H172">
        <v>-86.862200000000001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349</v>
      </c>
      <c r="C173" t="s">
        <v>583</v>
      </c>
      <c r="D173">
        <v>1</v>
      </c>
      <c r="E173">
        <v>0</v>
      </c>
      <c r="F173">
        <v>0</v>
      </c>
      <c r="G173">
        <v>48.379399999999997</v>
      </c>
      <c r="H173">
        <v>31.165600000000001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433</v>
      </c>
      <c r="B174" t="s">
        <v>59</v>
      </c>
      <c r="C174" t="s">
        <v>589</v>
      </c>
      <c r="D174">
        <v>0</v>
      </c>
      <c r="E174">
        <v>0</v>
      </c>
      <c r="F174">
        <v>0</v>
      </c>
      <c r="G174">
        <v>35.4437</v>
      </c>
      <c r="H174">
        <v>139.63800000000001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934</v>
      </c>
      <c r="B175" t="s">
        <v>1</v>
      </c>
      <c r="C175" t="s">
        <v>935</v>
      </c>
      <c r="D175">
        <v>0</v>
      </c>
      <c r="E175">
        <v>0</v>
      </c>
      <c r="F175">
        <v>0</v>
      </c>
      <c r="G175">
        <v>29.382899999999999</v>
      </c>
      <c r="H175">
        <v>-98.613399999999999</v>
      </c>
      <c r="J175">
        <f t="shared" si="6"/>
        <v>0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937</v>
      </c>
      <c r="B176" t="s">
        <v>1</v>
      </c>
      <c r="C176" t="s">
        <v>935</v>
      </c>
      <c r="D176">
        <v>0</v>
      </c>
      <c r="E176">
        <v>0</v>
      </c>
      <c r="F176">
        <v>0</v>
      </c>
      <c r="G176">
        <v>41.2545</v>
      </c>
      <c r="H176">
        <v>-95.975800000000007</v>
      </c>
      <c r="J176">
        <f t="shared" si="6"/>
        <v>0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938</v>
      </c>
      <c r="B177" t="s">
        <v>1</v>
      </c>
      <c r="C177" t="s">
        <v>935</v>
      </c>
      <c r="D177">
        <v>0</v>
      </c>
      <c r="E177">
        <v>0</v>
      </c>
      <c r="F177">
        <v>0</v>
      </c>
      <c r="G177">
        <v>38.272100000000002</v>
      </c>
      <c r="H177">
        <v>-121.93989999999999</v>
      </c>
      <c r="J177">
        <f t="shared" si="6"/>
        <v>0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221C-19FC-D849-84F2-37D4E09B7F88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95124</v>
      </c>
      <c r="E1">
        <f>SUM(E4:E276)</f>
        <v>3254</v>
      </c>
      <c r="F1">
        <f>SUM(F4:F276)</f>
        <v>51171</v>
      </c>
      <c r="J1">
        <f>SUM(J4:J276)</f>
        <v>153</v>
      </c>
      <c r="K1">
        <f>SUM(K4:K276)</f>
        <v>11</v>
      </c>
      <c r="L1">
        <f>SUM(L4:L276)</f>
        <v>8</v>
      </c>
      <c r="N1">
        <f>SUM(N4:N276)</f>
        <v>11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1028</v>
      </c>
      <c r="D5">
        <v>67332</v>
      </c>
      <c r="E5">
        <v>2871</v>
      </c>
      <c r="F5">
        <v>38557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1131</v>
      </c>
      <c r="D6">
        <v>5621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1131</v>
      </c>
      <c r="D7">
        <v>3089</v>
      </c>
      <c r="E7">
        <v>107</v>
      </c>
      <c r="F7">
        <v>276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1132</v>
      </c>
      <c r="D8">
        <v>2922</v>
      </c>
      <c r="E8">
        <v>92</v>
      </c>
      <c r="F8">
        <v>552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1133</v>
      </c>
      <c r="D9">
        <v>1350</v>
      </c>
      <c r="E9">
        <v>7</v>
      </c>
      <c r="F9">
        <v>1133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1134</v>
      </c>
      <c r="D10">
        <v>1272</v>
      </c>
      <c r="E10">
        <v>22</v>
      </c>
      <c r="F10">
        <v>1234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1133</v>
      </c>
      <c r="D11">
        <v>1213</v>
      </c>
      <c r="E11">
        <v>1</v>
      </c>
      <c r="F11">
        <v>1114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1135</v>
      </c>
      <c r="D12">
        <v>1018</v>
      </c>
      <c r="E12">
        <v>4</v>
      </c>
      <c r="F12">
        <v>916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1133</v>
      </c>
      <c r="D13">
        <v>990</v>
      </c>
      <c r="E13">
        <v>6</v>
      </c>
      <c r="F13">
        <v>956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584</v>
      </c>
      <c r="D14">
        <v>935</v>
      </c>
      <c r="E14">
        <v>1</v>
      </c>
      <c r="F14">
        <v>884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1028</v>
      </c>
      <c r="D15">
        <v>758</v>
      </c>
      <c r="E15">
        <v>6</v>
      </c>
      <c r="F15">
        <v>516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1028</v>
      </c>
      <c r="D17">
        <v>631</v>
      </c>
      <c r="E17">
        <v>0</v>
      </c>
      <c r="F17">
        <v>577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1090</v>
      </c>
      <c r="D18">
        <v>576</v>
      </c>
      <c r="E18">
        <v>6</v>
      </c>
      <c r="F18">
        <v>502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1028</v>
      </c>
      <c r="D19">
        <v>538</v>
      </c>
      <c r="E19">
        <v>3</v>
      </c>
      <c r="F19">
        <v>406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1028</v>
      </c>
      <c r="D20">
        <v>480</v>
      </c>
      <c r="E20">
        <v>13</v>
      </c>
      <c r="F20">
        <v>373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1090</v>
      </c>
      <c r="D21">
        <v>418</v>
      </c>
      <c r="E21">
        <v>8</v>
      </c>
      <c r="F21">
        <v>297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1136</v>
      </c>
      <c r="D22">
        <v>338</v>
      </c>
      <c r="E22">
        <v>3</v>
      </c>
      <c r="F22">
        <v>298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1131</v>
      </c>
      <c r="D23">
        <v>331</v>
      </c>
      <c r="E23">
        <v>6</v>
      </c>
      <c r="F23">
        <v>43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27</v>
      </c>
      <c r="B24" t="s">
        <v>13</v>
      </c>
      <c r="C24" t="s">
        <v>1133</v>
      </c>
      <c r="D24">
        <v>318</v>
      </c>
      <c r="E24">
        <v>6</v>
      </c>
      <c r="F24">
        <v>301</v>
      </c>
      <c r="G24">
        <v>38.0428</v>
      </c>
      <c r="H24">
        <v>114.5149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28</v>
      </c>
      <c r="B25" t="s">
        <v>13</v>
      </c>
      <c r="C25" t="s">
        <v>1028</v>
      </c>
      <c r="D25">
        <v>296</v>
      </c>
      <c r="E25">
        <v>1</v>
      </c>
      <c r="F25">
        <v>270</v>
      </c>
      <c r="G25">
        <v>26.078900000000001</v>
      </c>
      <c r="H25">
        <v>117.98739999999999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54</v>
      </c>
      <c r="C26" t="s">
        <v>1018</v>
      </c>
      <c r="D26">
        <v>285</v>
      </c>
      <c r="E26">
        <v>4</v>
      </c>
      <c r="F26">
        <v>12</v>
      </c>
      <c r="G26">
        <v>47</v>
      </c>
      <c r="H26">
        <v>2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52</v>
      </c>
      <c r="C27" t="s">
        <v>1106</v>
      </c>
      <c r="D27">
        <v>262</v>
      </c>
      <c r="E27">
        <v>0</v>
      </c>
      <c r="F27">
        <v>16</v>
      </c>
      <c r="G27">
        <v>51</v>
      </c>
      <c r="H27">
        <v>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30</v>
      </c>
      <c r="B28" t="s">
        <v>13</v>
      </c>
      <c r="C28" t="s">
        <v>1137</v>
      </c>
      <c r="D28">
        <v>252</v>
      </c>
      <c r="E28">
        <v>2</v>
      </c>
      <c r="F28">
        <v>210</v>
      </c>
      <c r="G28">
        <v>23.829799999999999</v>
      </c>
      <c r="H28">
        <v>108.7881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29</v>
      </c>
      <c r="B29" t="s">
        <v>13</v>
      </c>
      <c r="C29" t="s">
        <v>1138</v>
      </c>
      <c r="D29">
        <v>245</v>
      </c>
      <c r="E29">
        <v>1</v>
      </c>
      <c r="F29">
        <v>223</v>
      </c>
      <c r="G29">
        <v>35.191699999999997</v>
      </c>
      <c r="H29">
        <v>108.87009999999999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70</v>
      </c>
      <c r="C30" t="s">
        <v>1018</v>
      </c>
      <c r="D30">
        <v>222</v>
      </c>
      <c r="E30">
        <v>2</v>
      </c>
      <c r="F30">
        <v>2</v>
      </c>
      <c r="G30">
        <v>40</v>
      </c>
      <c r="H30">
        <v>-4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1133</v>
      </c>
      <c r="D32">
        <v>168</v>
      </c>
      <c r="E32">
        <v>5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1090</v>
      </c>
      <c r="D38">
        <v>105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1133</v>
      </c>
      <c r="D39">
        <v>93</v>
      </c>
      <c r="E39">
        <v>1</v>
      </c>
      <c r="F39">
        <v>86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1138</v>
      </c>
      <c r="D40">
        <v>91</v>
      </c>
      <c r="E40">
        <v>2</v>
      </c>
      <c r="F40">
        <v>87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170</v>
      </c>
      <c r="C41" t="s">
        <v>1106</v>
      </c>
      <c r="D41">
        <v>90</v>
      </c>
      <c r="E41">
        <v>0</v>
      </c>
      <c r="F41">
        <v>3</v>
      </c>
      <c r="G41">
        <v>46.818199999999997</v>
      </c>
      <c r="H41">
        <v>8.2274999999999991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56</v>
      </c>
      <c r="C42" t="s">
        <v>1106</v>
      </c>
      <c r="D42">
        <v>85</v>
      </c>
      <c r="E42">
        <v>0</v>
      </c>
      <c r="F42">
        <v>8</v>
      </c>
      <c r="G42">
        <v>55</v>
      </c>
      <c r="H42">
        <v>-3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44</v>
      </c>
      <c r="B43" t="s">
        <v>13</v>
      </c>
      <c r="C43" t="s">
        <v>1138</v>
      </c>
      <c r="D43">
        <v>76</v>
      </c>
      <c r="E43">
        <v>3</v>
      </c>
      <c r="F43">
        <v>69</v>
      </c>
      <c r="G43">
        <v>41.112900000000003</v>
      </c>
      <c r="H43">
        <v>85.240099999999998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43</v>
      </c>
      <c r="B44" t="s">
        <v>13</v>
      </c>
      <c r="C44" t="s">
        <v>1138</v>
      </c>
      <c r="D44">
        <v>75</v>
      </c>
      <c r="E44">
        <v>1</v>
      </c>
      <c r="F44">
        <v>63</v>
      </c>
      <c r="G44">
        <v>44.093499999999999</v>
      </c>
      <c r="H44">
        <v>113.9448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41</v>
      </c>
      <c r="B45" t="s">
        <v>13</v>
      </c>
      <c r="C45" t="s">
        <v>584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230</v>
      </c>
      <c r="C46" t="s">
        <v>1142</v>
      </c>
      <c r="D46">
        <v>56</v>
      </c>
      <c r="E46">
        <v>0</v>
      </c>
      <c r="F46">
        <v>0</v>
      </c>
      <c r="G46">
        <v>29.5</v>
      </c>
      <c r="H46">
        <v>47.75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177</v>
      </c>
      <c r="C47" t="s">
        <v>1106</v>
      </c>
      <c r="D47">
        <v>56</v>
      </c>
      <c r="E47">
        <v>0</v>
      </c>
      <c r="F47">
        <v>0</v>
      </c>
      <c r="G47">
        <v>60.472000000000001</v>
      </c>
      <c r="H47">
        <v>8.4688999999999997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1106</v>
      </c>
      <c r="D48">
        <v>52</v>
      </c>
      <c r="E48">
        <v>0</v>
      </c>
      <c r="F48">
        <v>0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49</v>
      </c>
      <c r="C49" t="s">
        <v>1102</v>
      </c>
      <c r="D49">
        <v>50</v>
      </c>
      <c r="E49">
        <v>0</v>
      </c>
      <c r="F49">
        <v>22</v>
      </c>
      <c r="G49">
        <v>2.5</v>
      </c>
      <c r="H49">
        <v>112.5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732</v>
      </c>
      <c r="B50" t="s">
        <v>1</v>
      </c>
      <c r="C50" t="s">
        <v>733</v>
      </c>
      <c r="D50">
        <v>45</v>
      </c>
      <c r="E50">
        <v>0</v>
      </c>
      <c r="F50">
        <v>0</v>
      </c>
      <c r="G50">
        <v>35.4437</v>
      </c>
      <c r="H50">
        <v>139.63800000000001</v>
      </c>
      <c r="J50">
        <f t="shared" si="2"/>
        <v>45</v>
      </c>
      <c r="K50">
        <f t="shared" si="2"/>
        <v>0</v>
      </c>
      <c r="L50">
        <f t="shared" si="2"/>
        <v>0</v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46</v>
      </c>
      <c r="C51" t="s">
        <v>1143</v>
      </c>
      <c r="D51">
        <v>43</v>
      </c>
      <c r="E51">
        <v>1</v>
      </c>
      <c r="F51">
        <v>31</v>
      </c>
      <c r="G51">
        <v>15</v>
      </c>
      <c r="H51">
        <v>101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51</v>
      </c>
      <c r="B52" t="s">
        <v>51</v>
      </c>
      <c r="C52" t="s">
        <v>1144</v>
      </c>
      <c r="D52">
        <v>42</v>
      </c>
      <c r="E52">
        <v>1</v>
      </c>
      <c r="F52">
        <v>12</v>
      </c>
      <c r="G52">
        <v>23.7</v>
      </c>
      <c r="H52">
        <v>121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174</v>
      </c>
      <c r="C53" t="s">
        <v>1132</v>
      </c>
      <c r="D53">
        <v>38</v>
      </c>
      <c r="E53">
        <v>0</v>
      </c>
      <c r="F53">
        <v>0</v>
      </c>
      <c r="G53">
        <v>52.132599999999996</v>
      </c>
      <c r="H53">
        <v>5.2912999999999997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229</v>
      </c>
      <c r="C54" t="s">
        <v>1018</v>
      </c>
      <c r="D54">
        <v>35</v>
      </c>
      <c r="E54">
        <v>2</v>
      </c>
      <c r="F54">
        <v>0</v>
      </c>
      <c r="G54">
        <v>33</v>
      </c>
      <c r="H54">
        <v>44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82</v>
      </c>
      <c r="C55" t="s">
        <v>1132</v>
      </c>
      <c r="D55">
        <v>35</v>
      </c>
      <c r="E55">
        <v>0</v>
      </c>
      <c r="F55">
        <v>0</v>
      </c>
      <c r="G55">
        <v>63</v>
      </c>
      <c r="H55">
        <v>16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724</v>
      </c>
      <c r="B56" t="s">
        <v>1</v>
      </c>
      <c r="C56" t="s">
        <v>1120</v>
      </c>
      <c r="D56">
        <v>31</v>
      </c>
      <c r="E56">
        <v>9</v>
      </c>
      <c r="F56">
        <v>1</v>
      </c>
      <c r="G56">
        <v>47.548000000000002</v>
      </c>
      <c r="H56">
        <v>-121.9836</v>
      </c>
      <c r="J56">
        <f t="shared" si="2"/>
        <v>31</v>
      </c>
      <c r="K56">
        <f t="shared" si="2"/>
        <v>9</v>
      </c>
      <c r="L56">
        <f t="shared" si="2"/>
        <v>1</v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1106</v>
      </c>
      <c r="D57">
        <v>29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64</v>
      </c>
      <c r="C58" t="s">
        <v>1132</v>
      </c>
      <c r="D58">
        <v>28</v>
      </c>
      <c r="E58">
        <v>0</v>
      </c>
      <c r="F58">
        <v>3</v>
      </c>
      <c r="G58">
        <v>21</v>
      </c>
      <c r="H58">
        <v>78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57</v>
      </c>
      <c r="C59" t="s">
        <v>1145</v>
      </c>
      <c r="D59">
        <v>27</v>
      </c>
      <c r="E59">
        <v>0</v>
      </c>
      <c r="F59">
        <v>5</v>
      </c>
      <c r="G59">
        <v>24</v>
      </c>
      <c r="H59">
        <v>54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212</v>
      </c>
      <c r="C60" t="s">
        <v>1106</v>
      </c>
      <c r="D60">
        <v>26</v>
      </c>
      <c r="E60">
        <v>0</v>
      </c>
      <c r="F60">
        <v>0</v>
      </c>
      <c r="G60">
        <v>64.963099999999997</v>
      </c>
      <c r="H60">
        <v>-19.020800000000001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75</v>
      </c>
      <c r="C61" t="s">
        <v>1132</v>
      </c>
      <c r="D61">
        <v>23</v>
      </c>
      <c r="E61">
        <v>0</v>
      </c>
      <c r="F61">
        <v>1</v>
      </c>
      <c r="G61">
        <v>50.833300000000001</v>
      </c>
      <c r="H61">
        <v>4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1103</v>
      </c>
      <c r="D62">
        <v>22</v>
      </c>
      <c r="E62">
        <v>1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68</v>
      </c>
      <c r="B63" t="s">
        <v>63</v>
      </c>
      <c r="C63" t="s">
        <v>1146</v>
      </c>
      <c r="D63">
        <v>19</v>
      </c>
      <c r="E63">
        <v>0</v>
      </c>
      <c r="F63">
        <v>2</v>
      </c>
      <c r="G63">
        <v>43.653199999999998</v>
      </c>
      <c r="H63">
        <v>-79.383200000000002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50</v>
      </c>
      <c r="B64" t="s">
        <v>13</v>
      </c>
      <c r="C64" t="s">
        <v>674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1106</v>
      </c>
      <c r="D65">
        <v>16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53</v>
      </c>
      <c r="C66" t="s">
        <v>1062</v>
      </c>
      <c r="D66">
        <v>16</v>
      </c>
      <c r="E66">
        <v>0</v>
      </c>
      <c r="F66">
        <v>16</v>
      </c>
      <c r="G66">
        <v>16</v>
      </c>
      <c r="H66">
        <v>108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970</v>
      </c>
      <c r="D67">
        <v>15</v>
      </c>
      <c r="E67">
        <v>0</v>
      </c>
      <c r="F67">
        <v>1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296</v>
      </c>
      <c r="C68" t="s">
        <v>1106</v>
      </c>
      <c r="D68">
        <v>15</v>
      </c>
      <c r="E68">
        <v>0</v>
      </c>
      <c r="F68">
        <v>2</v>
      </c>
      <c r="G68">
        <v>21</v>
      </c>
      <c r="H68">
        <v>57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238</v>
      </c>
      <c r="C69" t="s">
        <v>1108</v>
      </c>
      <c r="D69">
        <v>13</v>
      </c>
      <c r="E69">
        <v>0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255</v>
      </c>
      <c r="C70" t="s">
        <v>1106</v>
      </c>
      <c r="D70">
        <v>12</v>
      </c>
      <c r="E70">
        <v>0</v>
      </c>
      <c r="F70">
        <v>0</v>
      </c>
      <c r="G70">
        <v>28.033899999999999</v>
      </c>
      <c r="H70">
        <v>1.6596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1127</v>
      </c>
      <c r="D71">
        <v>12</v>
      </c>
      <c r="E71">
        <v>0</v>
      </c>
      <c r="F71">
        <v>3</v>
      </c>
      <c r="G71">
        <v>49.282699999999998</v>
      </c>
      <c r="H71">
        <v>-123.1207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58</v>
      </c>
      <c r="B72" t="s">
        <v>59</v>
      </c>
      <c r="C72" t="s">
        <v>1141</v>
      </c>
      <c r="D72">
        <v>11</v>
      </c>
      <c r="E72">
        <v>0</v>
      </c>
      <c r="F72">
        <v>1</v>
      </c>
      <c r="G72">
        <v>-28.0167</v>
      </c>
      <c r="H72">
        <v>153.4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74</v>
      </c>
      <c r="B73" t="s">
        <v>1</v>
      </c>
      <c r="C73" t="s">
        <v>1027</v>
      </c>
      <c r="D73">
        <v>11</v>
      </c>
      <c r="E73">
        <v>0</v>
      </c>
      <c r="F73">
        <v>1</v>
      </c>
      <c r="G73">
        <v>37.354100000000003</v>
      </c>
      <c r="H73">
        <v>-121.9552</v>
      </c>
      <c r="J73">
        <f t="shared" si="2"/>
        <v>11</v>
      </c>
      <c r="K73">
        <f t="shared" si="2"/>
        <v>0</v>
      </c>
      <c r="L73">
        <f t="shared" si="2"/>
        <v>1</v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61</v>
      </c>
      <c r="B74" t="s">
        <v>59</v>
      </c>
      <c r="C74" t="s">
        <v>970</v>
      </c>
      <c r="D74">
        <v>10</v>
      </c>
      <c r="E74">
        <v>0</v>
      </c>
      <c r="F74">
        <v>4</v>
      </c>
      <c r="G74">
        <v>-37.813600000000001</v>
      </c>
      <c r="H74">
        <v>144.9631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249</v>
      </c>
      <c r="C75" t="s">
        <v>1108</v>
      </c>
      <c r="D75">
        <v>10</v>
      </c>
      <c r="E75">
        <v>0</v>
      </c>
      <c r="F75">
        <v>0</v>
      </c>
      <c r="G75">
        <v>45.166699999999999</v>
      </c>
      <c r="H75">
        <v>15.5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187</v>
      </c>
      <c r="C76" t="s">
        <v>1013</v>
      </c>
      <c r="D76">
        <v>10</v>
      </c>
      <c r="E76">
        <v>0</v>
      </c>
      <c r="F76">
        <v>0</v>
      </c>
      <c r="G76">
        <v>56.2639</v>
      </c>
      <c r="H76">
        <v>9.5017999999999994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277</v>
      </c>
      <c r="C77" t="s">
        <v>1106</v>
      </c>
      <c r="D77">
        <v>10</v>
      </c>
      <c r="E77">
        <v>0</v>
      </c>
      <c r="F77">
        <v>0</v>
      </c>
      <c r="G77">
        <v>-1.8311999999999999</v>
      </c>
      <c r="H77">
        <v>-78.183400000000006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55</v>
      </c>
      <c r="B78" t="s">
        <v>55</v>
      </c>
      <c r="C78" t="s">
        <v>1109</v>
      </c>
      <c r="D78">
        <v>10</v>
      </c>
      <c r="E78">
        <v>0</v>
      </c>
      <c r="F78">
        <v>9</v>
      </c>
      <c r="G78">
        <v>22.166699999999999</v>
      </c>
      <c r="H78">
        <v>113.55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722</v>
      </c>
      <c r="B79" t="s">
        <v>1</v>
      </c>
      <c r="C79" t="s">
        <v>1147</v>
      </c>
      <c r="D79">
        <v>10</v>
      </c>
      <c r="E79">
        <v>0</v>
      </c>
      <c r="F79">
        <v>0</v>
      </c>
      <c r="G79">
        <v>41.122</v>
      </c>
      <c r="H79">
        <v>-73.794899999999998</v>
      </c>
      <c r="J79">
        <f t="shared" si="2"/>
        <v>10</v>
      </c>
      <c r="K79">
        <f t="shared" si="2"/>
        <v>0</v>
      </c>
      <c r="L79">
        <f t="shared" si="2"/>
        <v>0</v>
      </c>
      <c r="N79">
        <f t="shared" si="3"/>
        <v>10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198</v>
      </c>
      <c r="C80" t="s">
        <v>1106</v>
      </c>
      <c r="D80">
        <v>9</v>
      </c>
      <c r="E80">
        <v>0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665</v>
      </c>
      <c r="C81" t="s">
        <v>1106</v>
      </c>
      <c r="D81">
        <v>8</v>
      </c>
      <c r="E81">
        <v>0</v>
      </c>
      <c r="F81">
        <v>0</v>
      </c>
      <c r="G81">
        <v>49.817500000000003</v>
      </c>
      <c r="H81">
        <v>15.473000000000001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197</v>
      </c>
      <c r="C82" t="s">
        <v>1013</v>
      </c>
      <c r="D82">
        <v>8</v>
      </c>
      <c r="E82">
        <v>0</v>
      </c>
      <c r="F82">
        <v>0</v>
      </c>
      <c r="G82">
        <v>25.354800000000001</v>
      </c>
      <c r="H82">
        <v>51.183900000000001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1120</v>
      </c>
      <c r="D83">
        <v>8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8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1148</v>
      </c>
      <c r="D84">
        <v>7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7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278</v>
      </c>
      <c r="C85" t="s">
        <v>970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78</v>
      </c>
      <c r="C86" t="s">
        <v>1149</v>
      </c>
      <c r="D86">
        <v>6</v>
      </c>
      <c r="E86">
        <v>0</v>
      </c>
      <c r="F86">
        <v>1</v>
      </c>
      <c r="G86">
        <v>64</v>
      </c>
      <c r="H86">
        <v>26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220</v>
      </c>
      <c r="C87" t="s">
        <v>1110</v>
      </c>
      <c r="D87">
        <v>6</v>
      </c>
      <c r="E87">
        <v>0</v>
      </c>
      <c r="F87">
        <v>0</v>
      </c>
      <c r="G87">
        <v>53.142400000000002</v>
      </c>
      <c r="H87">
        <v>-7.6920999999999999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67</v>
      </c>
      <c r="B88" t="s">
        <v>59</v>
      </c>
      <c r="C88" t="s">
        <v>1111</v>
      </c>
      <c r="D88">
        <v>5</v>
      </c>
      <c r="E88">
        <v>0</v>
      </c>
      <c r="F88">
        <v>2</v>
      </c>
      <c r="G88">
        <v>-34.9285</v>
      </c>
      <c r="H88">
        <v>138.60069999999999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259</v>
      </c>
      <c r="C89" t="s">
        <v>1112</v>
      </c>
      <c r="D89">
        <v>5</v>
      </c>
      <c r="E89">
        <v>0</v>
      </c>
      <c r="F89">
        <v>1</v>
      </c>
      <c r="G89">
        <v>23</v>
      </c>
      <c r="H89">
        <v>-102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226</v>
      </c>
      <c r="C90" t="s">
        <v>1113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200</v>
      </c>
      <c r="C91" t="s">
        <v>970</v>
      </c>
      <c r="D91">
        <v>5</v>
      </c>
      <c r="E91">
        <v>0</v>
      </c>
      <c r="F91">
        <v>0</v>
      </c>
      <c r="G91">
        <v>39.399900000000002</v>
      </c>
      <c r="H91">
        <v>-8.2245000000000008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209</v>
      </c>
      <c r="C92" t="s">
        <v>1114</v>
      </c>
      <c r="D92">
        <v>4</v>
      </c>
      <c r="E92">
        <v>0</v>
      </c>
      <c r="F92">
        <v>0</v>
      </c>
      <c r="G92">
        <v>-14.234999999999999</v>
      </c>
      <c r="H92">
        <v>-51.9253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1150</v>
      </c>
      <c r="D93">
        <v>4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292</v>
      </c>
      <c r="C94" t="s">
        <v>1018</v>
      </c>
      <c r="D94">
        <v>4</v>
      </c>
      <c r="E94">
        <v>0</v>
      </c>
      <c r="F94">
        <v>0</v>
      </c>
      <c r="G94">
        <v>14.497400000000001</v>
      </c>
      <c r="H94">
        <v>-14.452400000000001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1142</v>
      </c>
      <c r="D95">
        <v>4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4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320</v>
      </c>
      <c r="C96" t="s">
        <v>1151</v>
      </c>
      <c r="D96">
        <v>3</v>
      </c>
      <c r="E96">
        <v>0</v>
      </c>
      <c r="F96">
        <v>0</v>
      </c>
      <c r="G96">
        <v>40.143099999999997</v>
      </c>
      <c r="H96">
        <v>47.576900000000002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231</v>
      </c>
      <c r="C97" t="s">
        <v>1152</v>
      </c>
      <c r="D97">
        <v>3</v>
      </c>
      <c r="E97">
        <v>0</v>
      </c>
      <c r="F97">
        <v>0</v>
      </c>
      <c r="G97">
        <v>42.315399999999997</v>
      </c>
      <c r="H97">
        <v>43.356900000000003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337</v>
      </c>
      <c r="C98" t="s">
        <v>1117</v>
      </c>
      <c r="D98">
        <v>3</v>
      </c>
      <c r="E98">
        <v>0</v>
      </c>
      <c r="F98">
        <v>0</v>
      </c>
      <c r="G98">
        <v>-40.900599999999997</v>
      </c>
      <c r="H98">
        <v>174.886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66</v>
      </c>
      <c r="C99" t="s">
        <v>122</v>
      </c>
      <c r="D99">
        <v>3</v>
      </c>
      <c r="E99">
        <v>1</v>
      </c>
      <c r="F99">
        <v>1</v>
      </c>
      <c r="G99">
        <v>13</v>
      </c>
      <c r="H99">
        <v>122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1153</v>
      </c>
      <c r="D100">
        <v>3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370</v>
      </c>
      <c r="C101" t="s">
        <v>977</v>
      </c>
      <c r="D101">
        <v>3</v>
      </c>
      <c r="E101">
        <v>0</v>
      </c>
      <c r="F101">
        <v>0</v>
      </c>
      <c r="G101">
        <v>17.899999999999999</v>
      </c>
      <c r="H101">
        <v>-62.833300000000001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792</v>
      </c>
      <c r="B102" t="s">
        <v>1</v>
      </c>
      <c r="C102" t="s">
        <v>979</v>
      </c>
      <c r="D102">
        <v>3</v>
      </c>
      <c r="E102">
        <v>0</v>
      </c>
      <c r="F102">
        <v>0</v>
      </c>
      <c r="G102">
        <v>33.7879</v>
      </c>
      <c r="H102">
        <v>-117.8531</v>
      </c>
      <c r="J102">
        <f t="shared" si="4"/>
        <v>3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289</v>
      </c>
      <c r="B103" t="s">
        <v>59</v>
      </c>
      <c r="C103" t="s">
        <v>1151</v>
      </c>
      <c r="D103">
        <v>2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1154</v>
      </c>
      <c r="D104">
        <v>2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1074</v>
      </c>
      <c r="D105">
        <v>2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272</v>
      </c>
      <c r="C106" t="s">
        <v>1106</v>
      </c>
      <c r="D106">
        <v>2</v>
      </c>
      <c r="E106">
        <v>0</v>
      </c>
      <c r="F106">
        <v>0</v>
      </c>
      <c r="G106">
        <v>47.162500000000001</v>
      </c>
      <c r="H106">
        <v>19.503299999999999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228</v>
      </c>
      <c r="C107" t="s">
        <v>1118</v>
      </c>
      <c r="D107">
        <v>2</v>
      </c>
      <c r="E107">
        <v>0</v>
      </c>
      <c r="F107">
        <v>0</v>
      </c>
      <c r="G107">
        <v>-0.7893</v>
      </c>
      <c r="H107">
        <v>113.9213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780</v>
      </c>
      <c r="B108" t="s">
        <v>1</v>
      </c>
      <c r="C108" t="s">
        <v>1069</v>
      </c>
      <c r="D108">
        <v>2</v>
      </c>
      <c r="E108">
        <v>0</v>
      </c>
      <c r="F108">
        <v>0</v>
      </c>
      <c r="G108">
        <v>33.803400000000003</v>
      </c>
      <c r="H108">
        <v>-84.396299999999997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786</v>
      </c>
      <c r="B109" t="s">
        <v>1</v>
      </c>
      <c r="C109" t="s">
        <v>1027</v>
      </c>
      <c r="D109">
        <v>2</v>
      </c>
      <c r="E109">
        <v>0</v>
      </c>
      <c r="F109">
        <v>0</v>
      </c>
      <c r="G109">
        <v>43.908799999999999</v>
      </c>
      <c r="H109">
        <v>-71.825999999999993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828</v>
      </c>
      <c r="B110" t="s">
        <v>1</v>
      </c>
      <c r="C110" t="s">
        <v>829</v>
      </c>
      <c r="D110">
        <v>2</v>
      </c>
      <c r="E110">
        <v>0</v>
      </c>
      <c r="F110">
        <v>0</v>
      </c>
      <c r="G110">
        <v>27.990400000000001</v>
      </c>
      <c r="H110">
        <v>-82.3018</v>
      </c>
      <c r="J110">
        <f t="shared" si="4"/>
        <v>2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1120</v>
      </c>
      <c r="D111">
        <v>2</v>
      </c>
      <c r="E111">
        <v>1</v>
      </c>
      <c r="F111">
        <v>0</v>
      </c>
      <c r="G111">
        <v>39.0916</v>
      </c>
      <c r="H111">
        <v>-120.8039</v>
      </c>
      <c r="J111">
        <f t="shared" si="4"/>
        <v>2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1070</v>
      </c>
      <c r="B112" t="s">
        <v>1</v>
      </c>
      <c r="C112" t="s">
        <v>1071</v>
      </c>
      <c r="D112">
        <v>2</v>
      </c>
      <c r="E112">
        <v>0</v>
      </c>
      <c r="F112">
        <v>0</v>
      </c>
      <c r="G112">
        <v>41.823999999999998</v>
      </c>
      <c r="H112">
        <v>-71.412800000000004</v>
      </c>
      <c r="J112">
        <f t="shared" si="4"/>
        <v>2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838</v>
      </c>
      <c r="B113" t="s">
        <v>1</v>
      </c>
      <c r="C113" t="s">
        <v>839</v>
      </c>
      <c r="D113">
        <v>2</v>
      </c>
      <c r="E113">
        <v>0</v>
      </c>
      <c r="F113">
        <v>0</v>
      </c>
      <c r="G113">
        <v>38.474699999999999</v>
      </c>
      <c r="H113">
        <v>-121.35420000000001</v>
      </c>
      <c r="J113">
        <f t="shared" si="4"/>
        <v>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72</v>
      </c>
      <c r="B114" t="s">
        <v>1</v>
      </c>
      <c r="C114" t="s">
        <v>128</v>
      </c>
      <c r="D114">
        <v>2</v>
      </c>
      <c r="E114">
        <v>0</v>
      </c>
      <c r="F114">
        <v>0</v>
      </c>
      <c r="G114">
        <v>36.576099999999997</v>
      </c>
      <c r="H114">
        <v>-120.9876</v>
      </c>
      <c r="J114">
        <f t="shared" si="4"/>
        <v>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73</v>
      </c>
      <c r="B115" t="s">
        <v>1</v>
      </c>
      <c r="C115" t="s">
        <v>1155</v>
      </c>
      <c r="D115">
        <v>2</v>
      </c>
      <c r="E115">
        <v>0</v>
      </c>
      <c r="F115">
        <v>1</v>
      </c>
      <c r="G115">
        <v>32.715699999999998</v>
      </c>
      <c r="H115">
        <v>-117.1611</v>
      </c>
      <c r="J115">
        <f t="shared" si="4"/>
        <v>2</v>
      </c>
      <c r="K115">
        <f t="shared" si="4"/>
        <v>0</v>
      </c>
      <c r="L115">
        <f t="shared" si="4"/>
        <v>1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840</v>
      </c>
      <c r="B116" t="s">
        <v>1</v>
      </c>
      <c r="C116" t="s">
        <v>841</v>
      </c>
      <c r="D116">
        <v>2</v>
      </c>
      <c r="E116">
        <v>0</v>
      </c>
      <c r="F116">
        <v>0</v>
      </c>
      <c r="G116">
        <v>37.563000000000002</v>
      </c>
      <c r="H116">
        <v>-122.32550000000001</v>
      </c>
      <c r="J116">
        <f t="shared" si="4"/>
        <v>2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765</v>
      </c>
      <c r="B117" t="s">
        <v>1</v>
      </c>
      <c r="C117" t="s">
        <v>1072</v>
      </c>
      <c r="D117">
        <v>2</v>
      </c>
      <c r="E117">
        <v>0</v>
      </c>
      <c r="F117">
        <v>0</v>
      </c>
      <c r="G117">
        <v>45.546999999999997</v>
      </c>
      <c r="H117">
        <v>-123.1386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300</v>
      </c>
      <c r="C118" t="s">
        <v>935</v>
      </c>
      <c r="D118">
        <v>1</v>
      </c>
      <c r="E118">
        <v>0</v>
      </c>
      <c r="F118">
        <v>0</v>
      </c>
      <c r="G118">
        <v>33</v>
      </c>
      <c r="H118">
        <v>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376</v>
      </c>
      <c r="C119" t="s">
        <v>616</v>
      </c>
      <c r="D119">
        <v>1</v>
      </c>
      <c r="E119">
        <v>0</v>
      </c>
      <c r="F119">
        <v>0</v>
      </c>
      <c r="G119">
        <v>42.506300000000003</v>
      </c>
      <c r="H119">
        <v>1.5218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250</v>
      </c>
      <c r="C120" t="s">
        <v>584</v>
      </c>
      <c r="D120">
        <v>1</v>
      </c>
      <c r="E120">
        <v>0</v>
      </c>
      <c r="F120">
        <v>0</v>
      </c>
      <c r="G120">
        <v>-38.4161</v>
      </c>
      <c r="H120">
        <v>-63.616700000000002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261</v>
      </c>
      <c r="C121" t="s">
        <v>617</v>
      </c>
      <c r="D121">
        <v>1</v>
      </c>
      <c r="E121">
        <v>0</v>
      </c>
      <c r="F121">
        <v>0</v>
      </c>
      <c r="G121">
        <v>40.069099999999999</v>
      </c>
      <c r="H121">
        <v>45.038200000000003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391</v>
      </c>
      <c r="B122" t="s">
        <v>59</v>
      </c>
      <c r="C122" t="s">
        <v>1121</v>
      </c>
      <c r="D122">
        <v>1</v>
      </c>
      <c r="E122">
        <v>0</v>
      </c>
      <c r="F122">
        <v>0</v>
      </c>
      <c r="G122">
        <v>-12.4634</v>
      </c>
      <c r="H122">
        <v>130.84559999999999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341</v>
      </c>
      <c r="B123" t="s">
        <v>59</v>
      </c>
      <c r="C123" t="s">
        <v>985</v>
      </c>
      <c r="D123">
        <v>1</v>
      </c>
      <c r="E123">
        <v>0</v>
      </c>
      <c r="F123">
        <v>0</v>
      </c>
      <c r="G123">
        <v>-41.454500000000003</v>
      </c>
      <c r="H123">
        <v>145.97069999999999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76</v>
      </c>
      <c r="C124" t="s">
        <v>122</v>
      </c>
      <c r="D124">
        <v>1</v>
      </c>
      <c r="E124">
        <v>0</v>
      </c>
      <c r="F124">
        <v>1</v>
      </c>
      <c r="G124">
        <v>11.55</v>
      </c>
      <c r="H124">
        <v>104.91670000000001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974</v>
      </c>
      <c r="B125" t="s">
        <v>63</v>
      </c>
      <c r="C125" t="s">
        <v>1156</v>
      </c>
      <c r="D125">
        <v>1</v>
      </c>
      <c r="E125">
        <v>0</v>
      </c>
      <c r="F125">
        <v>0</v>
      </c>
      <c r="G125">
        <v>45.5017</v>
      </c>
      <c r="H125">
        <v>-73.567300000000003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77</v>
      </c>
      <c r="B126" t="s">
        <v>63</v>
      </c>
      <c r="C126" t="s">
        <v>132</v>
      </c>
      <c r="D126">
        <v>1</v>
      </c>
      <c r="E126">
        <v>0</v>
      </c>
      <c r="F126">
        <v>1</v>
      </c>
      <c r="G126">
        <v>42.984900000000003</v>
      </c>
      <c r="H126">
        <v>-81.2453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223</v>
      </c>
      <c r="C127" t="s">
        <v>584</v>
      </c>
      <c r="D127">
        <v>1</v>
      </c>
      <c r="E127">
        <v>0</v>
      </c>
      <c r="F127">
        <v>0</v>
      </c>
      <c r="G127">
        <v>-35.6751</v>
      </c>
      <c r="H127">
        <v>-71.543000000000006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327</v>
      </c>
      <c r="C128" t="s">
        <v>1122</v>
      </c>
      <c r="D128">
        <v>1</v>
      </c>
      <c r="E128">
        <v>0</v>
      </c>
      <c r="F128">
        <v>0</v>
      </c>
      <c r="G128">
        <v>18.735700000000001</v>
      </c>
      <c r="H128">
        <v>-70.162700000000001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306</v>
      </c>
      <c r="C129" t="s">
        <v>1028</v>
      </c>
      <c r="D129">
        <v>1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432</v>
      </c>
      <c r="C130" t="s">
        <v>849</v>
      </c>
      <c r="D130">
        <v>1</v>
      </c>
      <c r="E130">
        <v>0</v>
      </c>
      <c r="F130">
        <v>0</v>
      </c>
      <c r="G130">
        <v>36.140799999999999</v>
      </c>
      <c r="H130">
        <v>-5.3536000000000001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311</v>
      </c>
      <c r="C131" t="s">
        <v>583</v>
      </c>
      <c r="D131">
        <v>1</v>
      </c>
      <c r="E131">
        <v>0</v>
      </c>
      <c r="F131">
        <v>0</v>
      </c>
      <c r="G131">
        <v>31.24</v>
      </c>
      <c r="H131">
        <v>36.51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280</v>
      </c>
      <c r="C132" t="s">
        <v>584</v>
      </c>
      <c r="D132">
        <v>1</v>
      </c>
      <c r="E132">
        <v>0</v>
      </c>
      <c r="F132">
        <v>0</v>
      </c>
      <c r="G132">
        <v>56.879600000000003</v>
      </c>
      <c r="H132">
        <v>24.603200000000001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367</v>
      </c>
      <c r="C133" t="s">
        <v>584</v>
      </c>
      <c r="D133">
        <v>1</v>
      </c>
      <c r="E133">
        <v>0</v>
      </c>
      <c r="F133">
        <v>0</v>
      </c>
      <c r="G133">
        <v>47.14</v>
      </c>
      <c r="H133">
        <v>9.5500000000000007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313</v>
      </c>
      <c r="C134" t="s">
        <v>700</v>
      </c>
      <c r="D134">
        <v>1</v>
      </c>
      <c r="E134">
        <v>0</v>
      </c>
      <c r="F134">
        <v>0</v>
      </c>
      <c r="G134">
        <v>55.169400000000003</v>
      </c>
      <c r="H134">
        <v>23.8813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242</v>
      </c>
      <c r="C135" t="s">
        <v>1123</v>
      </c>
      <c r="D135">
        <v>1</v>
      </c>
      <c r="E135">
        <v>0</v>
      </c>
      <c r="F135">
        <v>0</v>
      </c>
      <c r="G135">
        <v>49.814399999999999</v>
      </c>
      <c r="H135">
        <v>6.1317000000000004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79</v>
      </c>
      <c r="B136" t="s">
        <v>13</v>
      </c>
      <c r="C136" t="s">
        <v>136</v>
      </c>
      <c r="D136">
        <v>1</v>
      </c>
      <c r="E136">
        <v>0</v>
      </c>
      <c r="F136">
        <v>1</v>
      </c>
      <c r="G136">
        <v>31.692699999999999</v>
      </c>
      <c r="H136">
        <v>88.092399999999998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345</v>
      </c>
      <c r="C137" t="s">
        <v>619</v>
      </c>
      <c r="D137">
        <v>1</v>
      </c>
      <c r="E137">
        <v>0</v>
      </c>
      <c r="F137">
        <v>0</v>
      </c>
      <c r="G137">
        <v>43.7333</v>
      </c>
      <c r="H137">
        <v>7.4166999999999996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287</v>
      </c>
      <c r="C138" t="s">
        <v>583</v>
      </c>
      <c r="D138">
        <v>1</v>
      </c>
      <c r="E138">
        <v>0</v>
      </c>
      <c r="F138">
        <v>0</v>
      </c>
      <c r="G138">
        <v>31.791699999999999</v>
      </c>
      <c r="H138">
        <v>-7.0926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80</v>
      </c>
      <c r="C139" t="s">
        <v>125</v>
      </c>
      <c r="D139">
        <v>1</v>
      </c>
      <c r="E139">
        <v>0</v>
      </c>
      <c r="F139">
        <v>1</v>
      </c>
      <c r="G139">
        <v>28.166699999999999</v>
      </c>
      <c r="H139">
        <v>84.25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388</v>
      </c>
      <c r="C140" t="s">
        <v>700</v>
      </c>
      <c r="D140">
        <v>1</v>
      </c>
      <c r="E140">
        <v>0</v>
      </c>
      <c r="F140">
        <v>0</v>
      </c>
      <c r="G140">
        <v>9.0820000000000007</v>
      </c>
      <c r="H140">
        <v>8.6753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307</v>
      </c>
      <c r="C141" t="s">
        <v>1124</v>
      </c>
      <c r="D141">
        <v>1</v>
      </c>
      <c r="E141">
        <v>0</v>
      </c>
      <c r="F141">
        <v>0</v>
      </c>
      <c r="G141">
        <v>41.608600000000003</v>
      </c>
      <c r="H141">
        <v>21.7453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218</v>
      </c>
      <c r="C142" t="s">
        <v>1125</v>
      </c>
      <c r="D142">
        <v>1</v>
      </c>
      <c r="E142">
        <v>0</v>
      </c>
      <c r="F142">
        <v>0</v>
      </c>
      <c r="G142">
        <v>51.919400000000003</v>
      </c>
      <c r="H142">
        <v>19.145099999999999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233</v>
      </c>
      <c r="C143" t="s">
        <v>1157</v>
      </c>
      <c r="D143">
        <v>1</v>
      </c>
      <c r="E143">
        <v>0</v>
      </c>
      <c r="F143">
        <v>0</v>
      </c>
      <c r="G143">
        <v>24</v>
      </c>
      <c r="H143">
        <v>45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81</v>
      </c>
      <c r="C144" t="s">
        <v>137</v>
      </c>
      <c r="D144">
        <v>1</v>
      </c>
      <c r="E144">
        <v>0</v>
      </c>
      <c r="F144">
        <v>1</v>
      </c>
      <c r="G144">
        <v>7</v>
      </c>
      <c r="H144">
        <v>81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304</v>
      </c>
      <c r="C145" t="s">
        <v>584</v>
      </c>
      <c r="D145">
        <v>1</v>
      </c>
      <c r="E145">
        <v>0</v>
      </c>
      <c r="F145">
        <v>0</v>
      </c>
      <c r="G145">
        <v>34</v>
      </c>
      <c r="H145">
        <v>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1025</v>
      </c>
      <c r="B146" t="s">
        <v>1</v>
      </c>
      <c r="C146" t="s">
        <v>1047</v>
      </c>
      <c r="D146">
        <v>1</v>
      </c>
      <c r="E146">
        <v>0</v>
      </c>
      <c r="F146">
        <v>0</v>
      </c>
      <c r="G146">
        <v>42.176699999999997</v>
      </c>
      <c r="H146">
        <v>-71.144900000000007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1073</v>
      </c>
      <c r="B147" t="s">
        <v>1</v>
      </c>
      <c r="C147" t="s">
        <v>1074</v>
      </c>
      <c r="D147">
        <v>1</v>
      </c>
      <c r="E147">
        <v>0</v>
      </c>
      <c r="F147">
        <v>0</v>
      </c>
      <c r="G147">
        <v>37.871499999999997</v>
      </c>
      <c r="H147">
        <v>-122.273</v>
      </c>
      <c r="J147">
        <f t="shared" si="4"/>
        <v>1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83</v>
      </c>
      <c r="B148" t="s">
        <v>1</v>
      </c>
      <c r="C148" t="s">
        <v>1126</v>
      </c>
      <c r="D148">
        <v>1</v>
      </c>
      <c r="E148">
        <v>0</v>
      </c>
      <c r="F148">
        <v>1</v>
      </c>
      <c r="G148">
        <v>42.360100000000003</v>
      </c>
      <c r="H148">
        <v>-71.058899999999994</v>
      </c>
      <c r="J148">
        <f t="shared" si="4"/>
        <v>1</v>
      </c>
      <c r="K148">
        <f t="shared" si="4"/>
        <v>0</v>
      </c>
      <c r="L148">
        <f t="shared" si="4"/>
        <v>1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757</v>
      </c>
      <c r="B149" t="s">
        <v>1</v>
      </c>
      <c r="C149" t="s">
        <v>1127</v>
      </c>
      <c r="D149">
        <v>1</v>
      </c>
      <c r="E149">
        <v>0</v>
      </c>
      <c r="F149">
        <v>0</v>
      </c>
      <c r="G149">
        <v>37.853400000000001</v>
      </c>
      <c r="H149">
        <v>-121.90179999999999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881</v>
      </c>
      <c r="B150" t="s">
        <v>1</v>
      </c>
      <c r="C150" t="s">
        <v>882</v>
      </c>
      <c r="D150">
        <v>1</v>
      </c>
      <c r="E150">
        <v>0</v>
      </c>
      <c r="F150">
        <v>0</v>
      </c>
      <c r="G150">
        <v>40.744999999999997</v>
      </c>
      <c r="H150">
        <v>-123.8695</v>
      </c>
      <c r="J150">
        <f t="shared" si="4"/>
        <v>1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85</v>
      </c>
      <c r="B151" t="s">
        <v>1</v>
      </c>
      <c r="C151" t="s">
        <v>893</v>
      </c>
      <c r="D151">
        <v>1</v>
      </c>
      <c r="E151">
        <v>0</v>
      </c>
      <c r="F151">
        <v>1</v>
      </c>
      <c r="G151">
        <v>43.073099999999997</v>
      </c>
      <c r="H151">
        <v>-89.401200000000003</v>
      </c>
      <c r="J151">
        <f t="shared" si="4"/>
        <v>1</v>
      </c>
      <c r="K151">
        <f t="shared" si="4"/>
        <v>0</v>
      </c>
      <c r="L151">
        <f t="shared" si="4"/>
        <v>1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810</v>
      </c>
      <c r="B152" t="s">
        <v>1</v>
      </c>
      <c r="C152" t="s">
        <v>1128</v>
      </c>
      <c r="D152">
        <v>1</v>
      </c>
      <c r="E152">
        <v>0</v>
      </c>
      <c r="F152">
        <v>0</v>
      </c>
      <c r="G152">
        <v>33.291800000000002</v>
      </c>
      <c r="H152">
        <v>-112.42910000000001</v>
      </c>
      <c r="J152">
        <f t="shared" ref="J152:L215" si="6">IF($B152="US",D152,"")</f>
        <v>1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1115</v>
      </c>
      <c r="B153" t="s">
        <v>1</v>
      </c>
      <c r="C153" t="s">
        <v>1158</v>
      </c>
      <c r="D153">
        <v>1</v>
      </c>
      <c r="E153">
        <v>0</v>
      </c>
      <c r="F153">
        <v>0</v>
      </c>
      <c r="G153">
        <v>40.712800000000001</v>
      </c>
      <c r="H153">
        <v>-74.006</v>
      </c>
      <c r="J153">
        <f t="shared" si="6"/>
        <v>1</v>
      </c>
      <c r="K153">
        <f t="shared" si="6"/>
        <v>0</v>
      </c>
      <c r="L153">
        <f t="shared" si="6"/>
        <v>0</v>
      </c>
      <c r="N153">
        <f t="shared" si="5"/>
        <v>1</v>
      </c>
      <c r="O153">
        <f t="shared" si="5"/>
        <v>0</v>
      </c>
      <c r="P153">
        <f t="shared" si="5"/>
        <v>0</v>
      </c>
    </row>
    <row r="154" spans="1:16" ht="17" x14ac:dyDescent="0.25">
      <c r="A154" s="4" t="s">
        <v>87</v>
      </c>
      <c r="B154" t="s">
        <v>1</v>
      </c>
      <c r="C154" t="s">
        <v>120</v>
      </c>
      <c r="D154">
        <v>1</v>
      </c>
      <c r="E154">
        <v>0</v>
      </c>
      <c r="F154">
        <v>0</v>
      </c>
      <c r="G154">
        <v>29.424099999999999</v>
      </c>
      <c r="H154">
        <v>-98.493600000000001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908</v>
      </c>
      <c r="B155" t="s">
        <v>1</v>
      </c>
      <c r="C155" t="s">
        <v>909</v>
      </c>
      <c r="D155">
        <v>1</v>
      </c>
      <c r="E155">
        <v>0</v>
      </c>
      <c r="F155">
        <v>0</v>
      </c>
      <c r="G155">
        <v>27.336400000000001</v>
      </c>
      <c r="H155">
        <v>-82.530699999999996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815</v>
      </c>
      <c r="B156" t="s">
        <v>1</v>
      </c>
      <c r="C156" t="s">
        <v>985</v>
      </c>
      <c r="D156">
        <v>1</v>
      </c>
      <c r="E156">
        <v>0</v>
      </c>
      <c r="F156">
        <v>0</v>
      </c>
      <c r="G156">
        <v>38.578000000000003</v>
      </c>
      <c r="H156">
        <v>-122.9888</v>
      </c>
      <c r="J156">
        <f t="shared" si="6"/>
        <v>1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89</v>
      </c>
      <c r="B157" t="s">
        <v>1</v>
      </c>
      <c r="C157" t="s">
        <v>1078</v>
      </c>
      <c r="D157">
        <v>1</v>
      </c>
      <c r="E157">
        <v>0</v>
      </c>
      <c r="F157">
        <v>1</v>
      </c>
      <c r="G157">
        <v>33.4255</v>
      </c>
      <c r="H157">
        <v>-111.94</v>
      </c>
      <c r="J157">
        <f t="shared" si="6"/>
        <v>1</v>
      </c>
      <c r="K157">
        <f t="shared" si="6"/>
        <v>0</v>
      </c>
      <c r="L157">
        <f t="shared" si="6"/>
        <v>1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922</v>
      </c>
      <c r="B158" t="s">
        <v>1</v>
      </c>
      <c r="C158" t="s">
        <v>616</v>
      </c>
      <c r="D158">
        <v>1</v>
      </c>
      <c r="E158">
        <v>0</v>
      </c>
      <c r="F158">
        <v>0</v>
      </c>
      <c r="G158">
        <v>45.774999999999999</v>
      </c>
      <c r="H158">
        <v>-118.7606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925</v>
      </c>
      <c r="B159" t="s">
        <v>1</v>
      </c>
      <c r="C159" t="s">
        <v>926</v>
      </c>
      <c r="D159">
        <v>1</v>
      </c>
      <c r="E159">
        <v>0</v>
      </c>
      <c r="F159">
        <v>0</v>
      </c>
      <c r="G159">
        <v>35.803199999999997</v>
      </c>
      <c r="H159">
        <v>-78.566100000000006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349</v>
      </c>
      <c r="C160" t="s">
        <v>583</v>
      </c>
      <c r="D160">
        <v>1</v>
      </c>
      <c r="E160">
        <v>0</v>
      </c>
      <c r="F160">
        <v>0</v>
      </c>
      <c r="G160">
        <v>48.379399999999997</v>
      </c>
      <c r="H160">
        <v>31.165600000000001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433</v>
      </c>
      <c r="B161" t="s">
        <v>59</v>
      </c>
      <c r="C161" t="s">
        <v>589</v>
      </c>
      <c r="D161">
        <v>0</v>
      </c>
      <c r="E161">
        <v>0</v>
      </c>
      <c r="F161">
        <v>0</v>
      </c>
      <c r="G161">
        <v>35.4437</v>
      </c>
      <c r="H161">
        <v>139.63800000000001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934</v>
      </c>
      <c r="B162" t="s">
        <v>1</v>
      </c>
      <c r="C162" t="s">
        <v>935</v>
      </c>
      <c r="D162">
        <v>0</v>
      </c>
      <c r="E162">
        <v>0</v>
      </c>
      <c r="F162">
        <v>0</v>
      </c>
      <c r="G162">
        <v>29.382899999999999</v>
      </c>
      <c r="H162">
        <v>-98.613399999999999</v>
      </c>
      <c r="J162">
        <f t="shared" si="6"/>
        <v>0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937</v>
      </c>
      <c r="B163" t="s">
        <v>1</v>
      </c>
      <c r="C163" t="s">
        <v>935</v>
      </c>
      <c r="D163">
        <v>0</v>
      </c>
      <c r="E163">
        <v>0</v>
      </c>
      <c r="F163">
        <v>0</v>
      </c>
      <c r="G163">
        <v>41.2545</v>
      </c>
      <c r="H163">
        <v>-95.975800000000007</v>
      </c>
      <c r="J163">
        <f t="shared" si="6"/>
        <v>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938</v>
      </c>
      <c r="B164" t="s">
        <v>1</v>
      </c>
      <c r="C164" t="s">
        <v>935</v>
      </c>
      <c r="D164">
        <v>0</v>
      </c>
      <c r="E164">
        <v>0</v>
      </c>
      <c r="F164">
        <v>0</v>
      </c>
      <c r="G164">
        <v>38.272100000000002</v>
      </c>
      <c r="H164">
        <v>-121.93989999999999</v>
      </c>
      <c r="J164">
        <f t="shared" si="6"/>
        <v>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0563-891A-3141-B59E-D281C4853ABF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92844</v>
      </c>
      <c r="E1">
        <f>SUM(E4:E276)</f>
        <v>3160</v>
      </c>
      <c r="F1">
        <f>SUM(F4:F276)</f>
        <v>48229</v>
      </c>
      <c r="J1">
        <f>SUM(J4:J276)</f>
        <v>122</v>
      </c>
      <c r="K1">
        <f>SUM(K4:K276)</f>
        <v>7</v>
      </c>
      <c r="L1">
        <f>SUM(L4:L276)</f>
        <v>8</v>
      </c>
      <c r="N1">
        <f>SUM(N4:N276)</f>
        <v>2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1139</v>
      </c>
      <c r="D5">
        <v>67217</v>
      </c>
      <c r="E5">
        <v>2835</v>
      </c>
      <c r="F5">
        <v>36208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1159</v>
      </c>
      <c r="D6">
        <v>5186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1160</v>
      </c>
      <c r="D7">
        <v>2502</v>
      </c>
      <c r="E7">
        <v>79</v>
      </c>
      <c r="F7">
        <v>160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1161</v>
      </c>
      <c r="D8">
        <v>2336</v>
      </c>
      <c r="E8">
        <v>77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1162</v>
      </c>
      <c r="D9">
        <v>1350</v>
      </c>
      <c r="E9">
        <v>7</v>
      </c>
      <c r="F9">
        <v>1101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1159</v>
      </c>
      <c r="D10">
        <v>1272</v>
      </c>
      <c r="E10">
        <v>22</v>
      </c>
      <c r="F10">
        <v>1231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1109</v>
      </c>
      <c r="D11">
        <v>1213</v>
      </c>
      <c r="E11">
        <v>1</v>
      </c>
      <c r="F11">
        <v>1093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1163</v>
      </c>
      <c r="D12">
        <v>1018</v>
      </c>
      <c r="E12">
        <v>4</v>
      </c>
      <c r="F12">
        <v>906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1047</v>
      </c>
      <c r="D13">
        <v>990</v>
      </c>
      <c r="E13">
        <v>6</v>
      </c>
      <c r="F13">
        <v>936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1164</v>
      </c>
      <c r="D14">
        <v>935</v>
      </c>
      <c r="E14">
        <v>1</v>
      </c>
      <c r="F14">
        <v>870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1165</v>
      </c>
      <c r="D15">
        <v>758</v>
      </c>
      <c r="E15">
        <v>6</v>
      </c>
      <c r="F15">
        <v>511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1166</v>
      </c>
      <c r="D17">
        <v>631</v>
      </c>
      <c r="E17">
        <v>0</v>
      </c>
      <c r="F17">
        <v>562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1140</v>
      </c>
      <c r="D18">
        <v>576</v>
      </c>
      <c r="E18">
        <v>6</v>
      </c>
      <c r="F18">
        <v>490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1167</v>
      </c>
      <c r="D19">
        <v>538</v>
      </c>
      <c r="E19">
        <v>3</v>
      </c>
      <c r="F19">
        <v>394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1163</v>
      </c>
      <c r="D20">
        <v>480</v>
      </c>
      <c r="E20">
        <v>13</v>
      </c>
      <c r="F20">
        <v>366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1164</v>
      </c>
      <c r="D21">
        <v>414</v>
      </c>
      <c r="E21">
        <v>8</v>
      </c>
      <c r="F21">
        <v>288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1096</v>
      </c>
      <c r="D22">
        <v>338</v>
      </c>
      <c r="E22">
        <v>3</v>
      </c>
      <c r="F22">
        <v>294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1167</v>
      </c>
      <c r="D23">
        <v>318</v>
      </c>
      <c r="E23">
        <v>6</v>
      </c>
      <c r="F23">
        <v>300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1168</v>
      </c>
      <c r="D24">
        <v>296</v>
      </c>
      <c r="E24">
        <v>1</v>
      </c>
      <c r="F24">
        <v>260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1160</v>
      </c>
      <c r="D25">
        <v>293</v>
      </c>
      <c r="E25">
        <v>6</v>
      </c>
      <c r="F25">
        <v>43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1169</v>
      </c>
      <c r="D26">
        <v>252</v>
      </c>
      <c r="E26">
        <v>2</v>
      </c>
      <c r="F26">
        <v>202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1141</v>
      </c>
      <c r="D28">
        <v>204</v>
      </c>
      <c r="E28">
        <v>4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52</v>
      </c>
      <c r="C29" t="s">
        <v>1160</v>
      </c>
      <c r="D29">
        <v>196</v>
      </c>
      <c r="E29">
        <v>0</v>
      </c>
      <c r="F29">
        <v>16</v>
      </c>
      <c r="G29">
        <v>51</v>
      </c>
      <c r="H29">
        <v>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33</v>
      </c>
      <c r="B30" t="s">
        <v>13</v>
      </c>
      <c r="C30" t="s">
        <v>1096</v>
      </c>
      <c r="D30">
        <v>174</v>
      </c>
      <c r="E30">
        <v>2</v>
      </c>
      <c r="F30">
        <v>169</v>
      </c>
      <c r="G30">
        <v>24.974</v>
      </c>
      <c r="H30">
        <v>101.48699999999999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34</v>
      </c>
      <c r="B31" t="s">
        <v>13</v>
      </c>
      <c r="C31" t="s">
        <v>1145</v>
      </c>
      <c r="D31">
        <v>168</v>
      </c>
      <c r="E31">
        <v>5</v>
      </c>
      <c r="F31">
        <v>155</v>
      </c>
      <c r="G31">
        <v>19.195900000000002</v>
      </c>
      <c r="H31">
        <v>109.7453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70</v>
      </c>
      <c r="C32" t="s">
        <v>1074</v>
      </c>
      <c r="D32">
        <v>165</v>
      </c>
      <c r="E32">
        <v>1</v>
      </c>
      <c r="F32">
        <v>2</v>
      </c>
      <c r="G32">
        <v>40</v>
      </c>
      <c r="H32">
        <v>-4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1171</v>
      </c>
      <c r="D38">
        <v>100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1168</v>
      </c>
      <c r="D40">
        <v>91</v>
      </c>
      <c r="E40">
        <v>2</v>
      </c>
      <c r="F40">
        <v>86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1173</v>
      </c>
      <c r="D41">
        <v>76</v>
      </c>
      <c r="E41">
        <v>3</v>
      </c>
      <c r="F41">
        <v>68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1174</v>
      </c>
      <c r="D42">
        <v>75</v>
      </c>
      <c r="E42">
        <v>1</v>
      </c>
      <c r="F42">
        <v>59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170</v>
      </c>
      <c r="C45" t="s">
        <v>1176</v>
      </c>
      <c r="D45">
        <v>56</v>
      </c>
      <c r="E45">
        <v>0</v>
      </c>
      <c r="F45">
        <v>2</v>
      </c>
      <c r="G45">
        <v>46.818199999999997</v>
      </c>
      <c r="H45">
        <v>8.2274999999999991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56</v>
      </c>
      <c r="C46" t="s">
        <v>1177</v>
      </c>
      <c r="D46">
        <v>51</v>
      </c>
      <c r="E46">
        <v>0</v>
      </c>
      <c r="F46">
        <v>8</v>
      </c>
      <c r="G46">
        <v>55</v>
      </c>
      <c r="H46">
        <v>-3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1142</v>
      </c>
      <c r="D47">
        <v>49</v>
      </c>
      <c r="E47">
        <v>0</v>
      </c>
      <c r="F47">
        <v>0</v>
      </c>
      <c r="G47">
        <v>26.0275</v>
      </c>
      <c r="H47">
        <v>50.55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732</v>
      </c>
      <c r="B48" t="s">
        <v>1</v>
      </c>
      <c r="C48" t="s">
        <v>733</v>
      </c>
      <c r="D48">
        <v>45</v>
      </c>
      <c r="E48">
        <v>0</v>
      </c>
      <c r="F48">
        <v>0</v>
      </c>
      <c r="G48">
        <v>35.4437</v>
      </c>
      <c r="H48">
        <v>139.63800000000001</v>
      </c>
      <c r="J48">
        <f t="shared" si="2"/>
        <v>45</v>
      </c>
      <c r="K48">
        <f t="shared" si="2"/>
        <v>0</v>
      </c>
      <c r="L48">
        <f t="shared" si="2"/>
        <v>0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46</v>
      </c>
      <c r="C49" t="s">
        <v>1143</v>
      </c>
      <c r="D49">
        <v>43</v>
      </c>
      <c r="E49">
        <v>1</v>
      </c>
      <c r="F49">
        <v>31</v>
      </c>
      <c r="G49">
        <v>15</v>
      </c>
      <c r="H49">
        <v>101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51</v>
      </c>
      <c r="B50" t="s">
        <v>51</v>
      </c>
      <c r="C50" t="s">
        <v>1144</v>
      </c>
      <c r="D50">
        <v>42</v>
      </c>
      <c r="E50">
        <v>1</v>
      </c>
      <c r="F50">
        <v>12</v>
      </c>
      <c r="G50">
        <v>23.7</v>
      </c>
      <c r="H50">
        <v>121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1109</v>
      </c>
      <c r="D51">
        <v>36</v>
      </c>
      <c r="E51">
        <v>0</v>
      </c>
      <c r="F51">
        <v>22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1160</v>
      </c>
      <c r="D52">
        <v>32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1047</v>
      </c>
      <c r="D53">
        <v>32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1145</v>
      </c>
      <c r="D54">
        <v>27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174</v>
      </c>
      <c r="C55" t="s">
        <v>1177</v>
      </c>
      <c r="D55">
        <v>24</v>
      </c>
      <c r="E55">
        <v>0</v>
      </c>
      <c r="F55">
        <v>0</v>
      </c>
      <c r="G55">
        <v>52.132599999999996</v>
      </c>
      <c r="H55">
        <v>5.2912999999999997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180</v>
      </c>
      <c r="C56" t="s">
        <v>1177</v>
      </c>
      <c r="D56">
        <v>21</v>
      </c>
      <c r="E56">
        <v>0</v>
      </c>
      <c r="F56">
        <v>0</v>
      </c>
      <c r="G56">
        <v>47.516199999999998</v>
      </c>
      <c r="H56">
        <v>14.5501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82</v>
      </c>
      <c r="C57" t="s">
        <v>1177</v>
      </c>
      <c r="D57">
        <v>21</v>
      </c>
      <c r="E57">
        <v>0</v>
      </c>
      <c r="F57">
        <v>0</v>
      </c>
      <c r="G57">
        <v>63</v>
      </c>
      <c r="H57">
        <v>16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724</v>
      </c>
      <c r="B58" t="s">
        <v>1</v>
      </c>
      <c r="C58" t="s">
        <v>1178</v>
      </c>
      <c r="D58">
        <v>21</v>
      </c>
      <c r="E58">
        <v>6</v>
      </c>
      <c r="F58">
        <v>1</v>
      </c>
      <c r="G58">
        <v>47.548000000000002</v>
      </c>
      <c r="H58">
        <v>-121.9836</v>
      </c>
      <c r="J58">
        <f t="shared" si="2"/>
        <v>21</v>
      </c>
      <c r="K58">
        <f t="shared" si="2"/>
        <v>6</v>
      </c>
      <c r="L58">
        <f t="shared" si="2"/>
        <v>1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 t="s">
        <v>68</v>
      </c>
      <c r="B59" t="s">
        <v>63</v>
      </c>
      <c r="C59" t="s">
        <v>1146</v>
      </c>
      <c r="D59">
        <v>19</v>
      </c>
      <c r="E59">
        <v>0</v>
      </c>
      <c r="F59">
        <v>2</v>
      </c>
      <c r="G59">
        <v>43.653199999999998</v>
      </c>
      <c r="H59">
        <v>-79.383200000000002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50</v>
      </c>
      <c r="B60" t="s">
        <v>13</v>
      </c>
      <c r="C60" t="s">
        <v>674</v>
      </c>
      <c r="D60">
        <v>18</v>
      </c>
      <c r="E60">
        <v>0</v>
      </c>
      <c r="F60">
        <v>18</v>
      </c>
      <c r="G60">
        <v>35.745199999999997</v>
      </c>
      <c r="H60">
        <v>95.995599999999996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53</v>
      </c>
      <c r="C61" t="s">
        <v>1062</v>
      </c>
      <c r="D61">
        <v>16</v>
      </c>
      <c r="E61">
        <v>0</v>
      </c>
      <c r="F61">
        <v>16</v>
      </c>
      <c r="G61">
        <v>16</v>
      </c>
      <c r="H61">
        <v>108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1177</v>
      </c>
      <c r="D62">
        <v>13</v>
      </c>
      <c r="E62">
        <v>0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75</v>
      </c>
      <c r="C63" t="s">
        <v>1177</v>
      </c>
      <c r="D63">
        <v>13</v>
      </c>
      <c r="E63">
        <v>0</v>
      </c>
      <c r="F63">
        <v>1</v>
      </c>
      <c r="G63">
        <v>50.833300000000001</v>
      </c>
      <c r="H63">
        <v>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/>
      <c r="B64" t="s">
        <v>238</v>
      </c>
      <c r="C64" t="s">
        <v>985</v>
      </c>
      <c r="D64">
        <v>13</v>
      </c>
      <c r="E64">
        <v>0</v>
      </c>
      <c r="F64">
        <v>0</v>
      </c>
      <c r="G64">
        <v>33.854700000000001</v>
      </c>
      <c r="H64">
        <v>35.862299999999998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204</v>
      </c>
      <c r="C65" t="s">
        <v>1179</v>
      </c>
      <c r="D65">
        <v>12</v>
      </c>
      <c r="E65">
        <v>0</v>
      </c>
      <c r="F65">
        <v>1</v>
      </c>
      <c r="G65">
        <v>31</v>
      </c>
      <c r="H65">
        <v>35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296</v>
      </c>
      <c r="C66" t="s">
        <v>1141</v>
      </c>
      <c r="D66">
        <v>12</v>
      </c>
      <c r="E66">
        <v>0</v>
      </c>
      <c r="F66">
        <v>2</v>
      </c>
      <c r="G66">
        <v>21</v>
      </c>
      <c r="H66">
        <v>57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58</v>
      </c>
      <c r="B67" t="s">
        <v>59</v>
      </c>
      <c r="C67" t="s">
        <v>1141</v>
      </c>
      <c r="D67">
        <v>11</v>
      </c>
      <c r="E67">
        <v>0</v>
      </c>
      <c r="F67">
        <v>1</v>
      </c>
      <c r="G67">
        <v>-28.0167</v>
      </c>
      <c r="H67">
        <v>153.4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212</v>
      </c>
      <c r="C68" t="s">
        <v>1177</v>
      </c>
      <c r="D68">
        <v>11</v>
      </c>
      <c r="E68">
        <v>0</v>
      </c>
      <c r="F68">
        <v>0</v>
      </c>
      <c r="G68">
        <v>64.963099999999997</v>
      </c>
      <c r="H68">
        <v>-19.020800000000001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74</v>
      </c>
      <c r="B69" t="s">
        <v>1</v>
      </c>
      <c r="C69" t="s">
        <v>1027</v>
      </c>
      <c r="D69">
        <v>11</v>
      </c>
      <c r="E69">
        <v>0</v>
      </c>
      <c r="F69">
        <v>1</v>
      </c>
      <c r="G69">
        <v>37.354100000000003</v>
      </c>
      <c r="H69">
        <v>-121.9552</v>
      </c>
      <c r="J69">
        <f t="shared" si="2"/>
        <v>11</v>
      </c>
      <c r="K69">
        <f t="shared" si="2"/>
        <v>0</v>
      </c>
      <c r="L69">
        <f t="shared" si="2"/>
        <v>1</v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55</v>
      </c>
      <c r="B70" t="s">
        <v>55</v>
      </c>
      <c r="C70" t="s">
        <v>1109</v>
      </c>
      <c r="D70">
        <v>10</v>
      </c>
      <c r="E70">
        <v>0</v>
      </c>
      <c r="F70">
        <v>9</v>
      </c>
      <c r="G70">
        <v>22.166699999999999</v>
      </c>
      <c r="H70">
        <v>113.55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235</v>
      </c>
      <c r="C71" t="s">
        <v>1141</v>
      </c>
      <c r="D71">
        <v>10</v>
      </c>
      <c r="E71">
        <v>1</v>
      </c>
      <c r="F71">
        <v>0</v>
      </c>
      <c r="G71">
        <v>43.942399999999999</v>
      </c>
      <c r="H71">
        <v>12.457800000000001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61</v>
      </c>
      <c r="B72" t="s">
        <v>59</v>
      </c>
      <c r="C72" t="s">
        <v>1180</v>
      </c>
      <c r="D72">
        <v>9</v>
      </c>
      <c r="E72">
        <v>0</v>
      </c>
      <c r="F72">
        <v>4</v>
      </c>
      <c r="G72">
        <v>-37.813600000000001</v>
      </c>
      <c r="H72">
        <v>144.9631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62</v>
      </c>
      <c r="B73" t="s">
        <v>63</v>
      </c>
      <c r="C73" t="s">
        <v>1074</v>
      </c>
      <c r="D73">
        <v>9</v>
      </c>
      <c r="E73">
        <v>0</v>
      </c>
      <c r="F73">
        <v>3</v>
      </c>
      <c r="G73">
        <v>49.282699999999998</v>
      </c>
      <c r="H73">
        <v>-123.1207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249</v>
      </c>
      <c r="C74" t="s">
        <v>1181</v>
      </c>
      <c r="D74">
        <v>9</v>
      </c>
      <c r="E74">
        <v>0</v>
      </c>
      <c r="F74">
        <v>0</v>
      </c>
      <c r="G74">
        <v>45.166699999999999</v>
      </c>
      <c r="H74">
        <v>15.5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277</v>
      </c>
      <c r="C75" t="s">
        <v>1177</v>
      </c>
      <c r="D75">
        <v>7</v>
      </c>
      <c r="E75">
        <v>0</v>
      </c>
      <c r="F75">
        <v>0</v>
      </c>
      <c r="G75">
        <v>-1.8311999999999999</v>
      </c>
      <c r="H75">
        <v>-78.183400000000006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198</v>
      </c>
      <c r="C76" t="s">
        <v>1149</v>
      </c>
      <c r="D76">
        <v>7</v>
      </c>
      <c r="E76">
        <v>0</v>
      </c>
      <c r="F76">
        <v>0</v>
      </c>
      <c r="G76">
        <v>39.074199999999998</v>
      </c>
      <c r="H76">
        <v>21.824300000000001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197</v>
      </c>
      <c r="C77" t="s">
        <v>1182</v>
      </c>
      <c r="D77">
        <v>7</v>
      </c>
      <c r="E77">
        <v>0</v>
      </c>
      <c r="F77">
        <v>0</v>
      </c>
      <c r="G77">
        <v>25.354800000000001</v>
      </c>
      <c r="H77">
        <v>51.183900000000001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187</v>
      </c>
      <c r="C78" t="s">
        <v>1177</v>
      </c>
      <c r="D78">
        <v>6</v>
      </c>
      <c r="E78">
        <v>0</v>
      </c>
      <c r="F78">
        <v>0</v>
      </c>
      <c r="G78">
        <v>56.2639</v>
      </c>
      <c r="H78">
        <v>9.5017999999999994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1149</v>
      </c>
      <c r="D79">
        <v>6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741</v>
      </c>
      <c r="B80" t="s">
        <v>1</v>
      </c>
      <c r="C80" t="s">
        <v>1178</v>
      </c>
      <c r="D80">
        <v>6</v>
      </c>
      <c r="E80">
        <v>1</v>
      </c>
      <c r="F80">
        <v>0</v>
      </c>
      <c r="G80">
        <v>48.033000000000001</v>
      </c>
      <c r="H80">
        <v>-121.8339</v>
      </c>
      <c r="J80">
        <f t="shared" si="2"/>
        <v>6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255</v>
      </c>
      <c r="C81" t="s">
        <v>1182</v>
      </c>
      <c r="D81">
        <v>5</v>
      </c>
      <c r="E81">
        <v>0</v>
      </c>
      <c r="F81">
        <v>0</v>
      </c>
      <c r="G81">
        <v>28.033899999999999</v>
      </c>
      <c r="H81">
        <v>1.6596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665</v>
      </c>
      <c r="C82" t="s">
        <v>1177</v>
      </c>
      <c r="D82">
        <v>5</v>
      </c>
      <c r="E82">
        <v>0</v>
      </c>
      <c r="F82">
        <v>0</v>
      </c>
      <c r="G82">
        <v>49.817500000000003</v>
      </c>
      <c r="H82">
        <v>15.473000000000001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64</v>
      </c>
      <c r="C83" t="s">
        <v>1183</v>
      </c>
      <c r="D83">
        <v>5</v>
      </c>
      <c r="E83">
        <v>0</v>
      </c>
      <c r="F83">
        <v>3</v>
      </c>
      <c r="G83">
        <v>21</v>
      </c>
      <c r="H83">
        <v>78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259</v>
      </c>
      <c r="C84" t="s">
        <v>1112</v>
      </c>
      <c r="D84">
        <v>5</v>
      </c>
      <c r="E84">
        <v>0</v>
      </c>
      <c r="F84">
        <v>1</v>
      </c>
      <c r="G84">
        <v>23</v>
      </c>
      <c r="H84">
        <v>-102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226</v>
      </c>
      <c r="C85" t="s">
        <v>1113</v>
      </c>
      <c r="D85">
        <v>5</v>
      </c>
      <c r="E85">
        <v>0</v>
      </c>
      <c r="F85">
        <v>0</v>
      </c>
      <c r="G85">
        <v>30.375299999999999</v>
      </c>
      <c r="H85">
        <v>69.345100000000002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768</v>
      </c>
      <c r="B86" t="s">
        <v>1</v>
      </c>
      <c r="C86" t="s">
        <v>1142</v>
      </c>
      <c r="D86">
        <v>4</v>
      </c>
      <c r="E86">
        <v>0</v>
      </c>
      <c r="F86">
        <v>2</v>
      </c>
      <c r="G86">
        <v>41.737699999999997</v>
      </c>
      <c r="H86">
        <v>-87.697599999999994</v>
      </c>
      <c r="J86">
        <f t="shared" si="2"/>
        <v>4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67</v>
      </c>
      <c r="B87" t="s">
        <v>59</v>
      </c>
      <c r="C87" t="s">
        <v>589</v>
      </c>
      <c r="D87">
        <v>3</v>
      </c>
      <c r="E87">
        <v>0</v>
      </c>
      <c r="F87">
        <v>2</v>
      </c>
      <c r="G87">
        <v>-34.9285</v>
      </c>
      <c r="H87">
        <v>138.60069999999999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320</v>
      </c>
      <c r="C88" t="s">
        <v>1151</v>
      </c>
      <c r="D88">
        <v>3</v>
      </c>
      <c r="E88">
        <v>0</v>
      </c>
      <c r="F88">
        <v>0</v>
      </c>
      <c r="G88">
        <v>40.143099999999997</v>
      </c>
      <c r="H88">
        <v>47.576900000000002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1152</v>
      </c>
      <c r="D89">
        <v>3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66</v>
      </c>
      <c r="C90" t="s">
        <v>122</v>
      </c>
      <c r="D90">
        <v>3</v>
      </c>
      <c r="E90">
        <v>1</v>
      </c>
      <c r="F90">
        <v>1</v>
      </c>
      <c r="G90">
        <v>13</v>
      </c>
      <c r="H90">
        <v>122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1123</v>
      </c>
      <c r="D91">
        <v>3</v>
      </c>
      <c r="E91">
        <v>0</v>
      </c>
      <c r="F91">
        <v>0</v>
      </c>
      <c r="G91">
        <v>46</v>
      </c>
      <c r="H91">
        <v>25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208</v>
      </c>
      <c r="C96" t="s">
        <v>1074</v>
      </c>
      <c r="D96">
        <v>2</v>
      </c>
      <c r="E96">
        <v>0</v>
      </c>
      <c r="F96">
        <v>0</v>
      </c>
      <c r="G96">
        <v>58.595300000000002</v>
      </c>
      <c r="H96">
        <v>25.0136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228</v>
      </c>
      <c r="C97" t="s">
        <v>1118</v>
      </c>
      <c r="D97">
        <v>2</v>
      </c>
      <c r="E97">
        <v>0</v>
      </c>
      <c r="F97">
        <v>0</v>
      </c>
      <c r="G97">
        <v>-0.7893</v>
      </c>
      <c r="H97">
        <v>113.9213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220</v>
      </c>
      <c r="C98" t="s">
        <v>1074</v>
      </c>
      <c r="D98">
        <v>2</v>
      </c>
      <c r="E98">
        <v>0</v>
      </c>
      <c r="F98">
        <v>0</v>
      </c>
      <c r="G98">
        <v>53.142400000000002</v>
      </c>
      <c r="H98">
        <v>-7.6920999999999999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200</v>
      </c>
      <c r="C99" t="s">
        <v>583</v>
      </c>
      <c r="D99">
        <v>2</v>
      </c>
      <c r="E99">
        <v>0</v>
      </c>
      <c r="F99">
        <v>0</v>
      </c>
      <c r="G99">
        <v>39.399900000000002</v>
      </c>
      <c r="H99">
        <v>-8.2245000000000008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292</v>
      </c>
      <c r="C100" t="s">
        <v>1074</v>
      </c>
      <c r="D100">
        <v>2</v>
      </c>
      <c r="E100">
        <v>0</v>
      </c>
      <c r="F100">
        <v>0</v>
      </c>
      <c r="G100">
        <v>14.497400000000001</v>
      </c>
      <c r="H100">
        <v>-14.452400000000001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780</v>
      </c>
      <c r="B101" t="s">
        <v>1</v>
      </c>
      <c r="C101" t="s">
        <v>1069</v>
      </c>
      <c r="D101">
        <v>2</v>
      </c>
      <c r="E101">
        <v>0</v>
      </c>
      <c r="F101">
        <v>0</v>
      </c>
      <c r="G101">
        <v>33.803400000000003</v>
      </c>
      <c r="H101">
        <v>-84.396299999999997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786</v>
      </c>
      <c r="B102" t="s">
        <v>1</v>
      </c>
      <c r="C102" t="s">
        <v>1027</v>
      </c>
      <c r="D102">
        <v>2</v>
      </c>
      <c r="E102">
        <v>0</v>
      </c>
      <c r="F102">
        <v>0</v>
      </c>
      <c r="G102">
        <v>43.908799999999999</v>
      </c>
      <c r="H102">
        <v>-71.825999999999993</v>
      </c>
      <c r="J102">
        <f t="shared" si="4"/>
        <v>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828</v>
      </c>
      <c r="B103" t="s">
        <v>1</v>
      </c>
      <c r="C103" t="s">
        <v>829</v>
      </c>
      <c r="D103">
        <v>2</v>
      </c>
      <c r="E103">
        <v>0</v>
      </c>
      <c r="F103">
        <v>0</v>
      </c>
      <c r="G103">
        <v>27.990400000000001</v>
      </c>
      <c r="H103">
        <v>-82.3018</v>
      </c>
      <c r="J103">
        <f t="shared" si="4"/>
        <v>2</v>
      </c>
      <c r="K103">
        <f t="shared" si="4"/>
        <v>0</v>
      </c>
      <c r="L103">
        <f t="shared" si="4"/>
        <v>0</v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1070</v>
      </c>
      <c r="B104" t="s">
        <v>1</v>
      </c>
      <c r="C104" t="s">
        <v>1071</v>
      </c>
      <c r="D104">
        <v>2</v>
      </c>
      <c r="E104">
        <v>0</v>
      </c>
      <c r="F104">
        <v>0</v>
      </c>
      <c r="G104">
        <v>41.823999999999998</v>
      </c>
      <c r="H104">
        <v>-71.412800000000004</v>
      </c>
      <c r="J104">
        <f t="shared" si="4"/>
        <v>2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838</v>
      </c>
      <c r="B105" t="s">
        <v>1</v>
      </c>
      <c r="C105" t="s">
        <v>839</v>
      </c>
      <c r="D105">
        <v>2</v>
      </c>
      <c r="E105">
        <v>0</v>
      </c>
      <c r="F105">
        <v>0</v>
      </c>
      <c r="G105">
        <v>38.474699999999999</v>
      </c>
      <c r="H105">
        <v>-121.35420000000001</v>
      </c>
      <c r="J105">
        <f t="shared" si="4"/>
        <v>2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72</v>
      </c>
      <c r="B106" t="s">
        <v>1</v>
      </c>
      <c r="C106" t="s">
        <v>128</v>
      </c>
      <c r="D106">
        <v>2</v>
      </c>
      <c r="E106">
        <v>0</v>
      </c>
      <c r="F106">
        <v>0</v>
      </c>
      <c r="G106">
        <v>36.576099999999997</v>
      </c>
      <c r="H106">
        <v>-120.9876</v>
      </c>
      <c r="J106">
        <f t="shared" si="4"/>
        <v>2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73</v>
      </c>
      <c r="B107" t="s">
        <v>1</v>
      </c>
      <c r="C107" t="s">
        <v>1155</v>
      </c>
      <c r="D107">
        <v>2</v>
      </c>
      <c r="E107">
        <v>0</v>
      </c>
      <c r="F107">
        <v>1</v>
      </c>
      <c r="G107">
        <v>32.715699999999998</v>
      </c>
      <c r="H107">
        <v>-117.1611</v>
      </c>
      <c r="J107">
        <f t="shared" si="4"/>
        <v>2</v>
      </c>
      <c r="K107">
        <f t="shared" si="4"/>
        <v>0</v>
      </c>
      <c r="L107">
        <f t="shared" si="4"/>
        <v>1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840</v>
      </c>
      <c r="B108" t="s">
        <v>1</v>
      </c>
      <c r="C108" t="s">
        <v>841</v>
      </c>
      <c r="D108">
        <v>2</v>
      </c>
      <c r="E108">
        <v>0</v>
      </c>
      <c r="F108">
        <v>0</v>
      </c>
      <c r="G108">
        <v>37.563000000000002</v>
      </c>
      <c r="H108">
        <v>-122.32550000000001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765</v>
      </c>
      <c r="B109" t="s">
        <v>1</v>
      </c>
      <c r="C109" t="s">
        <v>1072</v>
      </c>
      <c r="D109">
        <v>2</v>
      </c>
      <c r="E109">
        <v>0</v>
      </c>
      <c r="F109">
        <v>0</v>
      </c>
      <c r="G109">
        <v>45.546999999999997</v>
      </c>
      <c r="H109">
        <v>-123.1386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300</v>
      </c>
      <c r="C110" t="s">
        <v>935</v>
      </c>
      <c r="D110">
        <v>1</v>
      </c>
      <c r="E110">
        <v>0</v>
      </c>
      <c r="F110">
        <v>0</v>
      </c>
      <c r="G110">
        <v>33</v>
      </c>
      <c r="H110">
        <v>65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376</v>
      </c>
      <c r="C111" t="s">
        <v>616</v>
      </c>
      <c r="D111">
        <v>1</v>
      </c>
      <c r="E111">
        <v>0</v>
      </c>
      <c r="F111">
        <v>0</v>
      </c>
      <c r="G111">
        <v>42.506300000000003</v>
      </c>
      <c r="H111">
        <v>1.5218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1185</v>
      </c>
      <c r="D112">
        <v>1</v>
      </c>
      <c r="E112">
        <v>0</v>
      </c>
      <c r="F112">
        <v>0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261</v>
      </c>
      <c r="C113" t="s">
        <v>617</v>
      </c>
      <c r="D113">
        <v>1</v>
      </c>
      <c r="E113">
        <v>0</v>
      </c>
      <c r="F113">
        <v>0</v>
      </c>
      <c r="G113">
        <v>40.069099999999999</v>
      </c>
      <c r="H113">
        <v>45.038200000000003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341</v>
      </c>
      <c r="B114" t="s">
        <v>59</v>
      </c>
      <c r="C114" t="s">
        <v>985</v>
      </c>
      <c r="D114">
        <v>1</v>
      </c>
      <c r="E114">
        <v>0</v>
      </c>
      <c r="F114">
        <v>0</v>
      </c>
      <c r="G114">
        <v>-41.454500000000003</v>
      </c>
      <c r="H114">
        <v>145.97069999999999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278</v>
      </c>
      <c r="C115" t="s">
        <v>700</v>
      </c>
      <c r="D115">
        <v>1</v>
      </c>
      <c r="E115">
        <v>0</v>
      </c>
      <c r="F115">
        <v>0</v>
      </c>
      <c r="G115">
        <v>53.709800000000001</v>
      </c>
      <c r="H115">
        <v>27.953399999999998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76</v>
      </c>
      <c r="C116" t="s">
        <v>122</v>
      </c>
      <c r="D116">
        <v>1</v>
      </c>
      <c r="E116">
        <v>0</v>
      </c>
      <c r="F116">
        <v>1</v>
      </c>
      <c r="G116">
        <v>11.55</v>
      </c>
      <c r="H116">
        <v>104.91670000000001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974</v>
      </c>
      <c r="B117" t="s">
        <v>63</v>
      </c>
      <c r="C117" t="s">
        <v>1156</v>
      </c>
      <c r="D117">
        <v>1</v>
      </c>
      <c r="E117">
        <v>0</v>
      </c>
      <c r="F117">
        <v>0</v>
      </c>
      <c r="G117">
        <v>45.5017</v>
      </c>
      <c r="H117">
        <v>-73.567300000000003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</v>
      </c>
      <c r="B118" t="s">
        <v>63</v>
      </c>
      <c r="C118" t="s">
        <v>132</v>
      </c>
      <c r="D118">
        <v>1</v>
      </c>
      <c r="E118">
        <v>0</v>
      </c>
      <c r="F118">
        <v>1</v>
      </c>
      <c r="G118">
        <v>42.984900000000003</v>
      </c>
      <c r="H118">
        <v>-81.2453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223</v>
      </c>
      <c r="C119" t="s">
        <v>1186</v>
      </c>
      <c r="D119">
        <v>1</v>
      </c>
      <c r="E119">
        <v>0</v>
      </c>
      <c r="F119">
        <v>0</v>
      </c>
      <c r="G119">
        <v>-35.6751</v>
      </c>
      <c r="H119">
        <v>-71.543000000000006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327</v>
      </c>
      <c r="C120" t="s">
        <v>1122</v>
      </c>
      <c r="D120">
        <v>1</v>
      </c>
      <c r="E120">
        <v>0</v>
      </c>
      <c r="F120">
        <v>0</v>
      </c>
      <c r="G120">
        <v>18.735700000000001</v>
      </c>
      <c r="H120">
        <v>-70.162700000000001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311</v>
      </c>
      <c r="C121" t="s">
        <v>583</v>
      </c>
      <c r="D121">
        <v>1</v>
      </c>
      <c r="E121">
        <v>0</v>
      </c>
      <c r="F121">
        <v>0</v>
      </c>
      <c r="G121">
        <v>31.24</v>
      </c>
      <c r="H121">
        <v>36.51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280</v>
      </c>
      <c r="C122" t="s">
        <v>1187</v>
      </c>
      <c r="D122">
        <v>1</v>
      </c>
      <c r="E122">
        <v>0</v>
      </c>
      <c r="F122">
        <v>0</v>
      </c>
      <c r="G122">
        <v>56.879600000000003</v>
      </c>
      <c r="H122">
        <v>24.603200000000001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313</v>
      </c>
      <c r="C123" t="s">
        <v>700</v>
      </c>
      <c r="D123">
        <v>1</v>
      </c>
      <c r="E123">
        <v>0</v>
      </c>
      <c r="F123">
        <v>0</v>
      </c>
      <c r="G123">
        <v>55.169400000000003</v>
      </c>
      <c r="H123">
        <v>23.8813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242</v>
      </c>
      <c r="C124" t="s">
        <v>1123</v>
      </c>
      <c r="D124">
        <v>1</v>
      </c>
      <c r="E124">
        <v>0</v>
      </c>
      <c r="F124">
        <v>0</v>
      </c>
      <c r="G124">
        <v>49.814399999999999</v>
      </c>
      <c r="H124">
        <v>6.1317000000000004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79</v>
      </c>
      <c r="B125" t="s">
        <v>13</v>
      </c>
      <c r="C125" t="s">
        <v>136</v>
      </c>
      <c r="D125">
        <v>1</v>
      </c>
      <c r="E125">
        <v>0</v>
      </c>
      <c r="F125">
        <v>1</v>
      </c>
      <c r="G125">
        <v>31.692699999999999</v>
      </c>
      <c r="H125">
        <v>88.092399999999998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345</v>
      </c>
      <c r="C126" t="s">
        <v>619</v>
      </c>
      <c r="D126">
        <v>1</v>
      </c>
      <c r="E126">
        <v>0</v>
      </c>
      <c r="F126">
        <v>0</v>
      </c>
      <c r="G126">
        <v>43.7333</v>
      </c>
      <c r="H126">
        <v>7.4166999999999996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583</v>
      </c>
      <c r="D127">
        <v>1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80</v>
      </c>
      <c r="C128" t="s">
        <v>125</v>
      </c>
      <c r="D128">
        <v>1</v>
      </c>
      <c r="E128">
        <v>0</v>
      </c>
      <c r="F128">
        <v>1</v>
      </c>
      <c r="G128">
        <v>28.166699999999999</v>
      </c>
      <c r="H128">
        <v>84.25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337</v>
      </c>
      <c r="C129" t="s">
        <v>700</v>
      </c>
      <c r="D129">
        <v>1</v>
      </c>
      <c r="E129">
        <v>0</v>
      </c>
      <c r="F129">
        <v>0</v>
      </c>
      <c r="G129">
        <v>-40.900599999999997</v>
      </c>
      <c r="H129">
        <v>174.886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388</v>
      </c>
      <c r="C130" t="s">
        <v>700</v>
      </c>
      <c r="D130">
        <v>1</v>
      </c>
      <c r="E130">
        <v>0</v>
      </c>
      <c r="F130">
        <v>0</v>
      </c>
      <c r="G130">
        <v>9.0820000000000007</v>
      </c>
      <c r="H130">
        <v>8.6753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307</v>
      </c>
      <c r="C131" t="s">
        <v>1124</v>
      </c>
      <c r="D131">
        <v>1</v>
      </c>
      <c r="E131">
        <v>0</v>
      </c>
      <c r="F131">
        <v>0</v>
      </c>
      <c r="G131">
        <v>41.608600000000003</v>
      </c>
      <c r="H131">
        <v>21.7453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233</v>
      </c>
      <c r="C132" t="s">
        <v>1157</v>
      </c>
      <c r="D132">
        <v>1</v>
      </c>
      <c r="E132">
        <v>0</v>
      </c>
      <c r="F132">
        <v>0</v>
      </c>
      <c r="G132">
        <v>24</v>
      </c>
      <c r="H132">
        <v>45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81</v>
      </c>
      <c r="C133" t="s">
        <v>137</v>
      </c>
      <c r="D133">
        <v>1</v>
      </c>
      <c r="E133">
        <v>0</v>
      </c>
      <c r="F133">
        <v>1</v>
      </c>
      <c r="G133">
        <v>7</v>
      </c>
      <c r="H133">
        <v>81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1025</v>
      </c>
      <c r="B134" t="s">
        <v>1</v>
      </c>
      <c r="C134" t="s">
        <v>1047</v>
      </c>
      <c r="D134">
        <v>1</v>
      </c>
      <c r="E134">
        <v>0</v>
      </c>
      <c r="F134">
        <v>0</v>
      </c>
      <c r="G134">
        <v>42.176699999999997</v>
      </c>
      <c r="H134">
        <v>-71.144900000000007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1073</v>
      </c>
      <c r="B135" t="s">
        <v>1</v>
      </c>
      <c r="C135" t="s">
        <v>1074</v>
      </c>
      <c r="D135">
        <v>1</v>
      </c>
      <c r="E135">
        <v>0</v>
      </c>
      <c r="F135">
        <v>0</v>
      </c>
      <c r="G135">
        <v>37.871499999999997</v>
      </c>
      <c r="H135">
        <v>-122.273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</v>
      </c>
      <c r="B136" t="s">
        <v>1</v>
      </c>
      <c r="C136" t="s">
        <v>1126</v>
      </c>
      <c r="D136">
        <v>1</v>
      </c>
      <c r="E136">
        <v>0</v>
      </c>
      <c r="F136">
        <v>1</v>
      </c>
      <c r="G136">
        <v>42.360100000000003</v>
      </c>
      <c r="H136">
        <v>-71.058899999999994</v>
      </c>
      <c r="J136">
        <f t="shared" si="4"/>
        <v>1</v>
      </c>
      <c r="K136">
        <f t="shared" si="4"/>
        <v>0</v>
      </c>
      <c r="L136">
        <f t="shared" si="4"/>
        <v>1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881</v>
      </c>
      <c r="B137" t="s">
        <v>1</v>
      </c>
      <c r="C137" t="s">
        <v>882</v>
      </c>
      <c r="D137">
        <v>1</v>
      </c>
      <c r="E137">
        <v>0</v>
      </c>
      <c r="F137">
        <v>0</v>
      </c>
      <c r="G137">
        <v>40.744999999999997</v>
      </c>
      <c r="H137">
        <v>-123.8695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84</v>
      </c>
      <c r="B138" t="s">
        <v>1</v>
      </c>
      <c r="C138" t="s">
        <v>140</v>
      </c>
      <c r="D138">
        <v>1</v>
      </c>
      <c r="E138">
        <v>0</v>
      </c>
      <c r="F138">
        <v>0</v>
      </c>
      <c r="G138">
        <v>34.052199999999999</v>
      </c>
      <c r="H138">
        <v>-118.2437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85</v>
      </c>
      <c r="B139" t="s">
        <v>1</v>
      </c>
      <c r="C139" t="s">
        <v>893</v>
      </c>
      <c r="D139">
        <v>1</v>
      </c>
      <c r="E139">
        <v>0</v>
      </c>
      <c r="F139">
        <v>1</v>
      </c>
      <c r="G139">
        <v>43.073099999999997</v>
      </c>
      <c r="H139">
        <v>-89.401200000000003</v>
      </c>
      <c r="J139">
        <f t="shared" si="4"/>
        <v>1</v>
      </c>
      <c r="K139">
        <f t="shared" si="4"/>
        <v>0</v>
      </c>
      <c r="L139">
        <f t="shared" si="4"/>
        <v>1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810</v>
      </c>
      <c r="B140" t="s">
        <v>1</v>
      </c>
      <c r="C140" t="s">
        <v>1128</v>
      </c>
      <c r="D140">
        <v>1</v>
      </c>
      <c r="E140">
        <v>0</v>
      </c>
      <c r="F140">
        <v>0</v>
      </c>
      <c r="G140">
        <v>33.291800000000002</v>
      </c>
      <c r="H140">
        <v>-112.42910000000001</v>
      </c>
      <c r="J140">
        <f t="shared" si="4"/>
        <v>1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1115</v>
      </c>
      <c r="B141" t="s">
        <v>1</v>
      </c>
      <c r="C141" t="s">
        <v>1158</v>
      </c>
      <c r="D141">
        <v>1</v>
      </c>
      <c r="E141">
        <v>0</v>
      </c>
      <c r="F141">
        <v>0</v>
      </c>
      <c r="G141">
        <v>40.712800000000001</v>
      </c>
      <c r="H141">
        <v>-74.006</v>
      </c>
      <c r="J141">
        <f t="shared" si="4"/>
        <v>1</v>
      </c>
      <c r="K141">
        <f t="shared" si="4"/>
        <v>0</v>
      </c>
      <c r="L141">
        <f t="shared" si="4"/>
        <v>0</v>
      </c>
      <c r="N141">
        <f t="shared" si="5"/>
        <v>1</v>
      </c>
      <c r="O141">
        <f t="shared" si="5"/>
        <v>0</v>
      </c>
      <c r="P141">
        <f t="shared" si="5"/>
        <v>0</v>
      </c>
    </row>
    <row r="142" spans="1:16" ht="17" x14ac:dyDescent="0.25">
      <c r="A142" s="4" t="s">
        <v>86</v>
      </c>
      <c r="B142" t="s">
        <v>1</v>
      </c>
      <c r="C142" t="s">
        <v>140</v>
      </c>
      <c r="D142">
        <v>1</v>
      </c>
      <c r="E142">
        <v>0</v>
      </c>
      <c r="F142">
        <v>0</v>
      </c>
      <c r="G142">
        <v>33.7879</v>
      </c>
      <c r="H142">
        <v>-117.8531</v>
      </c>
      <c r="J142">
        <f t="shared" si="4"/>
        <v>1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771</v>
      </c>
      <c r="B143" t="s">
        <v>1</v>
      </c>
      <c r="C143" t="s">
        <v>1157</v>
      </c>
      <c r="D143">
        <v>1</v>
      </c>
      <c r="E143">
        <v>0</v>
      </c>
      <c r="F143">
        <v>0</v>
      </c>
      <c r="G143">
        <v>39.0916</v>
      </c>
      <c r="H143">
        <v>-120.8039</v>
      </c>
      <c r="J143">
        <f t="shared" si="4"/>
        <v>1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87</v>
      </c>
      <c r="B144" t="s">
        <v>1</v>
      </c>
      <c r="C144" t="s">
        <v>120</v>
      </c>
      <c r="D144">
        <v>1</v>
      </c>
      <c r="E144">
        <v>0</v>
      </c>
      <c r="F144">
        <v>0</v>
      </c>
      <c r="G144">
        <v>29.424099999999999</v>
      </c>
      <c r="H144">
        <v>-98.493600000000001</v>
      </c>
      <c r="J144">
        <f t="shared" si="4"/>
        <v>1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908</v>
      </c>
      <c r="B145" t="s">
        <v>1</v>
      </c>
      <c r="C145" t="s">
        <v>909</v>
      </c>
      <c r="D145">
        <v>1</v>
      </c>
      <c r="E145">
        <v>0</v>
      </c>
      <c r="F145">
        <v>0</v>
      </c>
      <c r="G145">
        <v>27.336400000000001</v>
      </c>
      <c r="H145">
        <v>-82.530699999999996</v>
      </c>
      <c r="J145">
        <f t="shared" si="4"/>
        <v>1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815</v>
      </c>
      <c r="B146" t="s">
        <v>1</v>
      </c>
      <c r="C146" t="s">
        <v>985</v>
      </c>
      <c r="D146">
        <v>1</v>
      </c>
      <c r="E146">
        <v>0</v>
      </c>
      <c r="F146">
        <v>0</v>
      </c>
      <c r="G146">
        <v>38.578000000000003</v>
      </c>
      <c r="H146">
        <v>-122.9888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89</v>
      </c>
      <c r="B147" t="s">
        <v>1</v>
      </c>
      <c r="C147" t="s">
        <v>1078</v>
      </c>
      <c r="D147">
        <v>1</v>
      </c>
      <c r="E147">
        <v>0</v>
      </c>
      <c r="F147">
        <v>1</v>
      </c>
      <c r="G147">
        <v>33.4255</v>
      </c>
      <c r="H147">
        <v>-111.94</v>
      </c>
      <c r="J147">
        <f t="shared" si="4"/>
        <v>1</v>
      </c>
      <c r="K147">
        <f t="shared" si="4"/>
        <v>0</v>
      </c>
      <c r="L147">
        <f t="shared" si="4"/>
        <v>1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922</v>
      </c>
      <c r="B148" t="s">
        <v>1</v>
      </c>
      <c r="C148" t="s">
        <v>616</v>
      </c>
      <c r="D148">
        <v>1</v>
      </c>
      <c r="E148">
        <v>0</v>
      </c>
      <c r="F148">
        <v>0</v>
      </c>
      <c r="G148">
        <v>45.774999999999999</v>
      </c>
      <c r="H148">
        <v>-118.7606</v>
      </c>
      <c r="J148">
        <f t="shared" si="4"/>
        <v>1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925</v>
      </c>
      <c r="B149" t="s">
        <v>1</v>
      </c>
      <c r="C149" t="s">
        <v>926</v>
      </c>
      <c r="D149">
        <v>1</v>
      </c>
      <c r="E149">
        <v>0</v>
      </c>
      <c r="F149">
        <v>0</v>
      </c>
      <c r="G149">
        <v>35.803199999999997</v>
      </c>
      <c r="H149">
        <v>-78.566100000000006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722</v>
      </c>
      <c r="B150" t="s">
        <v>1</v>
      </c>
      <c r="C150" t="s">
        <v>1188</v>
      </c>
      <c r="D150">
        <v>1</v>
      </c>
      <c r="E150">
        <v>0</v>
      </c>
      <c r="F150">
        <v>0</v>
      </c>
      <c r="G150">
        <v>41.122</v>
      </c>
      <c r="H150">
        <v>-73.794899999999998</v>
      </c>
      <c r="J150">
        <f t="shared" si="4"/>
        <v>1</v>
      </c>
      <c r="K150">
        <f t="shared" si="4"/>
        <v>0</v>
      </c>
      <c r="L150">
        <f t="shared" si="4"/>
        <v>0</v>
      </c>
      <c r="N150">
        <f t="shared" si="5"/>
        <v>1</v>
      </c>
      <c r="O150">
        <f t="shared" si="5"/>
        <v>0</v>
      </c>
      <c r="P150">
        <f t="shared" si="5"/>
        <v>0</v>
      </c>
    </row>
    <row r="151" spans="1:16" ht="17" x14ac:dyDescent="0.25">
      <c r="A151" s="4"/>
      <c r="B151" t="s">
        <v>349</v>
      </c>
      <c r="C151" t="s">
        <v>583</v>
      </c>
      <c r="D151">
        <v>1</v>
      </c>
      <c r="E151">
        <v>0</v>
      </c>
      <c r="F151">
        <v>0</v>
      </c>
      <c r="G151">
        <v>48.379399999999997</v>
      </c>
      <c r="H151">
        <v>31.165600000000001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433</v>
      </c>
      <c r="B152" t="s">
        <v>59</v>
      </c>
      <c r="C152" t="s">
        <v>589</v>
      </c>
      <c r="D152">
        <v>0</v>
      </c>
      <c r="E152">
        <v>0</v>
      </c>
      <c r="F152">
        <v>0</v>
      </c>
      <c r="G152">
        <v>35.4437</v>
      </c>
      <c r="H152">
        <v>139.63800000000001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934</v>
      </c>
      <c r="B153" t="s">
        <v>1</v>
      </c>
      <c r="C153" t="s">
        <v>935</v>
      </c>
      <c r="D153">
        <v>0</v>
      </c>
      <c r="E153">
        <v>0</v>
      </c>
      <c r="F153">
        <v>0</v>
      </c>
      <c r="G153">
        <v>29.382899999999999</v>
      </c>
      <c r="H153">
        <v>-98.613399999999999</v>
      </c>
      <c r="J153">
        <f t="shared" si="6"/>
        <v>0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937</v>
      </c>
      <c r="B154" t="s">
        <v>1</v>
      </c>
      <c r="C154" t="s">
        <v>935</v>
      </c>
      <c r="D154">
        <v>0</v>
      </c>
      <c r="E154">
        <v>0</v>
      </c>
      <c r="F154">
        <v>0</v>
      </c>
      <c r="G154">
        <v>41.2545</v>
      </c>
      <c r="H154">
        <v>-95.975800000000007</v>
      </c>
      <c r="J154">
        <f t="shared" si="6"/>
        <v>0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938</v>
      </c>
      <c r="B155" t="s">
        <v>1</v>
      </c>
      <c r="C155" t="s">
        <v>935</v>
      </c>
      <c r="D155">
        <v>0</v>
      </c>
      <c r="E155">
        <v>0</v>
      </c>
      <c r="F155">
        <v>0</v>
      </c>
      <c r="G155">
        <v>38.272100000000002</v>
      </c>
      <c r="H155">
        <v>-121.93989999999999</v>
      </c>
      <c r="J155">
        <f t="shared" si="6"/>
        <v>0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210D-35E9-7F4D-BC05-D97FDA1B63A6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90309</v>
      </c>
      <c r="E1">
        <f>SUM(E4:E276)</f>
        <v>3085</v>
      </c>
      <c r="F1">
        <f>SUM(F4:F276)</f>
        <v>45602</v>
      </c>
      <c r="J1">
        <f>SUM(J4:J276)</f>
        <v>101</v>
      </c>
      <c r="K1">
        <f>SUM(K4:K276)</f>
        <v>6</v>
      </c>
      <c r="L1">
        <f>SUM(L4:L276)</f>
        <v>7</v>
      </c>
      <c r="N1">
        <f>SUM(N4:N276)</f>
        <v>1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1172</v>
      </c>
      <c r="D5">
        <v>67103</v>
      </c>
      <c r="E5">
        <v>2803</v>
      </c>
      <c r="F5">
        <v>33934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616</v>
      </c>
      <c r="D6">
        <v>4335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616</v>
      </c>
      <c r="D7">
        <v>2036</v>
      </c>
      <c r="E7">
        <v>52</v>
      </c>
      <c r="F7">
        <v>149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616</v>
      </c>
      <c r="D8">
        <v>1501</v>
      </c>
      <c r="E8">
        <v>66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1172</v>
      </c>
      <c r="D9">
        <v>1350</v>
      </c>
      <c r="E9">
        <v>7</v>
      </c>
      <c r="F9">
        <v>1059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1189</v>
      </c>
      <c r="D10">
        <v>1272</v>
      </c>
      <c r="E10">
        <v>22</v>
      </c>
      <c r="F10">
        <v>1205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1189</v>
      </c>
      <c r="D11">
        <v>1206</v>
      </c>
      <c r="E11">
        <v>1</v>
      </c>
      <c r="F11">
        <v>1069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1189</v>
      </c>
      <c r="D12">
        <v>1018</v>
      </c>
      <c r="E12">
        <v>4</v>
      </c>
      <c r="F12">
        <v>887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1172</v>
      </c>
      <c r="D13">
        <v>990</v>
      </c>
      <c r="E13">
        <v>6</v>
      </c>
      <c r="F13">
        <v>917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1175</v>
      </c>
      <c r="D14">
        <v>935</v>
      </c>
      <c r="E14">
        <v>1</v>
      </c>
      <c r="F14">
        <v>850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1170</v>
      </c>
      <c r="D15">
        <v>758</v>
      </c>
      <c r="E15">
        <v>6</v>
      </c>
      <c r="F15">
        <v>460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1190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1191</v>
      </c>
      <c r="D17">
        <v>631</v>
      </c>
      <c r="E17">
        <v>0</v>
      </c>
      <c r="F17">
        <v>543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1192</v>
      </c>
      <c r="D18">
        <v>576</v>
      </c>
      <c r="E18">
        <v>6</v>
      </c>
      <c r="F18">
        <v>469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1172</v>
      </c>
      <c r="D19">
        <v>538</v>
      </c>
      <c r="E19">
        <v>3</v>
      </c>
      <c r="F19">
        <v>386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1191</v>
      </c>
      <c r="D20">
        <v>480</v>
      </c>
      <c r="E20">
        <v>13</v>
      </c>
      <c r="F20">
        <v>356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1193</v>
      </c>
      <c r="D21">
        <v>414</v>
      </c>
      <c r="E21">
        <v>8</v>
      </c>
      <c r="F21">
        <v>282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1194</v>
      </c>
      <c r="D22">
        <v>337</v>
      </c>
      <c r="E22">
        <v>3</v>
      </c>
      <c r="F22">
        <v>292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1195</v>
      </c>
      <c r="D23">
        <v>318</v>
      </c>
      <c r="E23">
        <v>6</v>
      </c>
      <c r="F23">
        <v>296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1191</v>
      </c>
      <c r="D24">
        <v>296</v>
      </c>
      <c r="E24">
        <v>1</v>
      </c>
      <c r="F24">
        <v>255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1142</v>
      </c>
      <c r="D25">
        <v>274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1191</v>
      </c>
      <c r="D26">
        <v>252</v>
      </c>
      <c r="E26">
        <v>2</v>
      </c>
      <c r="F26">
        <v>192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1142</v>
      </c>
      <c r="D28">
        <v>191</v>
      </c>
      <c r="E28">
        <v>3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33</v>
      </c>
      <c r="B29" t="s">
        <v>13</v>
      </c>
      <c r="C29" t="s">
        <v>1143</v>
      </c>
      <c r="D29">
        <v>174</v>
      </c>
      <c r="E29">
        <v>2</v>
      </c>
      <c r="F29">
        <v>168</v>
      </c>
      <c r="G29">
        <v>24.974</v>
      </c>
      <c r="H29">
        <v>101.48699999999999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34</v>
      </c>
      <c r="B30" t="s">
        <v>13</v>
      </c>
      <c r="C30" t="s">
        <v>1196</v>
      </c>
      <c r="D30">
        <v>168</v>
      </c>
      <c r="E30">
        <v>5</v>
      </c>
      <c r="F30">
        <v>151</v>
      </c>
      <c r="G30">
        <v>19.195900000000002</v>
      </c>
      <c r="H30">
        <v>109.7453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52</v>
      </c>
      <c r="C31" t="s">
        <v>1142</v>
      </c>
      <c r="D31">
        <v>159</v>
      </c>
      <c r="E31">
        <v>0</v>
      </c>
      <c r="F31">
        <v>16</v>
      </c>
      <c r="G31">
        <v>51</v>
      </c>
      <c r="H31">
        <v>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35</v>
      </c>
      <c r="B32" t="s">
        <v>13</v>
      </c>
      <c r="C32" t="s">
        <v>1045</v>
      </c>
      <c r="D32">
        <v>146</v>
      </c>
      <c r="E32">
        <v>2</v>
      </c>
      <c r="F32">
        <v>114</v>
      </c>
      <c r="G32">
        <v>26.8154</v>
      </c>
      <c r="H32">
        <v>106.87479999999999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37</v>
      </c>
      <c r="B33" t="s">
        <v>13</v>
      </c>
      <c r="C33" t="s">
        <v>1197</v>
      </c>
      <c r="D33">
        <v>136</v>
      </c>
      <c r="E33">
        <v>3</v>
      </c>
      <c r="F33">
        <v>111</v>
      </c>
      <c r="G33">
        <v>39.305399999999999</v>
      </c>
      <c r="H33">
        <v>117.32299999999999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36</v>
      </c>
      <c r="B34" t="s">
        <v>13</v>
      </c>
      <c r="C34" t="s">
        <v>1192</v>
      </c>
      <c r="D34">
        <v>133</v>
      </c>
      <c r="E34">
        <v>0</v>
      </c>
      <c r="F34">
        <v>119</v>
      </c>
      <c r="G34">
        <v>37.5777</v>
      </c>
      <c r="H34">
        <v>112.29219999999999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70</v>
      </c>
      <c r="C36" t="s">
        <v>1199</v>
      </c>
      <c r="D36">
        <v>120</v>
      </c>
      <c r="E36">
        <v>0</v>
      </c>
      <c r="F36">
        <v>2</v>
      </c>
      <c r="G36">
        <v>40</v>
      </c>
      <c r="H36">
        <v>-4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1142</v>
      </c>
      <c r="D37">
        <v>108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1157</v>
      </c>
      <c r="D38">
        <v>100</v>
      </c>
      <c r="E38">
        <v>2</v>
      </c>
      <c r="F38">
        <v>36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1172</v>
      </c>
      <c r="D40">
        <v>91</v>
      </c>
      <c r="E40">
        <v>2</v>
      </c>
      <c r="F40">
        <v>85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1200</v>
      </c>
      <c r="D41">
        <v>76</v>
      </c>
      <c r="E41">
        <v>3</v>
      </c>
      <c r="F41">
        <v>66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1201</v>
      </c>
      <c r="D42">
        <v>75</v>
      </c>
      <c r="E42">
        <v>0</v>
      </c>
      <c r="F42">
        <v>54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206</v>
      </c>
      <c r="C45" t="s">
        <v>1142</v>
      </c>
      <c r="D45">
        <v>49</v>
      </c>
      <c r="E45">
        <v>0</v>
      </c>
      <c r="F45">
        <v>0</v>
      </c>
      <c r="G45">
        <v>26.0275</v>
      </c>
      <c r="H45">
        <v>50.55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733</v>
      </c>
      <c r="D46">
        <v>45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45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1143</v>
      </c>
      <c r="D47">
        <v>43</v>
      </c>
      <c r="E47">
        <v>1</v>
      </c>
      <c r="F47">
        <v>31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170</v>
      </c>
      <c r="C48" t="s">
        <v>1183</v>
      </c>
      <c r="D48">
        <v>42</v>
      </c>
      <c r="E48">
        <v>0</v>
      </c>
      <c r="F48">
        <v>0</v>
      </c>
      <c r="G48">
        <v>46.818199999999997</v>
      </c>
      <c r="H48">
        <v>8.2274999999999991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51</v>
      </c>
      <c r="B49" t="s">
        <v>51</v>
      </c>
      <c r="C49" t="s">
        <v>1170</v>
      </c>
      <c r="D49">
        <v>41</v>
      </c>
      <c r="E49">
        <v>1</v>
      </c>
      <c r="F49">
        <v>12</v>
      </c>
      <c r="G49">
        <v>23.7</v>
      </c>
      <c r="H49">
        <v>121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56</v>
      </c>
      <c r="C50" t="s">
        <v>1142</v>
      </c>
      <c r="D50">
        <v>40</v>
      </c>
      <c r="E50">
        <v>0</v>
      </c>
      <c r="F50">
        <v>8</v>
      </c>
      <c r="G50">
        <v>55</v>
      </c>
      <c r="H50">
        <v>-3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1202</v>
      </c>
      <c r="D51">
        <v>29</v>
      </c>
      <c r="E51">
        <v>0</v>
      </c>
      <c r="F51">
        <v>18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985</v>
      </c>
      <c r="D52">
        <v>26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985</v>
      </c>
      <c r="D53">
        <v>25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1203</v>
      </c>
      <c r="D54">
        <v>21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180</v>
      </c>
      <c r="C55" t="s">
        <v>1153</v>
      </c>
      <c r="D55">
        <v>18</v>
      </c>
      <c r="E55">
        <v>0</v>
      </c>
      <c r="F55">
        <v>0</v>
      </c>
      <c r="G55">
        <v>47.516199999999998</v>
      </c>
      <c r="H55">
        <v>14.5501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50</v>
      </c>
      <c r="B56" t="s">
        <v>13</v>
      </c>
      <c r="C56" t="s">
        <v>674</v>
      </c>
      <c r="D56">
        <v>18</v>
      </c>
      <c r="E56">
        <v>0</v>
      </c>
      <c r="F56">
        <v>18</v>
      </c>
      <c r="G56">
        <v>35.745199999999997</v>
      </c>
      <c r="H56">
        <v>95.995599999999996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174</v>
      </c>
      <c r="C57" t="s">
        <v>985</v>
      </c>
      <c r="D57">
        <v>18</v>
      </c>
      <c r="E57">
        <v>0</v>
      </c>
      <c r="F57">
        <v>0</v>
      </c>
      <c r="G57">
        <v>52.132599999999996</v>
      </c>
      <c r="H57">
        <v>5.2912999999999997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985</v>
      </c>
      <c r="D58">
        <v>17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53</v>
      </c>
      <c r="C59" t="s">
        <v>1062</v>
      </c>
      <c r="D59">
        <v>16</v>
      </c>
      <c r="E59">
        <v>0</v>
      </c>
      <c r="F59">
        <v>16</v>
      </c>
      <c r="G59">
        <v>16</v>
      </c>
      <c r="H59">
        <v>108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82</v>
      </c>
      <c r="C60" t="s">
        <v>985</v>
      </c>
      <c r="D60">
        <v>15</v>
      </c>
      <c r="E60">
        <v>0</v>
      </c>
      <c r="F60">
        <v>0</v>
      </c>
      <c r="G60">
        <v>63</v>
      </c>
      <c r="H60">
        <v>16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724</v>
      </c>
      <c r="B61" t="s">
        <v>1</v>
      </c>
      <c r="C61" t="s">
        <v>616</v>
      </c>
      <c r="D61">
        <v>14</v>
      </c>
      <c r="E61">
        <v>5</v>
      </c>
      <c r="F61">
        <v>1</v>
      </c>
      <c r="G61">
        <v>47.548000000000002</v>
      </c>
      <c r="H61">
        <v>-121.9836</v>
      </c>
      <c r="J61">
        <f t="shared" si="2"/>
        <v>14</v>
      </c>
      <c r="K61">
        <f t="shared" si="2"/>
        <v>5</v>
      </c>
      <c r="L61">
        <f t="shared" si="2"/>
        <v>1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238</v>
      </c>
      <c r="C62" t="s">
        <v>985</v>
      </c>
      <c r="D62">
        <v>13</v>
      </c>
      <c r="E62">
        <v>0</v>
      </c>
      <c r="F62">
        <v>0</v>
      </c>
      <c r="G62">
        <v>33.854700000000001</v>
      </c>
      <c r="H62">
        <v>35.862299999999998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204</v>
      </c>
      <c r="C63" t="s">
        <v>1149</v>
      </c>
      <c r="D63">
        <v>10</v>
      </c>
      <c r="E63">
        <v>0</v>
      </c>
      <c r="F63">
        <v>1</v>
      </c>
      <c r="G63">
        <v>31</v>
      </c>
      <c r="H63">
        <v>35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55</v>
      </c>
      <c r="B64" t="s">
        <v>55</v>
      </c>
      <c r="C64" t="s">
        <v>1204</v>
      </c>
      <c r="D64">
        <v>10</v>
      </c>
      <c r="E64">
        <v>0</v>
      </c>
      <c r="F64">
        <v>8</v>
      </c>
      <c r="G64">
        <v>22.166699999999999</v>
      </c>
      <c r="H64">
        <v>113.55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58</v>
      </c>
      <c r="B65" t="s">
        <v>59</v>
      </c>
      <c r="C65" t="s">
        <v>589</v>
      </c>
      <c r="D65">
        <v>9</v>
      </c>
      <c r="E65">
        <v>0</v>
      </c>
      <c r="F65">
        <v>1</v>
      </c>
      <c r="G65">
        <v>-28.0167</v>
      </c>
      <c r="H65">
        <v>153.4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61</v>
      </c>
      <c r="B66" t="s">
        <v>59</v>
      </c>
      <c r="C66" t="s">
        <v>1180</v>
      </c>
      <c r="D66">
        <v>9</v>
      </c>
      <c r="E66">
        <v>0</v>
      </c>
      <c r="F66">
        <v>4</v>
      </c>
      <c r="G66">
        <v>-37.813600000000001</v>
      </c>
      <c r="H66">
        <v>144.9631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</v>
      </c>
      <c r="B67" t="s">
        <v>1</v>
      </c>
      <c r="C67" t="s">
        <v>1142</v>
      </c>
      <c r="D67">
        <v>9</v>
      </c>
      <c r="E67">
        <v>0</v>
      </c>
      <c r="F67">
        <v>1</v>
      </c>
      <c r="G67">
        <v>37.354100000000003</v>
      </c>
      <c r="H67">
        <v>-121.9552</v>
      </c>
      <c r="J67">
        <f t="shared" si="2"/>
        <v>9</v>
      </c>
      <c r="K67">
        <f t="shared" si="2"/>
        <v>0</v>
      </c>
      <c r="L67">
        <f t="shared" si="2"/>
        <v>1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75</v>
      </c>
      <c r="C68" t="s">
        <v>985</v>
      </c>
      <c r="D68">
        <v>8</v>
      </c>
      <c r="E68">
        <v>0</v>
      </c>
      <c r="F68">
        <v>1</v>
      </c>
      <c r="G68">
        <v>50.833300000000001</v>
      </c>
      <c r="H68">
        <v>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62</v>
      </c>
      <c r="B69" t="s">
        <v>63</v>
      </c>
      <c r="C69" t="s">
        <v>1205</v>
      </c>
      <c r="D69">
        <v>8</v>
      </c>
      <c r="E69">
        <v>0</v>
      </c>
      <c r="F69">
        <v>3</v>
      </c>
      <c r="G69">
        <v>49.282699999999998</v>
      </c>
      <c r="H69">
        <v>-123.1207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235</v>
      </c>
      <c r="C70" t="s">
        <v>1206</v>
      </c>
      <c r="D70">
        <v>8</v>
      </c>
      <c r="E70">
        <v>0</v>
      </c>
      <c r="F70">
        <v>0</v>
      </c>
      <c r="G70">
        <v>43.942399999999999</v>
      </c>
      <c r="H70">
        <v>12.457800000000001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249</v>
      </c>
      <c r="C71" t="s">
        <v>1154</v>
      </c>
      <c r="D71">
        <v>7</v>
      </c>
      <c r="E71">
        <v>0</v>
      </c>
      <c r="F71">
        <v>0</v>
      </c>
      <c r="G71">
        <v>45.1</v>
      </c>
      <c r="H71">
        <v>15.2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198</v>
      </c>
      <c r="C72" t="s">
        <v>1149</v>
      </c>
      <c r="D72">
        <v>7</v>
      </c>
      <c r="E72">
        <v>0</v>
      </c>
      <c r="F72">
        <v>0</v>
      </c>
      <c r="G72">
        <v>39.074199999999998</v>
      </c>
      <c r="H72">
        <v>21.824300000000001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60</v>
      </c>
      <c r="B73" t="s">
        <v>59</v>
      </c>
      <c r="C73" t="s">
        <v>1154</v>
      </c>
      <c r="D73">
        <v>6</v>
      </c>
      <c r="E73">
        <v>0</v>
      </c>
      <c r="F73">
        <v>4</v>
      </c>
      <c r="G73">
        <v>-33.8688</v>
      </c>
      <c r="H73">
        <v>151.20930000000001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277</v>
      </c>
      <c r="C74" t="s">
        <v>1154</v>
      </c>
      <c r="D74">
        <v>6</v>
      </c>
      <c r="E74">
        <v>0</v>
      </c>
      <c r="F74">
        <v>0</v>
      </c>
      <c r="G74">
        <v>-1.8311999999999999</v>
      </c>
      <c r="H74">
        <v>-78.183400000000006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1149</v>
      </c>
      <c r="D75">
        <v>6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212</v>
      </c>
      <c r="C76" t="s">
        <v>1183</v>
      </c>
      <c r="D76">
        <v>6</v>
      </c>
      <c r="E76">
        <v>0</v>
      </c>
      <c r="F76">
        <v>0</v>
      </c>
      <c r="G76">
        <v>64.963099999999997</v>
      </c>
      <c r="H76">
        <v>-19.020800000000001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1203</v>
      </c>
      <c r="D77">
        <v>6</v>
      </c>
      <c r="E77">
        <v>0</v>
      </c>
      <c r="F77">
        <v>1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64</v>
      </c>
      <c r="C78" t="s">
        <v>1183</v>
      </c>
      <c r="D78">
        <v>5</v>
      </c>
      <c r="E78">
        <v>0</v>
      </c>
      <c r="F78">
        <v>3</v>
      </c>
      <c r="G78">
        <v>21</v>
      </c>
      <c r="H78">
        <v>78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259</v>
      </c>
      <c r="C79" t="s">
        <v>1154</v>
      </c>
      <c r="D79">
        <v>5</v>
      </c>
      <c r="E79">
        <v>0</v>
      </c>
      <c r="F79">
        <v>0</v>
      </c>
      <c r="G79">
        <v>23</v>
      </c>
      <c r="H79">
        <v>-102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187</v>
      </c>
      <c r="C80" t="s">
        <v>1154</v>
      </c>
      <c r="D80">
        <v>4</v>
      </c>
      <c r="E80">
        <v>0</v>
      </c>
      <c r="F80">
        <v>0</v>
      </c>
      <c r="G80">
        <v>56.2639</v>
      </c>
      <c r="H80">
        <v>9.5017999999999994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226</v>
      </c>
      <c r="C81" t="s">
        <v>1207</v>
      </c>
      <c r="D81">
        <v>4</v>
      </c>
      <c r="E81">
        <v>0</v>
      </c>
      <c r="F81">
        <v>0</v>
      </c>
      <c r="G81">
        <v>30.375299999999999</v>
      </c>
      <c r="H81">
        <v>69.345100000000002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768</v>
      </c>
      <c r="B82" t="s">
        <v>1</v>
      </c>
      <c r="C82" t="s">
        <v>1142</v>
      </c>
      <c r="D82">
        <v>4</v>
      </c>
      <c r="E82">
        <v>0</v>
      </c>
      <c r="F82">
        <v>2</v>
      </c>
      <c r="G82">
        <v>41.737699999999997</v>
      </c>
      <c r="H82">
        <v>-87.697599999999994</v>
      </c>
      <c r="J82">
        <f t="shared" si="2"/>
        <v>4</v>
      </c>
      <c r="K82">
        <f t="shared" si="2"/>
        <v>0</v>
      </c>
      <c r="L82">
        <f t="shared" si="2"/>
        <v>2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985</v>
      </c>
      <c r="D83">
        <v>4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4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255</v>
      </c>
      <c r="C84" t="s">
        <v>1180</v>
      </c>
      <c r="D84">
        <v>3</v>
      </c>
      <c r="E84">
        <v>0</v>
      </c>
      <c r="F84">
        <v>0</v>
      </c>
      <c r="G84">
        <v>28.033899999999999</v>
      </c>
      <c r="H84">
        <v>1.6596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67</v>
      </c>
      <c r="B85" t="s">
        <v>59</v>
      </c>
      <c r="C85" t="s">
        <v>589</v>
      </c>
      <c r="D85">
        <v>3</v>
      </c>
      <c r="E85">
        <v>0</v>
      </c>
      <c r="F85">
        <v>2</v>
      </c>
      <c r="G85">
        <v>-34.9285</v>
      </c>
      <c r="H85">
        <v>138.60069999999999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320</v>
      </c>
      <c r="C86" t="s">
        <v>1151</v>
      </c>
      <c r="D86">
        <v>3</v>
      </c>
      <c r="E86">
        <v>0</v>
      </c>
      <c r="F86">
        <v>0</v>
      </c>
      <c r="G86">
        <v>40.143099999999997</v>
      </c>
      <c r="H86">
        <v>47.576900000000002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665</v>
      </c>
      <c r="C87" t="s">
        <v>1122</v>
      </c>
      <c r="D87">
        <v>3</v>
      </c>
      <c r="E87">
        <v>0</v>
      </c>
      <c r="F87">
        <v>0</v>
      </c>
      <c r="G87">
        <v>49.817500000000003</v>
      </c>
      <c r="H87">
        <v>15.473000000000001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231</v>
      </c>
      <c r="C88" t="s">
        <v>1152</v>
      </c>
      <c r="D88">
        <v>3</v>
      </c>
      <c r="E88">
        <v>0</v>
      </c>
      <c r="F88">
        <v>0</v>
      </c>
      <c r="G88">
        <v>42.315399999999997</v>
      </c>
      <c r="H88">
        <v>43.356900000000003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66</v>
      </c>
      <c r="C89" t="s">
        <v>122</v>
      </c>
      <c r="D89">
        <v>3</v>
      </c>
      <c r="E89">
        <v>1</v>
      </c>
      <c r="F89">
        <v>1</v>
      </c>
      <c r="G89">
        <v>13</v>
      </c>
      <c r="H89">
        <v>122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197</v>
      </c>
      <c r="C90" t="s">
        <v>1154</v>
      </c>
      <c r="D90">
        <v>3</v>
      </c>
      <c r="E90">
        <v>0</v>
      </c>
      <c r="F90">
        <v>0</v>
      </c>
      <c r="G90">
        <v>25.354800000000001</v>
      </c>
      <c r="H90">
        <v>51.183900000000001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1208</v>
      </c>
      <c r="D91">
        <v>3</v>
      </c>
      <c r="E91">
        <v>0</v>
      </c>
      <c r="F91">
        <v>0</v>
      </c>
      <c r="G91">
        <v>45.943199999999997</v>
      </c>
      <c r="H91">
        <v>24.966799999999999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228</v>
      </c>
      <c r="C96" t="s">
        <v>1118</v>
      </c>
      <c r="D96">
        <v>2</v>
      </c>
      <c r="E96">
        <v>0</v>
      </c>
      <c r="F96">
        <v>0</v>
      </c>
      <c r="G96">
        <v>-0.7893</v>
      </c>
      <c r="H96">
        <v>113.9213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200</v>
      </c>
      <c r="C97" t="s">
        <v>1209</v>
      </c>
      <c r="D97">
        <v>2</v>
      </c>
      <c r="E97">
        <v>0</v>
      </c>
      <c r="F97">
        <v>0</v>
      </c>
      <c r="G97">
        <v>39.399900000000002</v>
      </c>
      <c r="H97">
        <v>-8.2245000000000008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1210</v>
      </c>
      <c r="B98" t="s">
        <v>1</v>
      </c>
      <c r="C98" t="s">
        <v>1211</v>
      </c>
      <c r="D98">
        <v>2</v>
      </c>
      <c r="E98">
        <v>0</v>
      </c>
      <c r="F98">
        <v>0</v>
      </c>
      <c r="G98">
        <v>45.505099999999999</v>
      </c>
      <c r="H98">
        <v>-122.675</v>
      </c>
      <c r="J98">
        <f t="shared" si="4"/>
        <v>2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1070</v>
      </c>
      <c r="B99" t="s">
        <v>1</v>
      </c>
      <c r="C99" t="s">
        <v>1071</v>
      </c>
      <c r="D99">
        <v>2</v>
      </c>
      <c r="E99">
        <v>0</v>
      </c>
      <c r="F99">
        <v>0</v>
      </c>
      <c r="G99">
        <v>41.823999999999998</v>
      </c>
      <c r="H99">
        <v>-71.412800000000004</v>
      </c>
      <c r="J99">
        <f t="shared" si="4"/>
        <v>2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838</v>
      </c>
      <c r="B100" t="s">
        <v>1</v>
      </c>
      <c r="C100" t="s">
        <v>839</v>
      </c>
      <c r="D100">
        <v>2</v>
      </c>
      <c r="E100">
        <v>0</v>
      </c>
      <c r="F100">
        <v>0</v>
      </c>
      <c r="G100">
        <v>38.474699999999999</v>
      </c>
      <c r="H100">
        <v>-121.35420000000001</v>
      </c>
      <c r="J100">
        <f t="shared" si="4"/>
        <v>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72</v>
      </c>
      <c r="B101" t="s">
        <v>1</v>
      </c>
      <c r="C101" t="s">
        <v>128</v>
      </c>
      <c r="D101">
        <v>2</v>
      </c>
      <c r="E101">
        <v>0</v>
      </c>
      <c r="F101">
        <v>0</v>
      </c>
      <c r="G101">
        <v>36.576099999999997</v>
      </c>
      <c r="H101">
        <v>-120.9876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73</v>
      </c>
      <c r="B102" t="s">
        <v>1</v>
      </c>
      <c r="C102" t="s">
        <v>1155</v>
      </c>
      <c r="D102">
        <v>2</v>
      </c>
      <c r="E102">
        <v>0</v>
      </c>
      <c r="F102">
        <v>1</v>
      </c>
      <c r="G102">
        <v>32.715699999999998</v>
      </c>
      <c r="H102">
        <v>-117.1611</v>
      </c>
      <c r="J102">
        <f t="shared" si="4"/>
        <v>2</v>
      </c>
      <c r="K102">
        <f t="shared" si="4"/>
        <v>0</v>
      </c>
      <c r="L102">
        <f t="shared" si="4"/>
        <v>1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300</v>
      </c>
      <c r="C103" t="s">
        <v>935</v>
      </c>
      <c r="D103">
        <v>1</v>
      </c>
      <c r="E103">
        <v>0</v>
      </c>
      <c r="F103">
        <v>0</v>
      </c>
      <c r="G103">
        <v>33</v>
      </c>
      <c r="H103">
        <v>65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376</v>
      </c>
      <c r="C104" t="s">
        <v>616</v>
      </c>
      <c r="D104">
        <v>1</v>
      </c>
      <c r="E104">
        <v>0</v>
      </c>
      <c r="F104">
        <v>0</v>
      </c>
      <c r="G104">
        <v>42.506300000000003</v>
      </c>
      <c r="H104">
        <v>1.5218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261</v>
      </c>
      <c r="C105" t="s">
        <v>617</v>
      </c>
      <c r="D105">
        <v>1</v>
      </c>
      <c r="E105">
        <v>0</v>
      </c>
      <c r="F105">
        <v>0</v>
      </c>
      <c r="G105">
        <v>40.069099999999999</v>
      </c>
      <c r="H105">
        <v>45.038200000000003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341</v>
      </c>
      <c r="B106" t="s">
        <v>59</v>
      </c>
      <c r="C106" t="s">
        <v>985</v>
      </c>
      <c r="D106">
        <v>1</v>
      </c>
      <c r="E106">
        <v>0</v>
      </c>
      <c r="F106">
        <v>0</v>
      </c>
      <c r="G106">
        <v>-41.454500000000003</v>
      </c>
      <c r="H106">
        <v>145.97069999999999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278</v>
      </c>
      <c r="C107" t="s">
        <v>700</v>
      </c>
      <c r="D107">
        <v>1</v>
      </c>
      <c r="E107">
        <v>0</v>
      </c>
      <c r="F107">
        <v>0</v>
      </c>
      <c r="G107">
        <v>53.709800000000001</v>
      </c>
      <c r="H107">
        <v>27.953399999999998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76</v>
      </c>
      <c r="C108" t="s">
        <v>122</v>
      </c>
      <c r="D108">
        <v>1</v>
      </c>
      <c r="E108">
        <v>0</v>
      </c>
      <c r="F108">
        <v>1</v>
      </c>
      <c r="G108">
        <v>11.55</v>
      </c>
      <c r="H108">
        <v>104.91670000000001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974</v>
      </c>
      <c r="B109" t="s">
        <v>63</v>
      </c>
      <c r="C109" t="s">
        <v>1156</v>
      </c>
      <c r="D109">
        <v>1</v>
      </c>
      <c r="E109">
        <v>0</v>
      </c>
      <c r="F109">
        <v>0</v>
      </c>
      <c r="G109">
        <v>45.5017</v>
      </c>
      <c r="H109">
        <v>-73.567300000000003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</v>
      </c>
      <c r="B110" t="s">
        <v>63</v>
      </c>
      <c r="C110" t="s">
        <v>132</v>
      </c>
      <c r="D110">
        <v>1</v>
      </c>
      <c r="E110">
        <v>0</v>
      </c>
      <c r="F110">
        <v>1</v>
      </c>
      <c r="G110">
        <v>42.984900000000003</v>
      </c>
      <c r="H110">
        <v>-81.2453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327</v>
      </c>
      <c r="C111" t="s">
        <v>1122</v>
      </c>
      <c r="D111">
        <v>1</v>
      </c>
      <c r="E111">
        <v>0</v>
      </c>
      <c r="F111">
        <v>0</v>
      </c>
      <c r="G111">
        <v>18.735700000000001</v>
      </c>
      <c r="H111">
        <v>-70.162700000000001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208</v>
      </c>
      <c r="C112" t="s">
        <v>1124</v>
      </c>
      <c r="D112">
        <v>1</v>
      </c>
      <c r="E112">
        <v>0</v>
      </c>
      <c r="F112">
        <v>0</v>
      </c>
      <c r="G112">
        <v>58.595300000000002</v>
      </c>
      <c r="H112">
        <v>25.0136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220</v>
      </c>
      <c r="C113" t="s">
        <v>1212</v>
      </c>
      <c r="D113">
        <v>1</v>
      </c>
      <c r="E113">
        <v>0</v>
      </c>
      <c r="F113">
        <v>0</v>
      </c>
      <c r="G113">
        <v>53.142400000000002</v>
      </c>
      <c r="H113">
        <v>-7.6920999999999999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280</v>
      </c>
      <c r="C114" t="s">
        <v>1187</v>
      </c>
      <c r="D114">
        <v>1</v>
      </c>
      <c r="E114">
        <v>0</v>
      </c>
      <c r="F114">
        <v>0</v>
      </c>
      <c r="G114">
        <v>56.879600000000003</v>
      </c>
      <c r="H114">
        <v>24.603200000000001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313</v>
      </c>
      <c r="C115" t="s">
        <v>700</v>
      </c>
      <c r="D115">
        <v>1</v>
      </c>
      <c r="E115">
        <v>0</v>
      </c>
      <c r="F115">
        <v>0</v>
      </c>
      <c r="G115">
        <v>55.169400000000003</v>
      </c>
      <c r="H115">
        <v>23.8813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242</v>
      </c>
      <c r="C116" t="s">
        <v>1212</v>
      </c>
      <c r="D116">
        <v>1</v>
      </c>
      <c r="E116">
        <v>0</v>
      </c>
      <c r="F116">
        <v>0</v>
      </c>
      <c r="G116">
        <v>49.815300000000001</v>
      </c>
      <c r="H116">
        <v>6.1295999999999999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</v>
      </c>
      <c r="B117" t="s">
        <v>13</v>
      </c>
      <c r="C117" t="s">
        <v>136</v>
      </c>
      <c r="D117">
        <v>1</v>
      </c>
      <c r="E117">
        <v>0</v>
      </c>
      <c r="F117">
        <v>1</v>
      </c>
      <c r="G117">
        <v>31.692699999999999</v>
      </c>
      <c r="H117">
        <v>88.092399999999998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345</v>
      </c>
      <c r="C118" t="s">
        <v>619</v>
      </c>
      <c r="D118">
        <v>1</v>
      </c>
      <c r="E118">
        <v>0</v>
      </c>
      <c r="F118">
        <v>0</v>
      </c>
      <c r="G118">
        <v>43.7333</v>
      </c>
      <c r="H118">
        <v>7.4166999999999996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287</v>
      </c>
      <c r="C119" t="s">
        <v>1183</v>
      </c>
      <c r="D119">
        <v>1</v>
      </c>
      <c r="E119">
        <v>0</v>
      </c>
      <c r="F119">
        <v>0</v>
      </c>
      <c r="G119">
        <v>31.791699999999999</v>
      </c>
      <c r="H119">
        <v>-7.0926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80</v>
      </c>
      <c r="C120" t="s">
        <v>125</v>
      </c>
      <c r="D120">
        <v>1</v>
      </c>
      <c r="E120">
        <v>0</v>
      </c>
      <c r="F120">
        <v>1</v>
      </c>
      <c r="G120">
        <v>28.166699999999999</v>
      </c>
      <c r="H120">
        <v>84.25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337</v>
      </c>
      <c r="C121" t="s">
        <v>700</v>
      </c>
      <c r="D121">
        <v>1</v>
      </c>
      <c r="E121">
        <v>0</v>
      </c>
      <c r="F121">
        <v>0</v>
      </c>
      <c r="G121">
        <v>-40.900599999999997</v>
      </c>
      <c r="H121">
        <v>174.886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388</v>
      </c>
      <c r="C122" t="s">
        <v>700</v>
      </c>
      <c r="D122">
        <v>1</v>
      </c>
      <c r="E122">
        <v>0</v>
      </c>
      <c r="F122">
        <v>0</v>
      </c>
      <c r="G122">
        <v>9.0820000000000007</v>
      </c>
      <c r="H122">
        <v>8.6753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307</v>
      </c>
      <c r="C123" t="s">
        <v>1124</v>
      </c>
      <c r="D123">
        <v>1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233</v>
      </c>
      <c r="C124" t="s">
        <v>1157</v>
      </c>
      <c r="D124">
        <v>1</v>
      </c>
      <c r="E124">
        <v>0</v>
      </c>
      <c r="F124">
        <v>0</v>
      </c>
      <c r="G124">
        <v>24</v>
      </c>
      <c r="H124">
        <v>45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292</v>
      </c>
      <c r="C125" t="s">
        <v>616</v>
      </c>
      <c r="D125">
        <v>1</v>
      </c>
      <c r="E125">
        <v>0</v>
      </c>
      <c r="F125">
        <v>0</v>
      </c>
      <c r="G125">
        <v>14.497400000000001</v>
      </c>
      <c r="H125">
        <v>-14.452400000000001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81</v>
      </c>
      <c r="C126" t="s">
        <v>137</v>
      </c>
      <c r="D126">
        <v>1</v>
      </c>
      <c r="E126">
        <v>0</v>
      </c>
      <c r="F126">
        <v>1</v>
      </c>
      <c r="G126">
        <v>7</v>
      </c>
      <c r="H126">
        <v>81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83</v>
      </c>
      <c r="B127" t="s">
        <v>1</v>
      </c>
      <c r="C127" t="s">
        <v>1126</v>
      </c>
      <c r="D127">
        <v>1</v>
      </c>
      <c r="E127">
        <v>0</v>
      </c>
      <c r="F127">
        <v>1</v>
      </c>
      <c r="G127">
        <v>42.360100000000003</v>
      </c>
      <c r="H127">
        <v>-71.058899999999994</v>
      </c>
      <c r="J127">
        <f t="shared" si="4"/>
        <v>1</v>
      </c>
      <c r="K127">
        <f t="shared" si="4"/>
        <v>0</v>
      </c>
      <c r="L127">
        <f t="shared" si="4"/>
        <v>1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786</v>
      </c>
      <c r="B128" t="s">
        <v>1</v>
      </c>
      <c r="C128" t="s">
        <v>1142</v>
      </c>
      <c r="D128">
        <v>1</v>
      </c>
      <c r="E128">
        <v>0</v>
      </c>
      <c r="F128">
        <v>0</v>
      </c>
      <c r="G128">
        <v>43.908799999999999</v>
      </c>
      <c r="H128">
        <v>-71.825999999999993</v>
      </c>
      <c r="J128">
        <f t="shared" si="4"/>
        <v>1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828</v>
      </c>
      <c r="B129" t="s">
        <v>1</v>
      </c>
      <c r="C129" t="s">
        <v>1213</v>
      </c>
      <c r="D129">
        <v>1</v>
      </c>
      <c r="E129">
        <v>0</v>
      </c>
      <c r="F129">
        <v>0</v>
      </c>
      <c r="G129">
        <v>27.990400000000001</v>
      </c>
      <c r="H129">
        <v>-82.3018</v>
      </c>
      <c r="J129">
        <f t="shared" si="4"/>
        <v>1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881</v>
      </c>
      <c r="B130" t="s">
        <v>1</v>
      </c>
      <c r="C130" t="s">
        <v>882</v>
      </c>
      <c r="D130">
        <v>1</v>
      </c>
      <c r="E130">
        <v>0</v>
      </c>
      <c r="F130">
        <v>0</v>
      </c>
      <c r="G130">
        <v>40.744999999999997</v>
      </c>
      <c r="H130">
        <v>-123.8695</v>
      </c>
      <c r="J130">
        <f t="shared" si="4"/>
        <v>1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84</v>
      </c>
      <c r="B131" t="s">
        <v>1</v>
      </c>
      <c r="C131" t="s">
        <v>140</v>
      </c>
      <c r="D131">
        <v>1</v>
      </c>
      <c r="E131">
        <v>0</v>
      </c>
      <c r="F131">
        <v>0</v>
      </c>
      <c r="G131">
        <v>34.052199999999999</v>
      </c>
      <c r="H131">
        <v>-118.2437</v>
      </c>
      <c r="J131">
        <f t="shared" si="4"/>
        <v>1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85</v>
      </c>
      <c r="B132" t="s">
        <v>1</v>
      </c>
      <c r="C132" t="s">
        <v>141</v>
      </c>
      <c r="D132">
        <v>1</v>
      </c>
      <c r="E132">
        <v>0</v>
      </c>
      <c r="F132">
        <v>0</v>
      </c>
      <c r="G132">
        <v>43.073099999999997</v>
      </c>
      <c r="H132">
        <v>-89.401200000000003</v>
      </c>
      <c r="J132">
        <f t="shared" si="4"/>
        <v>1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1115</v>
      </c>
      <c r="B133" t="s">
        <v>1</v>
      </c>
      <c r="C133" t="s">
        <v>1158</v>
      </c>
      <c r="D133">
        <v>1</v>
      </c>
      <c r="E133">
        <v>0</v>
      </c>
      <c r="F133">
        <v>0</v>
      </c>
      <c r="G133">
        <v>40.712800000000001</v>
      </c>
      <c r="H133">
        <v>-74.006</v>
      </c>
      <c r="J133">
        <f t="shared" si="4"/>
        <v>1</v>
      </c>
      <c r="K133">
        <f t="shared" si="4"/>
        <v>0</v>
      </c>
      <c r="L133">
        <f t="shared" si="4"/>
        <v>0</v>
      </c>
      <c r="N133">
        <f t="shared" si="5"/>
        <v>1</v>
      </c>
      <c r="O133">
        <f t="shared" si="5"/>
        <v>0</v>
      </c>
      <c r="P133">
        <f t="shared" si="5"/>
        <v>0</v>
      </c>
    </row>
    <row r="134" spans="1:16" ht="17" x14ac:dyDescent="0.25">
      <c r="A134" s="4" t="s">
        <v>86</v>
      </c>
      <c r="B134" t="s">
        <v>1</v>
      </c>
      <c r="C134" t="s">
        <v>140</v>
      </c>
      <c r="D134">
        <v>1</v>
      </c>
      <c r="E134">
        <v>0</v>
      </c>
      <c r="F134">
        <v>0</v>
      </c>
      <c r="G134">
        <v>33.7879</v>
      </c>
      <c r="H134">
        <v>-117.8531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771</v>
      </c>
      <c r="B135" t="s">
        <v>1</v>
      </c>
      <c r="C135" t="s">
        <v>1157</v>
      </c>
      <c r="D135">
        <v>1</v>
      </c>
      <c r="E135">
        <v>0</v>
      </c>
      <c r="F135">
        <v>0</v>
      </c>
      <c r="G135">
        <v>39.0916</v>
      </c>
      <c r="H135">
        <v>-120.8039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87</v>
      </c>
      <c r="B136" t="s">
        <v>1</v>
      </c>
      <c r="C136" t="s">
        <v>120</v>
      </c>
      <c r="D136">
        <v>1</v>
      </c>
      <c r="E136">
        <v>0</v>
      </c>
      <c r="F136">
        <v>0</v>
      </c>
      <c r="G136">
        <v>29.424099999999999</v>
      </c>
      <c r="H136">
        <v>-98.493600000000001</v>
      </c>
      <c r="J136">
        <f t="shared" si="4"/>
        <v>1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840</v>
      </c>
      <c r="B137" t="s">
        <v>1</v>
      </c>
      <c r="C137" t="s">
        <v>1214</v>
      </c>
      <c r="D137">
        <v>1</v>
      </c>
      <c r="E137">
        <v>0</v>
      </c>
      <c r="F137">
        <v>0</v>
      </c>
      <c r="G137">
        <v>37.563000000000002</v>
      </c>
      <c r="H137">
        <v>-122.32550000000001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908</v>
      </c>
      <c r="B138" t="s">
        <v>1</v>
      </c>
      <c r="C138" t="s">
        <v>909</v>
      </c>
      <c r="D138">
        <v>1</v>
      </c>
      <c r="E138">
        <v>0</v>
      </c>
      <c r="F138">
        <v>0</v>
      </c>
      <c r="G138">
        <v>27.336400000000001</v>
      </c>
      <c r="H138">
        <v>-82.530699999999996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815</v>
      </c>
      <c r="B139" t="s">
        <v>1</v>
      </c>
      <c r="C139" t="s">
        <v>985</v>
      </c>
      <c r="D139">
        <v>1</v>
      </c>
      <c r="E139">
        <v>0</v>
      </c>
      <c r="F139">
        <v>0</v>
      </c>
      <c r="G139">
        <v>38.578000000000003</v>
      </c>
      <c r="H139">
        <v>-122.9888</v>
      </c>
      <c r="J139">
        <f t="shared" si="4"/>
        <v>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89</v>
      </c>
      <c r="B140" t="s">
        <v>1</v>
      </c>
      <c r="C140" t="s">
        <v>1078</v>
      </c>
      <c r="D140">
        <v>1</v>
      </c>
      <c r="E140">
        <v>0</v>
      </c>
      <c r="F140">
        <v>1</v>
      </c>
      <c r="G140">
        <v>33.4255</v>
      </c>
      <c r="H140">
        <v>-111.94</v>
      </c>
      <c r="J140">
        <f t="shared" si="4"/>
        <v>1</v>
      </c>
      <c r="K140">
        <f t="shared" si="4"/>
        <v>0</v>
      </c>
      <c r="L140">
        <f t="shared" si="4"/>
        <v>1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922</v>
      </c>
      <c r="B141" t="s">
        <v>1</v>
      </c>
      <c r="C141" t="s">
        <v>616</v>
      </c>
      <c r="D141">
        <v>1</v>
      </c>
      <c r="E141">
        <v>0</v>
      </c>
      <c r="F141">
        <v>0</v>
      </c>
      <c r="G141">
        <v>45.774999999999999</v>
      </c>
      <c r="H141">
        <v>-118.7606</v>
      </c>
      <c r="J141">
        <f t="shared" si="4"/>
        <v>1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433</v>
      </c>
      <c r="B142" t="s">
        <v>59</v>
      </c>
      <c r="C142" t="s">
        <v>589</v>
      </c>
      <c r="D142">
        <v>0</v>
      </c>
      <c r="E142">
        <v>0</v>
      </c>
      <c r="F142">
        <v>0</v>
      </c>
      <c r="G142">
        <v>35.4437</v>
      </c>
      <c r="H142">
        <v>139.63800000000001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934</v>
      </c>
      <c r="B143" t="s">
        <v>1</v>
      </c>
      <c r="C143" t="s">
        <v>935</v>
      </c>
      <c r="D143">
        <v>0</v>
      </c>
      <c r="E143">
        <v>0</v>
      </c>
      <c r="F143">
        <v>0</v>
      </c>
      <c r="G143">
        <v>29.382899999999999</v>
      </c>
      <c r="H143">
        <v>-98.613399999999999</v>
      </c>
      <c r="J143">
        <f t="shared" si="4"/>
        <v>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937</v>
      </c>
      <c r="B144" t="s">
        <v>1</v>
      </c>
      <c r="C144" t="s">
        <v>935</v>
      </c>
      <c r="D144">
        <v>0</v>
      </c>
      <c r="E144">
        <v>0</v>
      </c>
      <c r="F144">
        <v>0</v>
      </c>
      <c r="G144">
        <v>41.2545</v>
      </c>
      <c r="H144">
        <v>-95.975800000000007</v>
      </c>
      <c r="J144">
        <f t="shared" si="4"/>
        <v>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938</v>
      </c>
      <c r="B145" t="s">
        <v>1</v>
      </c>
      <c r="C145" t="s">
        <v>935</v>
      </c>
      <c r="D145">
        <v>0</v>
      </c>
      <c r="E145">
        <v>0</v>
      </c>
      <c r="F145">
        <v>0</v>
      </c>
      <c r="G145">
        <v>38.272100000000002</v>
      </c>
      <c r="H145">
        <v>-121.93989999999999</v>
      </c>
      <c r="J145">
        <f t="shared" si="4"/>
        <v>0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56F0-F510-A347-8C6B-6EA84A750919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88371</v>
      </c>
      <c r="E1">
        <f>SUM(E4:E276)</f>
        <v>2996</v>
      </c>
      <c r="F1">
        <f>SUM(F4:F276)</f>
        <v>42716</v>
      </c>
      <c r="J1">
        <f>SUM(J4:J276)</f>
        <v>76</v>
      </c>
      <c r="K1">
        <f>SUM(K4:K276)</f>
        <v>1</v>
      </c>
      <c r="L1">
        <f>SUM(L4:L276)</f>
        <v>7</v>
      </c>
      <c r="N1">
        <f>SUM(N4:N276)</f>
        <v>0</v>
      </c>
      <c r="O1">
        <f>SUM(O4:O276)</f>
        <v>0</v>
      </c>
      <c r="P1">
        <f>SUM(P4:P276)</f>
        <v>0</v>
      </c>
    </row>
    <row r="2" spans="1:16" x14ac:dyDescent="0.2">
      <c r="J2" s="21" t="s">
        <v>143</v>
      </c>
      <c r="K2" s="21"/>
      <c r="L2" s="21"/>
      <c r="N2" s="21" t="s">
        <v>439</v>
      </c>
      <c r="O2" s="21"/>
      <c r="P2" s="21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1215</v>
      </c>
      <c r="D5">
        <v>66907</v>
      </c>
      <c r="E5">
        <v>2761</v>
      </c>
      <c r="F5">
        <v>31536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1216</v>
      </c>
      <c r="D6">
        <v>3736</v>
      </c>
      <c r="E6">
        <v>17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1149</v>
      </c>
      <c r="D7">
        <v>1694</v>
      </c>
      <c r="E7">
        <v>34</v>
      </c>
      <c r="F7">
        <v>83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14</v>
      </c>
      <c r="B8" t="s">
        <v>13</v>
      </c>
      <c r="C8" t="s">
        <v>1217</v>
      </c>
      <c r="D8">
        <v>1349</v>
      </c>
      <c r="E8">
        <v>7</v>
      </c>
      <c r="F8">
        <v>1016</v>
      </c>
      <c r="G8">
        <v>23.341699999999999</v>
      </c>
      <c r="H8">
        <v>113.42440000000001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15</v>
      </c>
      <c r="B9" t="s">
        <v>13</v>
      </c>
      <c r="C9" t="s">
        <v>1217</v>
      </c>
      <c r="D9">
        <v>1272</v>
      </c>
      <c r="E9">
        <v>22</v>
      </c>
      <c r="F9">
        <v>1198</v>
      </c>
      <c r="G9">
        <v>33.881999999999998</v>
      </c>
      <c r="H9">
        <v>113.614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16</v>
      </c>
      <c r="B10" t="s">
        <v>13</v>
      </c>
      <c r="C10" t="s">
        <v>1218</v>
      </c>
      <c r="D10">
        <v>1205</v>
      </c>
      <c r="E10">
        <v>1</v>
      </c>
      <c r="F10">
        <v>1046</v>
      </c>
      <c r="G10">
        <v>29.183199999999999</v>
      </c>
      <c r="H10">
        <v>120.0934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17</v>
      </c>
      <c r="B11" t="s">
        <v>13</v>
      </c>
      <c r="C11" t="s">
        <v>1219</v>
      </c>
      <c r="D11">
        <v>1018</v>
      </c>
      <c r="E11">
        <v>4</v>
      </c>
      <c r="F11">
        <v>866</v>
      </c>
      <c r="G11">
        <v>27.610399999999998</v>
      </c>
      <c r="H11">
        <v>111.7088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18</v>
      </c>
      <c r="B12" t="s">
        <v>13</v>
      </c>
      <c r="C12" t="s">
        <v>1219</v>
      </c>
      <c r="D12">
        <v>990</v>
      </c>
      <c r="E12">
        <v>6</v>
      </c>
      <c r="F12">
        <v>873</v>
      </c>
      <c r="G12">
        <v>31.825700000000001</v>
      </c>
      <c r="H12">
        <v>117.2264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167</v>
      </c>
      <c r="C13" t="s">
        <v>1220</v>
      </c>
      <c r="D13">
        <v>978</v>
      </c>
      <c r="E13">
        <v>54</v>
      </c>
      <c r="F13">
        <v>175</v>
      </c>
      <c r="G13">
        <v>32</v>
      </c>
      <c r="H13">
        <v>53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1221</v>
      </c>
      <c r="D14">
        <v>935</v>
      </c>
      <c r="E14">
        <v>1</v>
      </c>
      <c r="F14">
        <v>831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1222</v>
      </c>
      <c r="D15">
        <v>758</v>
      </c>
      <c r="E15">
        <v>6</v>
      </c>
      <c r="F15">
        <v>443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1223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1219</v>
      </c>
      <c r="D17">
        <v>631</v>
      </c>
      <c r="E17">
        <v>0</v>
      </c>
      <c r="F17">
        <v>536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1224</v>
      </c>
      <c r="D18">
        <v>576</v>
      </c>
      <c r="E18">
        <v>6</v>
      </c>
      <c r="F18">
        <v>450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1225</v>
      </c>
      <c r="D19">
        <v>538</v>
      </c>
      <c r="E19">
        <v>3</v>
      </c>
      <c r="F19">
        <v>365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1222</v>
      </c>
      <c r="D20">
        <v>480</v>
      </c>
      <c r="E20">
        <v>13</v>
      </c>
      <c r="F20">
        <v>342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1226</v>
      </c>
      <c r="D21">
        <v>413</v>
      </c>
      <c r="E21">
        <v>8</v>
      </c>
      <c r="F21">
        <v>276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1212</v>
      </c>
      <c r="D22">
        <v>337</v>
      </c>
      <c r="E22">
        <v>3</v>
      </c>
      <c r="F22">
        <v>290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1217</v>
      </c>
      <c r="D23">
        <v>318</v>
      </c>
      <c r="E23">
        <v>6</v>
      </c>
      <c r="F23">
        <v>294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1227</v>
      </c>
      <c r="D24">
        <v>296</v>
      </c>
      <c r="E24">
        <v>1</v>
      </c>
      <c r="F24">
        <v>247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1154</v>
      </c>
      <c r="D25">
        <v>256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1227</v>
      </c>
      <c r="D26">
        <v>252</v>
      </c>
      <c r="E26">
        <v>2</v>
      </c>
      <c r="F26">
        <v>181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1227</v>
      </c>
      <c r="D27">
        <v>245</v>
      </c>
      <c r="E27">
        <v>1</v>
      </c>
      <c r="F27">
        <v>208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33</v>
      </c>
      <c r="B28" t="s">
        <v>13</v>
      </c>
      <c r="C28" t="s">
        <v>1212</v>
      </c>
      <c r="D28">
        <v>174</v>
      </c>
      <c r="E28">
        <v>2</v>
      </c>
      <c r="F28">
        <v>163</v>
      </c>
      <c r="G28">
        <v>24.974</v>
      </c>
      <c r="H28">
        <v>101.48699999999999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34</v>
      </c>
      <c r="B29" t="s">
        <v>13</v>
      </c>
      <c r="C29" t="s">
        <v>1228</v>
      </c>
      <c r="D29">
        <v>168</v>
      </c>
      <c r="E29">
        <v>5</v>
      </c>
      <c r="F29">
        <v>149</v>
      </c>
      <c r="G29">
        <v>19.195900000000002</v>
      </c>
      <c r="H29">
        <v>109.7453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35</v>
      </c>
      <c r="B30" t="s">
        <v>13</v>
      </c>
      <c r="C30" t="s">
        <v>1229</v>
      </c>
      <c r="D30">
        <v>146</v>
      </c>
      <c r="E30">
        <v>2</v>
      </c>
      <c r="F30">
        <v>112</v>
      </c>
      <c r="G30">
        <v>26.8154</v>
      </c>
      <c r="H30">
        <v>106.87479999999999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37</v>
      </c>
      <c r="B31" t="s">
        <v>13</v>
      </c>
      <c r="C31" t="s">
        <v>1197</v>
      </c>
      <c r="D31">
        <v>136</v>
      </c>
      <c r="E31">
        <v>3</v>
      </c>
      <c r="F31">
        <v>111</v>
      </c>
      <c r="G31">
        <v>39.305399999999999</v>
      </c>
      <c r="H31">
        <v>117.32299999999999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36</v>
      </c>
      <c r="B32" t="s">
        <v>13</v>
      </c>
      <c r="C32" t="s">
        <v>1224</v>
      </c>
      <c r="D32">
        <v>133</v>
      </c>
      <c r="E32">
        <v>0</v>
      </c>
      <c r="F32">
        <v>116</v>
      </c>
      <c r="G32">
        <v>37.5777</v>
      </c>
      <c r="H32">
        <v>112.29219999999999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54</v>
      </c>
      <c r="C33" t="s">
        <v>1230</v>
      </c>
      <c r="D33">
        <v>130</v>
      </c>
      <c r="E33">
        <v>2</v>
      </c>
      <c r="F33">
        <v>12</v>
      </c>
      <c r="G33">
        <v>47</v>
      </c>
      <c r="H33">
        <v>2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52</v>
      </c>
      <c r="C34" t="s">
        <v>1149</v>
      </c>
      <c r="D34">
        <v>130</v>
      </c>
      <c r="E34">
        <v>0</v>
      </c>
      <c r="F34">
        <v>16</v>
      </c>
      <c r="G34">
        <v>51</v>
      </c>
      <c r="H34">
        <v>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42</v>
      </c>
      <c r="C36" t="s">
        <v>1149</v>
      </c>
      <c r="D36">
        <v>106</v>
      </c>
      <c r="E36">
        <v>0</v>
      </c>
      <c r="F36">
        <v>72</v>
      </c>
      <c r="G36">
        <v>1.2833000000000001</v>
      </c>
      <c r="H36">
        <v>103.83329999999999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45</v>
      </c>
      <c r="B37" t="s">
        <v>45</v>
      </c>
      <c r="C37" t="s">
        <v>1231</v>
      </c>
      <c r="D37">
        <v>96</v>
      </c>
      <c r="E37">
        <v>2</v>
      </c>
      <c r="F37">
        <v>36</v>
      </c>
      <c r="G37">
        <v>22.3</v>
      </c>
      <c r="H37">
        <v>114.2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40</v>
      </c>
      <c r="B38" t="s">
        <v>13</v>
      </c>
      <c r="C38" t="s">
        <v>1227</v>
      </c>
      <c r="D38">
        <v>93</v>
      </c>
      <c r="E38">
        <v>1</v>
      </c>
      <c r="F38">
        <v>78</v>
      </c>
      <c r="G38">
        <v>43.6661</v>
      </c>
      <c r="H38">
        <v>126.1923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39</v>
      </c>
      <c r="B39" t="s">
        <v>13</v>
      </c>
      <c r="C39" t="s">
        <v>1232</v>
      </c>
      <c r="D39">
        <v>91</v>
      </c>
      <c r="E39">
        <v>2</v>
      </c>
      <c r="F39">
        <v>84</v>
      </c>
      <c r="G39">
        <v>36.061100000000003</v>
      </c>
      <c r="H39">
        <v>103.8343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70</v>
      </c>
      <c r="C40" t="s">
        <v>1154</v>
      </c>
      <c r="D40">
        <v>84</v>
      </c>
      <c r="E40">
        <v>0</v>
      </c>
      <c r="F40">
        <v>2</v>
      </c>
      <c r="G40">
        <v>40</v>
      </c>
      <c r="H40">
        <v>-4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1219</v>
      </c>
      <c r="D41">
        <v>76</v>
      </c>
      <c r="E41">
        <v>3</v>
      </c>
      <c r="F41">
        <v>64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1219</v>
      </c>
      <c r="D42">
        <v>75</v>
      </c>
      <c r="E42">
        <v>0</v>
      </c>
      <c r="F42">
        <v>52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1233</v>
      </c>
      <c r="D43">
        <v>73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206</v>
      </c>
      <c r="C44" t="s">
        <v>1154</v>
      </c>
      <c r="D44">
        <v>47</v>
      </c>
      <c r="E44">
        <v>0</v>
      </c>
      <c r="F44">
        <v>0</v>
      </c>
      <c r="G44">
        <v>26.0275</v>
      </c>
      <c r="H44">
        <v>50.55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230</v>
      </c>
      <c r="C45" t="s">
        <v>700</v>
      </c>
      <c r="D45">
        <v>45</v>
      </c>
      <c r="E45">
        <v>0</v>
      </c>
      <c r="F45">
        <v>0</v>
      </c>
      <c r="G45">
        <v>29.5</v>
      </c>
      <c r="H45">
        <v>47.75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1234</v>
      </c>
      <c r="D46">
        <v>44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44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1212</v>
      </c>
      <c r="D47">
        <v>42</v>
      </c>
      <c r="E47">
        <v>1</v>
      </c>
      <c r="F47">
        <v>28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51</v>
      </c>
      <c r="B48" t="s">
        <v>51</v>
      </c>
      <c r="C48" t="s">
        <v>1235</v>
      </c>
      <c r="D48">
        <v>40</v>
      </c>
      <c r="E48">
        <v>1</v>
      </c>
      <c r="F48">
        <v>9</v>
      </c>
      <c r="G48">
        <v>23.7</v>
      </c>
      <c r="H48">
        <v>121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56</v>
      </c>
      <c r="C49" t="s">
        <v>1149</v>
      </c>
      <c r="D49">
        <v>36</v>
      </c>
      <c r="E49">
        <v>0</v>
      </c>
      <c r="F49">
        <v>8</v>
      </c>
      <c r="G49">
        <v>55</v>
      </c>
      <c r="H49">
        <v>-3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49</v>
      </c>
      <c r="C50" t="s">
        <v>1202</v>
      </c>
      <c r="D50">
        <v>29</v>
      </c>
      <c r="E50">
        <v>0</v>
      </c>
      <c r="F50">
        <v>18</v>
      </c>
      <c r="G50">
        <v>2.5</v>
      </c>
      <c r="H50">
        <v>112.5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170</v>
      </c>
      <c r="C51" t="s">
        <v>1149</v>
      </c>
      <c r="D51">
        <v>27</v>
      </c>
      <c r="E51">
        <v>0</v>
      </c>
      <c r="F51">
        <v>0</v>
      </c>
      <c r="G51">
        <v>46.818199999999997</v>
      </c>
      <c r="H51">
        <v>8.2274999999999991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57</v>
      </c>
      <c r="C52" t="s">
        <v>1203</v>
      </c>
      <c r="D52">
        <v>21</v>
      </c>
      <c r="E52">
        <v>0</v>
      </c>
      <c r="F52">
        <v>5</v>
      </c>
      <c r="G52">
        <v>24</v>
      </c>
      <c r="H52">
        <v>54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229</v>
      </c>
      <c r="C53" t="s">
        <v>1236</v>
      </c>
      <c r="D53">
        <v>19</v>
      </c>
      <c r="E53">
        <v>0</v>
      </c>
      <c r="F53">
        <v>0</v>
      </c>
      <c r="G53">
        <v>33</v>
      </c>
      <c r="H53">
        <v>44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177</v>
      </c>
      <c r="C54" t="s">
        <v>1230</v>
      </c>
      <c r="D54">
        <v>19</v>
      </c>
      <c r="E54">
        <v>0</v>
      </c>
      <c r="F54">
        <v>0</v>
      </c>
      <c r="G54">
        <v>60.472000000000001</v>
      </c>
      <c r="H54">
        <v>8.4688999999999997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50</v>
      </c>
      <c r="B55" t="s">
        <v>13</v>
      </c>
      <c r="C55" t="s">
        <v>674</v>
      </c>
      <c r="D55">
        <v>18</v>
      </c>
      <c r="E55">
        <v>0</v>
      </c>
      <c r="F55">
        <v>18</v>
      </c>
      <c r="G55">
        <v>35.745199999999997</v>
      </c>
      <c r="H55">
        <v>95.995599999999996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53</v>
      </c>
      <c r="C56" t="s">
        <v>1062</v>
      </c>
      <c r="D56">
        <v>16</v>
      </c>
      <c r="E56">
        <v>0</v>
      </c>
      <c r="F56">
        <v>16</v>
      </c>
      <c r="G56">
        <v>16</v>
      </c>
      <c r="H56">
        <v>108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1154</v>
      </c>
      <c r="D57">
        <v>14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1154</v>
      </c>
      <c r="D58">
        <v>14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82</v>
      </c>
      <c r="C59" t="s">
        <v>1149</v>
      </c>
      <c r="D59">
        <v>14</v>
      </c>
      <c r="E59">
        <v>0</v>
      </c>
      <c r="F59">
        <v>0</v>
      </c>
      <c r="G59">
        <v>63</v>
      </c>
      <c r="H59">
        <v>16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204</v>
      </c>
      <c r="C60" t="s">
        <v>1149</v>
      </c>
      <c r="D60">
        <v>10</v>
      </c>
      <c r="E60">
        <v>0</v>
      </c>
      <c r="F60">
        <v>1</v>
      </c>
      <c r="G60">
        <v>31</v>
      </c>
      <c r="H60">
        <v>35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238</v>
      </c>
      <c r="C61" t="s">
        <v>1220</v>
      </c>
      <c r="D61">
        <v>10</v>
      </c>
      <c r="E61">
        <v>0</v>
      </c>
      <c r="F61">
        <v>0</v>
      </c>
      <c r="G61">
        <v>33.854700000000001</v>
      </c>
      <c r="H61">
        <v>35.862299999999998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55</v>
      </c>
      <c r="B62" t="s">
        <v>55</v>
      </c>
      <c r="C62" t="s">
        <v>1204</v>
      </c>
      <c r="D62">
        <v>10</v>
      </c>
      <c r="E62">
        <v>0</v>
      </c>
      <c r="F62">
        <v>8</v>
      </c>
      <c r="G62">
        <v>22.166699999999999</v>
      </c>
      <c r="H62">
        <v>113.55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174</v>
      </c>
      <c r="C63" t="s">
        <v>1220</v>
      </c>
      <c r="D63">
        <v>10</v>
      </c>
      <c r="E63">
        <v>0</v>
      </c>
      <c r="F63">
        <v>0</v>
      </c>
      <c r="G63">
        <v>52.132599999999996</v>
      </c>
      <c r="H63">
        <v>5.2912999999999997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58</v>
      </c>
      <c r="B64" t="s">
        <v>59</v>
      </c>
      <c r="C64" t="s">
        <v>589</v>
      </c>
      <c r="D64">
        <v>9</v>
      </c>
      <c r="E64">
        <v>0</v>
      </c>
      <c r="F64">
        <v>1</v>
      </c>
      <c r="G64">
        <v>-28.0167</v>
      </c>
      <c r="H64">
        <v>153.4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88</v>
      </c>
      <c r="B65" t="s">
        <v>1</v>
      </c>
      <c r="C65" t="s">
        <v>1237</v>
      </c>
      <c r="D65">
        <v>9</v>
      </c>
      <c r="E65">
        <v>1</v>
      </c>
      <c r="F65">
        <v>1</v>
      </c>
      <c r="G65">
        <v>47.606200000000001</v>
      </c>
      <c r="H65">
        <v>-122.3321</v>
      </c>
      <c r="J65">
        <f t="shared" si="2"/>
        <v>9</v>
      </c>
      <c r="K65">
        <f t="shared" si="2"/>
        <v>1</v>
      </c>
      <c r="L65">
        <f t="shared" si="2"/>
        <v>1</v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62</v>
      </c>
      <c r="B66" t="s">
        <v>63</v>
      </c>
      <c r="C66" t="s">
        <v>1205</v>
      </c>
      <c r="D66">
        <v>8</v>
      </c>
      <c r="E66">
        <v>0</v>
      </c>
      <c r="F66">
        <v>3</v>
      </c>
      <c r="G66">
        <v>49.282699999999998</v>
      </c>
      <c r="H66">
        <v>-123.1207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61</v>
      </c>
      <c r="B67" t="s">
        <v>59</v>
      </c>
      <c r="C67" t="s">
        <v>589</v>
      </c>
      <c r="D67">
        <v>7</v>
      </c>
      <c r="E67">
        <v>0</v>
      </c>
      <c r="F67">
        <v>4</v>
      </c>
      <c r="G67">
        <v>-37.813600000000001</v>
      </c>
      <c r="H67">
        <v>144.9631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249</v>
      </c>
      <c r="C68" t="s">
        <v>1154</v>
      </c>
      <c r="D68">
        <v>7</v>
      </c>
      <c r="E68">
        <v>0</v>
      </c>
      <c r="F68">
        <v>0</v>
      </c>
      <c r="G68">
        <v>45.1</v>
      </c>
      <c r="H68">
        <v>15.2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198</v>
      </c>
      <c r="C69" t="s">
        <v>1149</v>
      </c>
      <c r="D69">
        <v>7</v>
      </c>
      <c r="E69">
        <v>0</v>
      </c>
      <c r="F69">
        <v>0</v>
      </c>
      <c r="G69">
        <v>39.074199999999998</v>
      </c>
      <c r="H69">
        <v>21.824300000000001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60</v>
      </c>
      <c r="B70" t="s">
        <v>59</v>
      </c>
      <c r="C70" t="s">
        <v>1154</v>
      </c>
      <c r="D70">
        <v>6</v>
      </c>
      <c r="E70">
        <v>0</v>
      </c>
      <c r="F70">
        <v>4</v>
      </c>
      <c r="G70">
        <v>-33.8688</v>
      </c>
      <c r="H70">
        <v>151.20930000000001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277</v>
      </c>
      <c r="C71" t="s">
        <v>1154</v>
      </c>
      <c r="D71">
        <v>6</v>
      </c>
      <c r="E71">
        <v>0</v>
      </c>
      <c r="F71">
        <v>0</v>
      </c>
      <c r="G71">
        <v>-1.8311999999999999</v>
      </c>
      <c r="H71">
        <v>-78.183400000000006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78</v>
      </c>
      <c r="C72" t="s">
        <v>1149</v>
      </c>
      <c r="D72">
        <v>6</v>
      </c>
      <c r="E72">
        <v>0</v>
      </c>
      <c r="F72">
        <v>1</v>
      </c>
      <c r="G72">
        <v>64</v>
      </c>
      <c r="H72">
        <v>26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296</v>
      </c>
      <c r="C73" t="s">
        <v>1203</v>
      </c>
      <c r="D73">
        <v>6</v>
      </c>
      <c r="E73">
        <v>0</v>
      </c>
      <c r="F73">
        <v>1</v>
      </c>
      <c r="G73">
        <v>21</v>
      </c>
      <c r="H73">
        <v>57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259</v>
      </c>
      <c r="C74" t="s">
        <v>1154</v>
      </c>
      <c r="D74">
        <v>5</v>
      </c>
      <c r="E74">
        <v>0</v>
      </c>
      <c r="F74">
        <v>0</v>
      </c>
      <c r="G74">
        <v>23</v>
      </c>
      <c r="H74">
        <v>-102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187</v>
      </c>
      <c r="C75" t="s">
        <v>1154</v>
      </c>
      <c r="D75">
        <v>4</v>
      </c>
      <c r="E75">
        <v>0</v>
      </c>
      <c r="F75">
        <v>0</v>
      </c>
      <c r="G75">
        <v>56.2639</v>
      </c>
      <c r="H75">
        <v>9.5017999999999994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226</v>
      </c>
      <c r="C76" t="s">
        <v>1207</v>
      </c>
      <c r="D76">
        <v>4</v>
      </c>
      <c r="E76">
        <v>0</v>
      </c>
      <c r="F76">
        <v>0</v>
      </c>
      <c r="G76">
        <v>30.375299999999999</v>
      </c>
      <c r="H76">
        <v>69.345100000000002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67</v>
      </c>
      <c r="B77" t="s">
        <v>59</v>
      </c>
      <c r="C77" t="s">
        <v>589</v>
      </c>
      <c r="D77">
        <v>3</v>
      </c>
      <c r="E77">
        <v>0</v>
      </c>
      <c r="F77">
        <v>2</v>
      </c>
      <c r="G77">
        <v>-34.9285</v>
      </c>
      <c r="H77">
        <v>138.60069999999999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320</v>
      </c>
      <c r="C78" t="s">
        <v>1151</v>
      </c>
      <c r="D78">
        <v>3</v>
      </c>
      <c r="E78">
        <v>0</v>
      </c>
      <c r="F78">
        <v>0</v>
      </c>
      <c r="G78">
        <v>40.143099999999997</v>
      </c>
      <c r="H78">
        <v>47.576900000000002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665</v>
      </c>
      <c r="C79" t="s">
        <v>1238</v>
      </c>
      <c r="D79">
        <v>3</v>
      </c>
      <c r="E79">
        <v>0</v>
      </c>
      <c r="F79">
        <v>0</v>
      </c>
      <c r="G79">
        <v>49.817500000000003</v>
      </c>
      <c r="H79">
        <v>15.473000000000001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231</v>
      </c>
      <c r="C80" t="s">
        <v>1152</v>
      </c>
      <c r="D80">
        <v>3</v>
      </c>
      <c r="E80">
        <v>0</v>
      </c>
      <c r="F80">
        <v>0</v>
      </c>
      <c r="G80">
        <v>42.315399999999997</v>
      </c>
      <c r="H80">
        <v>43.356900000000003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212</v>
      </c>
      <c r="C81" t="s">
        <v>1154</v>
      </c>
      <c r="D81">
        <v>3</v>
      </c>
      <c r="E81">
        <v>0</v>
      </c>
      <c r="F81">
        <v>0</v>
      </c>
      <c r="G81">
        <v>64.963099999999997</v>
      </c>
      <c r="H81">
        <v>-19.020800000000001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64</v>
      </c>
      <c r="C82" t="s">
        <v>162</v>
      </c>
      <c r="D82">
        <v>3</v>
      </c>
      <c r="E82">
        <v>0</v>
      </c>
      <c r="F82">
        <v>3</v>
      </c>
      <c r="G82">
        <v>21</v>
      </c>
      <c r="H82">
        <v>78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122</v>
      </c>
      <c r="D83">
        <v>3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197</v>
      </c>
      <c r="C84" t="s">
        <v>1154</v>
      </c>
      <c r="D84">
        <v>3</v>
      </c>
      <c r="E84">
        <v>0</v>
      </c>
      <c r="F84">
        <v>0</v>
      </c>
      <c r="G84">
        <v>25.354800000000001</v>
      </c>
      <c r="H84">
        <v>51.183900000000001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222</v>
      </c>
      <c r="C85" t="s">
        <v>1208</v>
      </c>
      <c r="D85">
        <v>3</v>
      </c>
      <c r="E85">
        <v>0</v>
      </c>
      <c r="F85">
        <v>0</v>
      </c>
      <c r="G85">
        <v>45.943199999999997</v>
      </c>
      <c r="H85">
        <v>24.966799999999999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71</v>
      </c>
      <c r="B86" t="s">
        <v>1</v>
      </c>
      <c r="C86" t="s">
        <v>1239</v>
      </c>
      <c r="D86">
        <v>3</v>
      </c>
      <c r="E86">
        <v>0</v>
      </c>
      <c r="F86">
        <v>2</v>
      </c>
      <c r="G86">
        <v>41.878100000000003</v>
      </c>
      <c r="H86">
        <v>-87.629800000000003</v>
      </c>
      <c r="J86">
        <f t="shared" si="2"/>
        <v>3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74</v>
      </c>
      <c r="B87" t="s">
        <v>1</v>
      </c>
      <c r="C87" t="s">
        <v>1240</v>
      </c>
      <c r="D87">
        <v>3</v>
      </c>
      <c r="E87">
        <v>0</v>
      </c>
      <c r="F87">
        <v>1</v>
      </c>
      <c r="G87">
        <v>37.354100000000003</v>
      </c>
      <c r="H87">
        <v>-121.9552</v>
      </c>
      <c r="J87">
        <f t="shared" si="2"/>
        <v>3</v>
      </c>
      <c r="K87">
        <f t="shared" si="2"/>
        <v>0</v>
      </c>
      <c r="L87">
        <f t="shared" si="2"/>
        <v>1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289</v>
      </c>
      <c r="B88" t="s">
        <v>59</v>
      </c>
      <c r="C88" t="s">
        <v>1151</v>
      </c>
      <c r="D88">
        <v>2</v>
      </c>
      <c r="E88">
        <v>1</v>
      </c>
      <c r="F88">
        <v>0</v>
      </c>
      <c r="G88">
        <v>-31.950500000000002</v>
      </c>
      <c r="H88">
        <v>115.8605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75</v>
      </c>
      <c r="C89" t="s">
        <v>1197</v>
      </c>
      <c r="D89">
        <v>2</v>
      </c>
      <c r="E89">
        <v>0</v>
      </c>
      <c r="F89">
        <v>1</v>
      </c>
      <c r="G89">
        <v>50.833300000000001</v>
      </c>
      <c r="H89">
        <v>4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209</v>
      </c>
      <c r="C90" t="s">
        <v>1184</v>
      </c>
      <c r="D90">
        <v>2</v>
      </c>
      <c r="E90">
        <v>0</v>
      </c>
      <c r="F90">
        <v>0</v>
      </c>
      <c r="G90">
        <v>-14.234999999999999</v>
      </c>
      <c r="H90">
        <v>-51.9253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133</v>
      </c>
      <c r="C91" t="s">
        <v>1154</v>
      </c>
      <c r="D91">
        <v>2</v>
      </c>
      <c r="E91">
        <v>0</v>
      </c>
      <c r="F91">
        <v>1</v>
      </c>
      <c r="G91">
        <v>26</v>
      </c>
      <c r="H91">
        <v>30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125</v>
      </c>
      <c r="D92">
        <v>2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838</v>
      </c>
      <c r="B93" t="s">
        <v>1</v>
      </c>
      <c r="C93" t="s">
        <v>839</v>
      </c>
      <c r="D93">
        <v>2</v>
      </c>
      <c r="E93">
        <v>0</v>
      </c>
      <c r="F93">
        <v>0</v>
      </c>
      <c r="G93">
        <v>38.474699999999999</v>
      </c>
      <c r="H93">
        <v>-121.35420000000001</v>
      </c>
      <c r="J93">
        <f t="shared" si="4"/>
        <v>2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72</v>
      </c>
      <c r="B94" t="s">
        <v>1</v>
      </c>
      <c r="C94" t="s">
        <v>128</v>
      </c>
      <c r="D94">
        <v>2</v>
      </c>
      <c r="E94">
        <v>0</v>
      </c>
      <c r="F94">
        <v>0</v>
      </c>
      <c r="G94">
        <v>36.576099999999997</v>
      </c>
      <c r="H94">
        <v>-120.9876</v>
      </c>
      <c r="J94">
        <f t="shared" si="4"/>
        <v>2</v>
      </c>
      <c r="K94">
        <f t="shared" si="4"/>
        <v>0</v>
      </c>
      <c r="L94">
        <f t="shared" si="4"/>
        <v>0</v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73</v>
      </c>
      <c r="B95" t="s">
        <v>1</v>
      </c>
      <c r="C95" t="s">
        <v>1155</v>
      </c>
      <c r="D95">
        <v>2</v>
      </c>
      <c r="E95">
        <v>0</v>
      </c>
      <c r="F95">
        <v>1</v>
      </c>
      <c r="G95">
        <v>32.715699999999998</v>
      </c>
      <c r="H95">
        <v>-117.1611</v>
      </c>
      <c r="J95">
        <f t="shared" si="4"/>
        <v>2</v>
      </c>
      <c r="K95">
        <f t="shared" si="4"/>
        <v>0</v>
      </c>
      <c r="L95">
        <f t="shared" si="4"/>
        <v>1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741</v>
      </c>
      <c r="B96" t="s">
        <v>1</v>
      </c>
      <c r="C96" t="s">
        <v>1241</v>
      </c>
      <c r="D96">
        <v>2</v>
      </c>
      <c r="E96">
        <v>0</v>
      </c>
      <c r="F96">
        <v>0</v>
      </c>
      <c r="G96">
        <v>48.033000000000001</v>
      </c>
      <c r="H96">
        <v>-121.8339</v>
      </c>
      <c r="J96">
        <f t="shared" si="4"/>
        <v>2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300</v>
      </c>
      <c r="C97" t="s">
        <v>935</v>
      </c>
      <c r="D97">
        <v>1</v>
      </c>
      <c r="E97">
        <v>0</v>
      </c>
      <c r="F97">
        <v>0</v>
      </c>
      <c r="G97">
        <v>33</v>
      </c>
      <c r="H97">
        <v>65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255</v>
      </c>
      <c r="C98" t="s">
        <v>1242</v>
      </c>
      <c r="D98">
        <v>1</v>
      </c>
      <c r="E98">
        <v>0</v>
      </c>
      <c r="F98">
        <v>0</v>
      </c>
      <c r="G98">
        <v>28.033899999999999</v>
      </c>
      <c r="H98">
        <v>1.6596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261</v>
      </c>
      <c r="C99" t="s">
        <v>617</v>
      </c>
      <c r="D99">
        <v>1</v>
      </c>
      <c r="E99">
        <v>0</v>
      </c>
      <c r="F99">
        <v>0</v>
      </c>
      <c r="G99">
        <v>40.069099999999999</v>
      </c>
      <c r="H99">
        <v>45.038200000000003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278</v>
      </c>
      <c r="C100" t="s">
        <v>700</v>
      </c>
      <c r="D100">
        <v>1</v>
      </c>
      <c r="E100">
        <v>0</v>
      </c>
      <c r="F100">
        <v>0</v>
      </c>
      <c r="G100">
        <v>53.709800000000001</v>
      </c>
      <c r="H100">
        <v>27.953399999999998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76</v>
      </c>
      <c r="C101" t="s">
        <v>122</v>
      </c>
      <c r="D101">
        <v>1</v>
      </c>
      <c r="E101">
        <v>0</v>
      </c>
      <c r="F101">
        <v>1</v>
      </c>
      <c r="G101">
        <v>11.55</v>
      </c>
      <c r="H101">
        <v>104.91670000000001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974</v>
      </c>
      <c r="B102" t="s">
        <v>63</v>
      </c>
      <c r="C102" t="s">
        <v>1156</v>
      </c>
      <c r="D102">
        <v>1</v>
      </c>
      <c r="E102">
        <v>0</v>
      </c>
      <c r="F102">
        <v>0</v>
      </c>
      <c r="G102">
        <v>45.5017</v>
      </c>
      <c r="H102">
        <v>-73.567300000000003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77</v>
      </c>
      <c r="B103" t="s">
        <v>63</v>
      </c>
      <c r="C103" t="s">
        <v>132</v>
      </c>
      <c r="D103">
        <v>1</v>
      </c>
      <c r="E103">
        <v>0</v>
      </c>
      <c r="F103">
        <v>1</v>
      </c>
      <c r="G103">
        <v>42.984900000000003</v>
      </c>
      <c r="H103">
        <v>-81.2453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327</v>
      </c>
      <c r="C104" t="s">
        <v>1243</v>
      </c>
      <c r="D104">
        <v>1</v>
      </c>
      <c r="E104">
        <v>0</v>
      </c>
      <c r="F104">
        <v>0</v>
      </c>
      <c r="G104">
        <v>18.735700000000001</v>
      </c>
      <c r="H104">
        <v>-70.162700000000001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1124</v>
      </c>
      <c r="D105">
        <v>1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220</v>
      </c>
      <c r="C106" t="s">
        <v>1212</v>
      </c>
      <c r="D106">
        <v>1</v>
      </c>
      <c r="E106">
        <v>0</v>
      </c>
      <c r="F106">
        <v>0</v>
      </c>
      <c r="G106">
        <v>53.142400000000002</v>
      </c>
      <c r="H106">
        <v>-7.6920999999999999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313</v>
      </c>
      <c r="C107" t="s">
        <v>700</v>
      </c>
      <c r="D107">
        <v>1</v>
      </c>
      <c r="E107">
        <v>0</v>
      </c>
      <c r="F107">
        <v>0</v>
      </c>
      <c r="G107">
        <v>55.169400000000003</v>
      </c>
      <c r="H107">
        <v>23.8813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1212</v>
      </c>
      <c r="D108">
        <v>1</v>
      </c>
      <c r="E108">
        <v>0</v>
      </c>
      <c r="F108">
        <v>0</v>
      </c>
      <c r="G108">
        <v>49.815300000000001</v>
      </c>
      <c r="H108">
        <v>6.1295999999999999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</v>
      </c>
      <c r="B109" t="s">
        <v>13</v>
      </c>
      <c r="C109" t="s">
        <v>136</v>
      </c>
      <c r="D109">
        <v>1</v>
      </c>
      <c r="E109">
        <v>0</v>
      </c>
      <c r="F109">
        <v>1</v>
      </c>
      <c r="G109">
        <v>31.692699999999999</v>
      </c>
      <c r="H109">
        <v>88.092399999999998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345</v>
      </c>
      <c r="C110" t="s">
        <v>619</v>
      </c>
      <c r="D110">
        <v>1</v>
      </c>
      <c r="E110">
        <v>0</v>
      </c>
      <c r="F110">
        <v>0</v>
      </c>
      <c r="G110">
        <v>43.7333</v>
      </c>
      <c r="H110">
        <v>7.4166999999999996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80</v>
      </c>
      <c r="C111" t="s">
        <v>125</v>
      </c>
      <c r="D111">
        <v>1</v>
      </c>
      <c r="E111">
        <v>0</v>
      </c>
      <c r="F111">
        <v>1</v>
      </c>
      <c r="G111">
        <v>28.166699999999999</v>
      </c>
      <c r="H111">
        <v>84.25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337</v>
      </c>
      <c r="C112" t="s">
        <v>700</v>
      </c>
      <c r="D112">
        <v>1</v>
      </c>
      <c r="E112">
        <v>0</v>
      </c>
      <c r="F112">
        <v>0</v>
      </c>
      <c r="G112">
        <v>-40.900599999999997</v>
      </c>
      <c r="H112">
        <v>174.886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388</v>
      </c>
      <c r="C113" t="s">
        <v>700</v>
      </c>
      <c r="D113">
        <v>1</v>
      </c>
      <c r="E113">
        <v>0</v>
      </c>
      <c r="F113">
        <v>0</v>
      </c>
      <c r="G113">
        <v>9.0820000000000007</v>
      </c>
      <c r="H113">
        <v>8.6753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307</v>
      </c>
      <c r="C114" t="s">
        <v>1124</v>
      </c>
      <c r="D114">
        <v>1</v>
      </c>
      <c r="E114">
        <v>0</v>
      </c>
      <c r="F114">
        <v>0</v>
      </c>
      <c r="G114">
        <v>41.608600000000003</v>
      </c>
      <c r="H114">
        <v>21.7453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235</v>
      </c>
      <c r="C115" t="s">
        <v>1212</v>
      </c>
      <c r="D115">
        <v>1</v>
      </c>
      <c r="E115">
        <v>0</v>
      </c>
      <c r="F115">
        <v>0</v>
      </c>
      <c r="G115">
        <v>43.942399999999999</v>
      </c>
      <c r="H115">
        <v>12.457800000000001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81</v>
      </c>
      <c r="C116" t="s">
        <v>137</v>
      </c>
      <c r="D116">
        <v>1</v>
      </c>
      <c r="E116">
        <v>0</v>
      </c>
      <c r="F116">
        <v>1</v>
      </c>
      <c r="G116">
        <v>7</v>
      </c>
      <c r="H116">
        <v>81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83</v>
      </c>
      <c r="B117" t="s">
        <v>1</v>
      </c>
      <c r="C117" t="s">
        <v>1126</v>
      </c>
      <c r="D117">
        <v>1</v>
      </c>
      <c r="E117">
        <v>0</v>
      </c>
      <c r="F117">
        <v>1</v>
      </c>
      <c r="G117">
        <v>42.360100000000003</v>
      </c>
      <c r="H117">
        <v>-71.058899999999994</v>
      </c>
      <c r="J117">
        <f t="shared" si="4"/>
        <v>1</v>
      </c>
      <c r="K117">
        <f t="shared" si="4"/>
        <v>0</v>
      </c>
      <c r="L117">
        <f t="shared" si="4"/>
        <v>1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881</v>
      </c>
      <c r="B118" t="s">
        <v>1</v>
      </c>
      <c r="C118" t="s">
        <v>882</v>
      </c>
      <c r="D118">
        <v>1</v>
      </c>
      <c r="E118">
        <v>0</v>
      </c>
      <c r="F118">
        <v>0</v>
      </c>
      <c r="G118">
        <v>40.744999999999997</v>
      </c>
      <c r="H118">
        <v>-123.8695</v>
      </c>
      <c r="J118">
        <f t="shared" si="4"/>
        <v>1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84</v>
      </c>
      <c r="B119" t="s">
        <v>1</v>
      </c>
      <c r="C119" t="s">
        <v>140</v>
      </c>
      <c r="D119">
        <v>1</v>
      </c>
      <c r="E119">
        <v>0</v>
      </c>
      <c r="F119">
        <v>0</v>
      </c>
      <c r="G119">
        <v>34.052199999999999</v>
      </c>
      <c r="H119">
        <v>-118.2437</v>
      </c>
      <c r="J119">
        <f t="shared" si="4"/>
        <v>1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85</v>
      </c>
      <c r="B120" t="s">
        <v>1</v>
      </c>
      <c r="C120" t="s">
        <v>141</v>
      </c>
      <c r="D120">
        <v>1</v>
      </c>
      <c r="E120">
        <v>0</v>
      </c>
      <c r="F120">
        <v>0</v>
      </c>
      <c r="G120">
        <v>43.073099999999997</v>
      </c>
      <c r="H120">
        <v>-89.401200000000003</v>
      </c>
      <c r="J120">
        <f t="shared" si="4"/>
        <v>1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86</v>
      </c>
      <c r="B121" t="s">
        <v>1</v>
      </c>
      <c r="C121" t="s">
        <v>140</v>
      </c>
      <c r="D121">
        <v>1</v>
      </c>
      <c r="E121">
        <v>0</v>
      </c>
      <c r="F121">
        <v>0</v>
      </c>
      <c r="G121">
        <v>33.7879</v>
      </c>
      <c r="H121">
        <v>-117.8531</v>
      </c>
      <c r="J121">
        <f t="shared" si="4"/>
        <v>1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1210</v>
      </c>
      <c r="B122" t="s">
        <v>1</v>
      </c>
      <c r="C122" t="s">
        <v>1244</v>
      </c>
      <c r="D122">
        <v>1</v>
      </c>
      <c r="E122">
        <v>0</v>
      </c>
      <c r="F122">
        <v>0</v>
      </c>
      <c r="G122">
        <v>45.505099999999999</v>
      </c>
      <c r="H122">
        <v>-122.675</v>
      </c>
      <c r="J122">
        <f t="shared" si="4"/>
        <v>1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1220</v>
      </c>
      <c r="D123">
        <v>1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1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87</v>
      </c>
      <c r="B124" t="s">
        <v>1</v>
      </c>
      <c r="C124" t="s">
        <v>120</v>
      </c>
      <c r="D124">
        <v>1</v>
      </c>
      <c r="E124">
        <v>0</v>
      </c>
      <c r="F124">
        <v>0</v>
      </c>
      <c r="G124">
        <v>29.424099999999999</v>
      </c>
      <c r="H124">
        <v>-98.493600000000001</v>
      </c>
      <c r="J124">
        <f t="shared" si="4"/>
        <v>1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89</v>
      </c>
      <c r="B125" t="s">
        <v>1</v>
      </c>
      <c r="C125" t="s">
        <v>1078</v>
      </c>
      <c r="D125">
        <v>1</v>
      </c>
      <c r="E125">
        <v>0</v>
      </c>
      <c r="F125">
        <v>1</v>
      </c>
      <c r="G125">
        <v>33.4255</v>
      </c>
      <c r="H125">
        <v>-111.94</v>
      </c>
      <c r="J125">
        <f t="shared" si="4"/>
        <v>1</v>
      </c>
      <c r="K125">
        <f t="shared" si="4"/>
        <v>0</v>
      </c>
      <c r="L125">
        <f t="shared" si="4"/>
        <v>1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433</v>
      </c>
      <c r="B126" t="s">
        <v>59</v>
      </c>
      <c r="C126" t="s">
        <v>589</v>
      </c>
      <c r="D126">
        <v>0</v>
      </c>
      <c r="E126">
        <v>0</v>
      </c>
      <c r="F126">
        <v>0</v>
      </c>
      <c r="G126">
        <v>35.4437</v>
      </c>
      <c r="H126">
        <v>139.63800000000001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934</v>
      </c>
      <c r="B127" t="s">
        <v>1</v>
      </c>
      <c r="C127" t="s">
        <v>935</v>
      </c>
      <c r="D127">
        <v>0</v>
      </c>
      <c r="E127">
        <v>0</v>
      </c>
      <c r="F127">
        <v>0</v>
      </c>
      <c r="G127">
        <v>29.382899999999999</v>
      </c>
      <c r="H127">
        <v>-98.613399999999999</v>
      </c>
      <c r="J127">
        <f t="shared" si="4"/>
        <v>0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937</v>
      </c>
      <c r="B128" t="s">
        <v>1</v>
      </c>
      <c r="C128" t="s">
        <v>935</v>
      </c>
      <c r="D128">
        <v>0</v>
      </c>
      <c r="E128">
        <v>0</v>
      </c>
      <c r="F128">
        <v>0</v>
      </c>
      <c r="G128">
        <v>41.2545</v>
      </c>
      <c r="H128">
        <v>-95.975800000000007</v>
      </c>
      <c r="J128">
        <f t="shared" si="4"/>
        <v>0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938</v>
      </c>
      <c r="B129" t="s">
        <v>1</v>
      </c>
      <c r="C129" t="s">
        <v>935</v>
      </c>
      <c r="D129">
        <v>0</v>
      </c>
      <c r="E129">
        <v>0</v>
      </c>
      <c r="F129">
        <v>0</v>
      </c>
      <c r="G129">
        <v>38.272100000000002</v>
      </c>
      <c r="H129">
        <v>-121.93989999999999</v>
      </c>
      <c r="J129">
        <f t="shared" si="4"/>
        <v>0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x14ac:dyDescent="0.2"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x14ac:dyDescent="0.2"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x14ac:dyDescent="0.2"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x14ac:dyDescent="0.2"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x14ac:dyDescent="0.2"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x14ac:dyDescent="0.2"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x14ac:dyDescent="0.2"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x14ac:dyDescent="0.2"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x14ac:dyDescent="0.2"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x14ac:dyDescent="0.2"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x14ac:dyDescent="0.2"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x14ac:dyDescent="0.2"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x14ac:dyDescent="0.2"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x14ac:dyDescent="0.2"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x14ac:dyDescent="0.2"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0:16" x14ac:dyDescent="0.2"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0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0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0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0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0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0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0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0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0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0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0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0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0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0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0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E538-2C16-204A-8C10-8CB3786C624F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71226</v>
      </c>
      <c r="E1">
        <f>SUM(E4:E79)</f>
        <v>1770</v>
      </c>
      <c r="F1">
        <f>SUM(F4:F79)</f>
        <v>10865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21" t="s">
        <v>143</v>
      </c>
      <c r="I2" s="21"/>
      <c r="J2" s="21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144</v>
      </c>
      <c r="D4">
        <v>58182</v>
      </c>
      <c r="E4">
        <v>1696</v>
      </c>
      <c r="F4">
        <v>6639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145</v>
      </c>
      <c r="D5">
        <v>1316</v>
      </c>
      <c r="E5">
        <v>2</v>
      </c>
      <c r="F5">
        <v>465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t="s">
        <v>146</v>
      </c>
      <c r="D6">
        <v>1231</v>
      </c>
      <c r="E6">
        <v>13</v>
      </c>
      <c r="F6">
        <v>440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t="s">
        <v>147</v>
      </c>
      <c r="D7">
        <v>1167</v>
      </c>
      <c r="E7">
        <v>0</v>
      </c>
      <c r="F7">
        <v>456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t="s">
        <v>148</v>
      </c>
      <c r="D8">
        <v>1004</v>
      </c>
      <c r="E8">
        <v>3</v>
      </c>
      <c r="F8">
        <v>464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t="s">
        <v>149</v>
      </c>
      <c r="D9">
        <v>962</v>
      </c>
      <c r="E9">
        <v>6</v>
      </c>
      <c r="F9">
        <v>255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t="s">
        <v>150</v>
      </c>
      <c r="D10">
        <v>925</v>
      </c>
      <c r="E10">
        <v>1</v>
      </c>
      <c r="F10">
        <v>240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t="s">
        <v>147</v>
      </c>
      <c r="D11">
        <v>617</v>
      </c>
      <c r="E11">
        <v>0</v>
      </c>
      <c r="F11">
        <v>218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t="s">
        <v>144</v>
      </c>
      <c r="D12">
        <v>551</v>
      </c>
      <c r="E12">
        <v>5</v>
      </c>
      <c r="F12">
        <v>207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t="s">
        <v>145</v>
      </c>
      <c r="D13">
        <v>537</v>
      </c>
      <c r="E13">
        <v>2</v>
      </c>
      <c r="F13">
        <v>173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t="s">
        <v>150</v>
      </c>
      <c r="D14">
        <v>481</v>
      </c>
      <c r="E14">
        <v>3</v>
      </c>
      <c r="F14">
        <v>131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t="s">
        <v>146</v>
      </c>
      <c r="D15">
        <v>445</v>
      </c>
      <c r="E15">
        <v>11</v>
      </c>
      <c r="F15">
        <v>79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t="s">
        <v>150</v>
      </c>
      <c r="D16">
        <v>380</v>
      </c>
      <c r="E16">
        <v>4</v>
      </c>
      <c r="F16">
        <v>108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31</v>
      </c>
      <c r="B17" t="s">
        <v>32</v>
      </c>
      <c r="C17" t="s">
        <v>151</v>
      </c>
      <c r="D17">
        <v>355</v>
      </c>
      <c r="E17">
        <v>0</v>
      </c>
      <c r="F17">
        <v>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26</v>
      </c>
      <c r="B18" t="s">
        <v>13</v>
      </c>
      <c r="C18" t="s">
        <v>152</v>
      </c>
      <c r="D18">
        <v>328</v>
      </c>
      <c r="E18">
        <v>1</v>
      </c>
      <c r="F18">
        <v>140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27</v>
      </c>
      <c r="B19" t="s">
        <v>13</v>
      </c>
      <c r="C19" t="s">
        <v>145</v>
      </c>
      <c r="D19">
        <v>300</v>
      </c>
      <c r="E19">
        <v>3</v>
      </c>
      <c r="F19">
        <v>105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28</v>
      </c>
      <c r="B20" t="s">
        <v>13</v>
      </c>
      <c r="C20" t="s">
        <v>145</v>
      </c>
      <c r="D20">
        <v>287</v>
      </c>
      <c r="E20">
        <v>0</v>
      </c>
      <c r="F20">
        <v>82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t="s">
        <v>145</v>
      </c>
      <c r="D21">
        <v>237</v>
      </c>
      <c r="E21">
        <v>2</v>
      </c>
      <c r="F21">
        <v>49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29</v>
      </c>
      <c r="B22" t="s">
        <v>13</v>
      </c>
      <c r="C22" t="s">
        <v>146</v>
      </c>
      <c r="D22">
        <v>236</v>
      </c>
      <c r="E22">
        <v>0</v>
      </c>
      <c r="F22">
        <v>71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t="s">
        <v>153</v>
      </c>
      <c r="D23">
        <v>171</v>
      </c>
      <c r="E23">
        <v>0</v>
      </c>
      <c r="F23">
        <v>42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t="s">
        <v>145</v>
      </c>
      <c r="D24">
        <v>162</v>
      </c>
      <c r="E24">
        <v>4</v>
      </c>
      <c r="F24">
        <v>52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t="s">
        <v>154</v>
      </c>
      <c r="D25">
        <v>144</v>
      </c>
      <c r="E25">
        <v>1</v>
      </c>
      <c r="F25">
        <v>46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t="s">
        <v>144</v>
      </c>
      <c r="D26">
        <v>129</v>
      </c>
      <c r="E26">
        <v>0</v>
      </c>
      <c r="F26">
        <v>50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t="s">
        <v>155</v>
      </c>
      <c r="D27">
        <v>124</v>
      </c>
      <c r="E27">
        <v>3</v>
      </c>
      <c r="F27">
        <v>45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t="s">
        <v>145</v>
      </c>
      <c r="D28">
        <v>121</v>
      </c>
      <c r="E28">
        <v>1</v>
      </c>
      <c r="F28">
        <v>40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t="s">
        <v>146</v>
      </c>
      <c r="D29">
        <v>90</v>
      </c>
      <c r="E29">
        <v>2</v>
      </c>
      <c r="F29">
        <v>54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t="s">
        <v>150</v>
      </c>
      <c r="D30">
        <v>89</v>
      </c>
      <c r="E30">
        <v>1</v>
      </c>
      <c r="F30">
        <v>30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/>
      <c r="B31" t="s">
        <v>42</v>
      </c>
      <c r="C31" t="s">
        <v>156</v>
      </c>
      <c r="D31">
        <v>75</v>
      </c>
      <c r="E31">
        <v>0</v>
      </c>
      <c r="F31">
        <v>18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 t="s">
        <v>44</v>
      </c>
      <c r="B32" t="s">
        <v>13</v>
      </c>
      <c r="C32" t="s">
        <v>149</v>
      </c>
      <c r="D32">
        <v>71</v>
      </c>
      <c r="E32">
        <v>1</v>
      </c>
      <c r="F32">
        <v>12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t="s">
        <v>149</v>
      </c>
      <c r="D33">
        <v>70</v>
      </c>
      <c r="E33">
        <v>0</v>
      </c>
      <c r="F33">
        <v>8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41</v>
      </c>
      <c r="B34" t="s">
        <v>13</v>
      </c>
      <c r="C34" t="s">
        <v>97</v>
      </c>
      <c r="D34">
        <v>70</v>
      </c>
      <c r="E34">
        <v>0</v>
      </c>
      <c r="F34">
        <v>33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/>
      <c r="B35" t="s">
        <v>47</v>
      </c>
      <c r="C35" t="s">
        <v>157</v>
      </c>
      <c r="D35">
        <v>59</v>
      </c>
      <c r="E35">
        <v>1</v>
      </c>
      <c r="F35">
        <v>12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 t="s">
        <v>45</v>
      </c>
      <c r="B36" t="s">
        <v>45</v>
      </c>
      <c r="C36" t="s">
        <v>153</v>
      </c>
      <c r="D36">
        <v>57</v>
      </c>
      <c r="E36">
        <v>1</v>
      </c>
      <c r="F36">
        <v>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46</v>
      </c>
      <c r="C37" t="s">
        <v>158</v>
      </c>
      <c r="D37">
        <v>34</v>
      </c>
      <c r="E37">
        <v>0</v>
      </c>
      <c r="F37">
        <v>14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t="s">
        <v>159</v>
      </c>
      <c r="D38">
        <v>29</v>
      </c>
      <c r="E38">
        <v>0</v>
      </c>
      <c r="F38">
        <v>9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51</v>
      </c>
      <c r="B40" t="s">
        <v>51</v>
      </c>
      <c r="C40" t="s">
        <v>160</v>
      </c>
      <c r="D40">
        <v>20</v>
      </c>
      <c r="E40">
        <v>1</v>
      </c>
      <c r="F40">
        <v>2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50</v>
      </c>
      <c r="B41" t="s">
        <v>13</v>
      </c>
      <c r="C41" t="s">
        <v>97</v>
      </c>
      <c r="D41">
        <v>18</v>
      </c>
      <c r="E41">
        <v>0</v>
      </c>
      <c r="F41">
        <v>13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t="s">
        <v>145</v>
      </c>
      <c r="D45">
        <v>10</v>
      </c>
      <c r="E45">
        <v>0</v>
      </c>
      <c r="F45">
        <v>5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t="s">
        <v>156</v>
      </c>
      <c r="D46">
        <v>9</v>
      </c>
      <c r="E46">
        <v>0</v>
      </c>
      <c r="F46">
        <v>8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t="s">
        <v>161</v>
      </c>
      <c r="D47">
        <v>9</v>
      </c>
      <c r="E47">
        <v>0</v>
      </c>
      <c r="F47">
        <v>4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t="s">
        <v>162</v>
      </c>
      <c r="D52">
        <v>3</v>
      </c>
      <c r="E52">
        <v>0</v>
      </c>
      <c r="F52">
        <v>3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1"/>
        <v/>
      </c>
      <c r="I71" t="str">
        <f t="shared" si="1"/>
        <v/>
      </c>
      <c r="J71" t="str">
        <f t="shared" si="1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1"/>
        <v>1</v>
      </c>
      <c r="I76">
        <f t="shared" si="1"/>
        <v>0</v>
      </c>
      <c r="J76">
        <f t="shared" si="1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1"/>
        <v>1</v>
      </c>
      <c r="I77">
        <f t="shared" si="1"/>
        <v>0</v>
      </c>
      <c r="J77">
        <f t="shared" si="1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1"/>
        <v>1</v>
      </c>
      <c r="I78">
        <f t="shared" si="1"/>
        <v>0</v>
      </c>
      <c r="J78">
        <f t="shared" si="1"/>
        <v>0</v>
      </c>
    </row>
  </sheetData>
  <mergeCells count="1">
    <mergeCell ref="H2:J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FD3-4505-584E-8369-E1967BE443FA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69032</v>
      </c>
      <c r="E1">
        <f>SUM(E4:E79)</f>
        <v>1666</v>
      </c>
      <c r="F1">
        <f>SUM(F4:F79)</f>
        <v>9395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21" t="s">
        <v>143</v>
      </c>
      <c r="I2" s="21"/>
      <c r="J2" s="21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90</v>
      </c>
      <c r="D4">
        <v>56249</v>
      </c>
      <c r="E4">
        <v>1596</v>
      </c>
      <c r="F4">
        <v>5623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91</v>
      </c>
      <c r="D5">
        <v>1294</v>
      </c>
      <c r="E5">
        <v>2</v>
      </c>
      <c r="F5">
        <v>410</v>
      </c>
      <c r="H5" t="str">
        <f t="shared" ref="H5:H68" si="0">IF($B5="US",D5,"")</f>
        <v/>
      </c>
      <c r="I5" t="str">
        <f t="shared" ref="I5:I68" si="1">IF($B5="US",E5,"")</f>
        <v/>
      </c>
      <c r="J5" t="str">
        <f t="shared" ref="J5:J68" si="2">IF($B5="US",F5,"")</f>
        <v/>
      </c>
    </row>
    <row r="6" spans="1:10" ht="17" x14ac:dyDescent="0.25">
      <c r="A6" s="4" t="s">
        <v>15</v>
      </c>
      <c r="B6" t="s">
        <v>13</v>
      </c>
      <c r="C6" t="s">
        <v>92</v>
      </c>
      <c r="D6">
        <v>1212</v>
      </c>
      <c r="E6">
        <v>13</v>
      </c>
      <c r="F6">
        <v>391</v>
      </c>
      <c r="H6" t="str">
        <f t="shared" si="0"/>
        <v/>
      </c>
      <c r="I6" t="str">
        <f t="shared" si="1"/>
        <v/>
      </c>
      <c r="J6" t="str">
        <f t="shared" si="2"/>
        <v/>
      </c>
    </row>
    <row r="7" spans="1:10" ht="17" x14ac:dyDescent="0.25">
      <c r="A7" s="4" t="s">
        <v>16</v>
      </c>
      <c r="B7" t="s">
        <v>13</v>
      </c>
      <c r="C7" t="s">
        <v>93</v>
      </c>
      <c r="D7">
        <v>1162</v>
      </c>
      <c r="E7">
        <v>0</v>
      </c>
      <c r="F7">
        <v>428</v>
      </c>
      <c r="H7" t="str">
        <f t="shared" si="0"/>
        <v/>
      </c>
      <c r="I7" t="str">
        <f t="shared" si="1"/>
        <v/>
      </c>
      <c r="J7" t="str">
        <f t="shared" si="2"/>
        <v/>
      </c>
    </row>
    <row r="8" spans="1:10" ht="17" x14ac:dyDescent="0.25">
      <c r="A8" s="4" t="s">
        <v>17</v>
      </c>
      <c r="B8" t="s">
        <v>13</v>
      </c>
      <c r="C8" t="s">
        <v>94</v>
      </c>
      <c r="D8">
        <v>1001</v>
      </c>
      <c r="E8">
        <v>2</v>
      </c>
      <c r="F8">
        <v>425</v>
      </c>
      <c r="H8" t="str">
        <f t="shared" si="0"/>
        <v/>
      </c>
      <c r="I8" t="str">
        <f t="shared" si="1"/>
        <v/>
      </c>
      <c r="J8" t="str">
        <f t="shared" si="2"/>
        <v/>
      </c>
    </row>
    <row r="9" spans="1:10" ht="17" x14ac:dyDescent="0.25">
      <c r="A9" s="4" t="s">
        <v>18</v>
      </c>
      <c r="B9" t="s">
        <v>13</v>
      </c>
      <c r="C9" t="s">
        <v>92</v>
      </c>
      <c r="D9">
        <v>950</v>
      </c>
      <c r="E9">
        <v>6</v>
      </c>
      <c r="F9">
        <v>221</v>
      </c>
      <c r="H9" t="str">
        <f t="shared" si="0"/>
        <v/>
      </c>
      <c r="I9" t="str">
        <f t="shared" si="1"/>
        <v/>
      </c>
      <c r="J9" t="str">
        <f t="shared" si="2"/>
        <v/>
      </c>
    </row>
    <row r="10" spans="1:10" ht="17" x14ac:dyDescent="0.25">
      <c r="A10" s="4" t="s">
        <v>19</v>
      </c>
      <c r="B10" t="s">
        <v>13</v>
      </c>
      <c r="C10" t="s">
        <v>95</v>
      </c>
      <c r="D10">
        <v>913</v>
      </c>
      <c r="E10">
        <v>1</v>
      </c>
      <c r="F10">
        <v>210</v>
      </c>
      <c r="H10" t="str">
        <f t="shared" si="0"/>
        <v/>
      </c>
      <c r="I10" t="str">
        <f t="shared" si="1"/>
        <v/>
      </c>
      <c r="J10" t="str">
        <f t="shared" si="2"/>
        <v/>
      </c>
    </row>
    <row r="11" spans="1:10" ht="17" x14ac:dyDescent="0.25">
      <c r="A11" s="4" t="s">
        <v>20</v>
      </c>
      <c r="B11" t="s">
        <v>13</v>
      </c>
      <c r="C11" t="s">
        <v>92</v>
      </c>
      <c r="D11">
        <v>604</v>
      </c>
      <c r="E11">
        <v>0</v>
      </c>
      <c r="F11">
        <v>186</v>
      </c>
      <c r="H11" t="str">
        <f t="shared" si="0"/>
        <v/>
      </c>
      <c r="I11" t="str">
        <f t="shared" si="1"/>
        <v/>
      </c>
      <c r="J11" t="str">
        <f t="shared" si="2"/>
        <v/>
      </c>
    </row>
    <row r="12" spans="1:10" ht="17" x14ac:dyDescent="0.25">
      <c r="A12" s="4" t="s">
        <v>21</v>
      </c>
      <c r="B12" t="s">
        <v>13</v>
      </c>
      <c r="C12" t="s">
        <v>96</v>
      </c>
      <c r="D12">
        <v>544</v>
      </c>
      <c r="E12">
        <v>5</v>
      </c>
      <c r="F12">
        <v>184</v>
      </c>
      <c r="H12" t="str">
        <f t="shared" si="0"/>
        <v/>
      </c>
      <c r="I12" t="str">
        <f t="shared" si="1"/>
        <v/>
      </c>
      <c r="J12" t="str">
        <f t="shared" si="2"/>
        <v/>
      </c>
    </row>
    <row r="13" spans="1:10" ht="17" x14ac:dyDescent="0.25">
      <c r="A13" s="4" t="s">
        <v>22</v>
      </c>
      <c r="B13" t="s">
        <v>13</v>
      </c>
      <c r="C13" t="s">
        <v>93</v>
      </c>
      <c r="D13">
        <v>532</v>
      </c>
      <c r="E13">
        <v>2</v>
      </c>
      <c r="F13">
        <v>156</v>
      </c>
      <c r="H13" t="str">
        <f t="shared" si="0"/>
        <v/>
      </c>
      <c r="I13" t="str">
        <f t="shared" si="1"/>
        <v/>
      </c>
      <c r="J13" t="str">
        <f t="shared" si="2"/>
        <v/>
      </c>
    </row>
    <row r="14" spans="1:10" ht="17" x14ac:dyDescent="0.25">
      <c r="A14" s="4" t="s">
        <v>23</v>
      </c>
      <c r="B14" t="s">
        <v>13</v>
      </c>
      <c r="C14" t="s">
        <v>97</v>
      </c>
      <c r="D14">
        <v>470</v>
      </c>
      <c r="E14">
        <v>1</v>
      </c>
      <c r="F14">
        <v>119</v>
      </c>
      <c r="H14" t="str">
        <f t="shared" si="0"/>
        <v/>
      </c>
      <c r="I14" t="str">
        <f t="shared" si="1"/>
        <v/>
      </c>
      <c r="J14" t="str">
        <f t="shared" si="2"/>
        <v/>
      </c>
    </row>
    <row r="15" spans="1:10" ht="17" x14ac:dyDescent="0.25">
      <c r="A15" s="4" t="s">
        <v>24</v>
      </c>
      <c r="B15" t="s">
        <v>13</v>
      </c>
      <c r="C15" t="s">
        <v>98</v>
      </c>
      <c r="D15">
        <v>425</v>
      </c>
      <c r="E15">
        <v>11</v>
      </c>
      <c r="F15">
        <v>68</v>
      </c>
      <c r="H15" t="str">
        <f t="shared" si="0"/>
        <v/>
      </c>
      <c r="I15" t="str">
        <f t="shared" si="1"/>
        <v/>
      </c>
      <c r="J15" t="str">
        <f t="shared" si="2"/>
        <v/>
      </c>
    </row>
    <row r="16" spans="1:10" ht="17" x14ac:dyDescent="0.25">
      <c r="A16" s="4" t="s">
        <v>25</v>
      </c>
      <c r="B16" t="s">
        <v>13</v>
      </c>
      <c r="C16" t="s">
        <v>99</v>
      </c>
      <c r="D16">
        <v>375</v>
      </c>
      <c r="E16">
        <v>4</v>
      </c>
      <c r="F16">
        <v>98</v>
      </c>
      <c r="H16" t="str">
        <f t="shared" si="0"/>
        <v/>
      </c>
      <c r="I16" t="str">
        <f t="shared" si="1"/>
        <v/>
      </c>
      <c r="J16" t="str">
        <f t="shared" si="2"/>
        <v/>
      </c>
    </row>
    <row r="17" spans="1:10" ht="17" x14ac:dyDescent="0.25">
      <c r="A17" s="4" t="s">
        <v>26</v>
      </c>
      <c r="B17" t="s">
        <v>13</v>
      </c>
      <c r="C17" t="s">
        <v>100</v>
      </c>
      <c r="D17">
        <v>326</v>
      </c>
      <c r="E17">
        <v>1</v>
      </c>
      <c r="F17">
        <v>124</v>
      </c>
      <c r="H17" t="str">
        <f t="shared" si="0"/>
        <v/>
      </c>
      <c r="I17" t="str">
        <f t="shared" si="1"/>
        <v/>
      </c>
      <c r="J17" t="str">
        <f t="shared" si="2"/>
        <v/>
      </c>
    </row>
    <row r="18" spans="1:10" ht="17" x14ac:dyDescent="0.25">
      <c r="A18" s="4" t="s">
        <v>27</v>
      </c>
      <c r="B18" t="s">
        <v>13</v>
      </c>
      <c r="C18" t="s">
        <v>94</v>
      </c>
      <c r="D18">
        <v>291</v>
      </c>
      <c r="E18">
        <v>3</v>
      </c>
      <c r="F18">
        <v>101</v>
      </c>
      <c r="H18" t="str">
        <f t="shared" si="0"/>
        <v/>
      </c>
      <c r="I18" t="str">
        <f t="shared" si="1"/>
        <v/>
      </c>
      <c r="J18" t="str">
        <f t="shared" si="2"/>
        <v/>
      </c>
    </row>
    <row r="19" spans="1:10" ht="17" x14ac:dyDescent="0.25">
      <c r="A19" s="4" t="s">
        <v>28</v>
      </c>
      <c r="B19" t="s">
        <v>13</v>
      </c>
      <c r="C19" t="s">
        <v>94</v>
      </c>
      <c r="D19">
        <v>285</v>
      </c>
      <c r="E19">
        <v>0</v>
      </c>
      <c r="F19">
        <v>71</v>
      </c>
      <c r="H19" t="str">
        <f t="shared" si="0"/>
        <v/>
      </c>
      <c r="I19" t="str">
        <f t="shared" si="1"/>
        <v/>
      </c>
      <c r="J19" t="str">
        <f t="shared" si="2"/>
        <v/>
      </c>
    </row>
    <row r="20" spans="1:10" ht="17" x14ac:dyDescent="0.25">
      <c r="A20" s="4" t="s">
        <v>31</v>
      </c>
      <c r="B20" t="s">
        <v>32</v>
      </c>
      <c r="C20" t="s">
        <v>101</v>
      </c>
      <c r="D20">
        <v>285</v>
      </c>
      <c r="E20">
        <v>0</v>
      </c>
      <c r="F20">
        <v>0</v>
      </c>
      <c r="H20" t="str">
        <f t="shared" si="0"/>
        <v/>
      </c>
      <c r="I20" t="str">
        <f t="shared" si="1"/>
        <v/>
      </c>
      <c r="J20" t="str">
        <f t="shared" si="2"/>
        <v/>
      </c>
    </row>
    <row r="21" spans="1:10" ht="17" x14ac:dyDescent="0.25">
      <c r="A21" s="4" t="s">
        <v>30</v>
      </c>
      <c r="B21" t="s">
        <v>13</v>
      </c>
      <c r="C21" t="s">
        <v>102</v>
      </c>
      <c r="D21">
        <v>235</v>
      </c>
      <c r="E21">
        <v>2</v>
      </c>
      <c r="F21">
        <v>44</v>
      </c>
      <c r="H21" t="str">
        <f t="shared" si="0"/>
        <v/>
      </c>
      <c r="I21" t="str">
        <f t="shared" si="1"/>
        <v/>
      </c>
      <c r="J21" t="str">
        <f t="shared" si="2"/>
        <v/>
      </c>
    </row>
    <row r="22" spans="1:10" ht="17" x14ac:dyDescent="0.25">
      <c r="A22" s="4" t="s">
        <v>29</v>
      </c>
      <c r="B22" t="s">
        <v>13</v>
      </c>
      <c r="C22" t="s">
        <v>92</v>
      </c>
      <c r="D22">
        <v>232</v>
      </c>
      <c r="E22">
        <v>0</v>
      </c>
      <c r="F22">
        <v>60</v>
      </c>
      <c r="H22" t="str">
        <f t="shared" si="0"/>
        <v/>
      </c>
      <c r="I22" t="str">
        <f t="shared" si="1"/>
        <v/>
      </c>
      <c r="J22" t="str">
        <f t="shared" si="2"/>
        <v/>
      </c>
    </row>
    <row r="23" spans="1:10" ht="17" x14ac:dyDescent="0.25">
      <c r="A23" s="4" t="s">
        <v>33</v>
      </c>
      <c r="B23" t="s">
        <v>13</v>
      </c>
      <c r="C23" t="s">
        <v>102</v>
      </c>
      <c r="D23">
        <v>168</v>
      </c>
      <c r="E23">
        <v>0</v>
      </c>
      <c r="F23">
        <v>42</v>
      </c>
      <c r="H23" t="str">
        <f t="shared" si="0"/>
        <v/>
      </c>
      <c r="I23" t="str">
        <f t="shared" si="1"/>
        <v/>
      </c>
      <c r="J23" t="str">
        <f t="shared" si="2"/>
        <v/>
      </c>
    </row>
    <row r="24" spans="1:10" ht="17" x14ac:dyDescent="0.25">
      <c r="A24" s="4" t="s">
        <v>34</v>
      </c>
      <c r="B24" t="s">
        <v>13</v>
      </c>
      <c r="C24" t="s">
        <v>93</v>
      </c>
      <c r="D24">
        <v>162</v>
      </c>
      <c r="E24">
        <v>4</v>
      </c>
      <c r="F24">
        <v>39</v>
      </c>
      <c r="H24" t="str">
        <f t="shared" si="0"/>
        <v/>
      </c>
      <c r="I24" t="str">
        <f t="shared" si="1"/>
        <v/>
      </c>
      <c r="J24" t="str">
        <f t="shared" si="2"/>
        <v/>
      </c>
    </row>
    <row r="25" spans="1:10" ht="17" x14ac:dyDescent="0.25">
      <c r="A25" s="4" t="s">
        <v>35</v>
      </c>
      <c r="B25" t="s">
        <v>13</v>
      </c>
      <c r="C25" t="s">
        <v>103</v>
      </c>
      <c r="D25">
        <v>143</v>
      </c>
      <c r="E25">
        <v>1</v>
      </c>
      <c r="F25">
        <v>41</v>
      </c>
      <c r="H25" t="str">
        <f t="shared" si="0"/>
        <v/>
      </c>
      <c r="I25" t="str">
        <f t="shared" si="1"/>
        <v/>
      </c>
      <c r="J25" t="str">
        <f t="shared" si="2"/>
        <v/>
      </c>
    </row>
    <row r="26" spans="1:10" ht="17" x14ac:dyDescent="0.25">
      <c r="A26" s="4" t="s">
        <v>36</v>
      </c>
      <c r="B26" t="s">
        <v>13</v>
      </c>
      <c r="C26" t="s">
        <v>90</v>
      </c>
      <c r="D26">
        <v>128</v>
      </c>
      <c r="E26">
        <v>0</v>
      </c>
      <c r="F26">
        <v>46</v>
      </c>
      <c r="H26" t="str">
        <f t="shared" si="0"/>
        <v/>
      </c>
      <c r="I26" t="str">
        <f t="shared" si="1"/>
        <v/>
      </c>
      <c r="J26" t="str">
        <f t="shared" si="2"/>
        <v/>
      </c>
    </row>
    <row r="27" spans="1:10" ht="17" x14ac:dyDescent="0.25">
      <c r="A27" s="4" t="s">
        <v>37</v>
      </c>
      <c r="B27" t="s">
        <v>13</v>
      </c>
      <c r="C27" t="s">
        <v>104</v>
      </c>
      <c r="D27">
        <v>122</v>
      </c>
      <c r="E27">
        <v>3</v>
      </c>
      <c r="F27">
        <v>37</v>
      </c>
      <c r="H27" t="str">
        <f t="shared" si="0"/>
        <v/>
      </c>
      <c r="I27" t="str">
        <f t="shared" si="1"/>
        <v/>
      </c>
      <c r="J27" t="str">
        <f t="shared" si="2"/>
        <v/>
      </c>
    </row>
    <row r="28" spans="1:10" ht="17" x14ac:dyDescent="0.25">
      <c r="A28" s="4" t="s">
        <v>38</v>
      </c>
      <c r="B28" t="s">
        <v>13</v>
      </c>
      <c r="C28" t="s">
        <v>99</v>
      </c>
      <c r="D28">
        <v>119</v>
      </c>
      <c r="E28">
        <v>1</v>
      </c>
      <c r="F28">
        <v>31</v>
      </c>
      <c r="H28" t="str">
        <f t="shared" si="0"/>
        <v/>
      </c>
      <c r="I28" t="str">
        <f t="shared" si="1"/>
        <v/>
      </c>
      <c r="J28" t="str">
        <f t="shared" si="2"/>
        <v/>
      </c>
    </row>
    <row r="29" spans="1:10" ht="17" x14ac:dyDescent="0.25">
      <c r="A29" s="4" t="s">
        <v>39</v>
      </c>
      <c r="B29" t="s">
        <v>13</v>
      </c>
      <c r="C29" t="s">
        <v>92</v>
      </c>
      <c r="D29">
        <v>90</v>
      </c>
      <c r="E29">
        <v>2</v>
      </c>
      <c r="F29">
        <v>49</v>
      </c>
      <c r="H29" t="str">
        <f t="shared" si="0"/>
        <v/>
      </c>
      <c r="I29" t="str">
        <f t="shared" si="1"/>
        <v/>
      </c>
      <c r="J29" t="str">
        <f t="shared" si="2"/>
        <v/>
      </c>
    </row>
    <row r="30" spans="1:10" ht="17" x14ac:dyDescent="0.25">
      <c r="A30" s="4" t="s">
        <v>40</v>
      </c>
      <c r="B30" t="s">
        <v>13</v>
      </c>
      <c r="C30" t="s">
        <v>92</v>
      </c>
      <c r="D30">
        <v>88</v>
      </c>
      <c r="E30">
        <v>1</v>
      </c>
      <c r="F30">
        <v>26</v>
      </c>
      <c r="H30" t="str">
        <f t="shared" si="0"/>
        <v/>
      </c>
      <c r="I30" t="str">
        <f t="shared" si="1"/>
        <v/>
      </c>
      <c r="J30" t="str">
        <f t="shared" si="2"/>
        <v/>
      </c>
    </row>
    <row r="31" spans="1:10" ht="17" x14ac:dyDescent="0.25">
      <c r="A31" s="4"/>
      <c r="B31" t="s">
        <v>42</v>
      </c>
      <c r="C31" t="s">
        <v>105</v>
      </c>
      <c r="D31">
        <v>72</v>
      </c>
      <c r="E31">
        <v>0</v>
      </c>
      <c r="F31">
        <v>18</v>
      </c>
      <c r="H31" t="str">
        <f t="shared" si="0"/>
        <v/>
      </c>
      <c r="I31" t="str">
        <f t="shared" si="1"/>
        <v/>
      </c>
      <c r="J31" t="str">
        <f t="shared" si="2"/>
        <v/>
      </c>
    </row>
    <row r="32" spans="1:10" ht="17" x14ac:dyDescent="0.25">
      <c r="A32" s="4" t="s">
        <v>41</v>
      </c>
      <c r="B32" t="s">
        <v>13</v>
      </c>
      <c r="C32" t="s">
        <v>97</v>
      </c>
      <c r="D32">
        <v>70</v>
      </c>
      <c r="E32">
        <v>0</v>
      </c>
      <c r="F32">
        <v>33</v>
      </c>
      <c r="H32" t="str">
        <f t="shared" si="0"/>
        <v/>
      </c>
      <c r="I32" t="str">
        <f t="shared" si="1"/>
        <v/>
      </c>
      <c r="J32" t="str">
        <f t="shared" si="2"/>
        <v/>
      </c>
    </row>
    <row r="33" spans="1:10" ht="17" x14ac:dyDescent="0.25">
      <c r="A33" s="4" t="s">
        <v>44</v>
      </c>
      <c r="B33" t="s">
        <v>13</v>
      </c>
      <c r="C33" t="s">
        <v>99</v>
      </c>
      <c r="D33">
        <v>70</v>
      </c>
      <c r="E33">
        <v>1</v>
      </c>
      <c r="F33">
        <v>10</v>
      </c>
      <c r="H33" t="str">
        <f t="shared" si="0"/>
        <v/>
      </c>
      <c r="I33" t="str">
        <f t="shared" si="1"/>
        <v/>
      </c>
      <c r="J33" t="str">
        <f t="shared" si="2"/>
        <v/>
      </c>
    </row>
    <row r="34" spans="1:10" ht="17" x14ac:dyDescent="0.25">
      <c r="A34" s="4" t="s">
        <v>43</v>
      </c>
      <c r="B34" t="s">
        <v>13</v>
      </c>
      <c r="C34" t="s">
        <v>91</v>
      </c>
      <c r="D34">
        <v>68</v>
      </c>
      <c r="E34">
        <v>0</v>
      </c>
      <c r="F34">
        <v>7</v>
      </c>
      <c r="H34" t="str">
        <f t="shared" si="0"/>
        <v/>
      </c>
      <c r="I34" t="str">
        <f t="shared" si="1"/>
        <v/>
      </c>
      <c r="J34" t="str">
        <f t="shared" si="2"/>
        <v/>
      </c>
    </row>
    <row r="35" spans="1:10" ht="17" x14ac:dyDescent="0.25">
      <c r="A35" s="4" t="s">
        <v>45</v>
      </c>
      <c r="B35" t="s">
        <v>45</v>
      </c>
      <c r="C35" t="s">
        <v>106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1"/>
        <v/>
      </c>
      <c r="J35" t="str">
        <f t="shared" si="2"/>
        <v/>
      </c>
    </row>
    <row r="36" spans="1:10" ht="17" x14ac:dyDescent="0.25">
      <c r="A36" s="4"/>
      <c r="B36" t="s">
        <v>47</v>
      </c>
      <c r="C36" t="s">
        <v>107</v>
      </c>
      <c r="D36">
        <v>43</v>
      </c>
      <c r="E36">
        <v>1</v>
      </c>
      <c r="F36">
        <v>12</v>
      </c>
      <c r="H36" t="str">
        <f t="shared" si="0"/>
        <v/>
      </c>
      <c r="I36" t="str">
        <f t="shared" si="1"/>
        <v/>
      </c>
      <c r="J36" t="str">
        <f t="shared" si="2"/>
        <v/>
      </c>
    </row>
    <row r="37" spans="1:10" ht="17" x14ac:dyDescent="0.25">
      <c r="A37" s="4"/>
      <c r="B37" t="s">
        <v>46</v>
      </c>
      <c r="C37" t="s">
        <v>108</v>
      </c>
      <c r="D37">
        <v>33</v>
      </c>
      <c r="E37">
        <v>0</v>
      </c>
      <c r="F37">
        <v>12</v>
      </c>
      <c r="H37" t="str">
        <f t="shared" si="0"/>
        <v/>
      </c>
      <c r="I37" t="str">
        <f t="shared" si="1"/>
        <v/>
      </c>
      <c r="J37" t="str">
        <f t="shared" si="2"/>
        <v/>
      </c>
    </row>
    <row r="38" spans="1:10" ht="17" x14ac:dyDescent="0.25">
      <c r="A38" s="4"/>
      <c r="B38" t="s">
        <v>48</v>
      </c>
      <c r="C38" t="s">
        <v>109</v>
      </c>
      <c r="D38">
        <v>28</v>
      </c>
      <c r="E38">
        <v>0</v>
      </c>
      <c r="F38">
        <v>9</v>
      </c>
      <c r="H38" t="str">
        <f t="shared" si="0"/>
        <v/>
      </c>
      <c r="I38" t="str">
        <f t="shared" si="1"/>
        <v/>
      </c>
      <c r="J38" t="str">
        <f t="shared" si="2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1"/>
        <v/>
      </c>
      <c r="J39" t="str">
        <f t="shared" si="2"/>
        <v/>
      </c>
    </row>
    <row r="40" spans="1:10" ht="17" x14ac:dyDescent="0.25">
      <c r="A40" s="4" t="s">
        <v>50</v>
      </c>
      <c r="B40" t="s">
        <v>13</v>
      </c>
      <c r="C40" t="s">
        <v>97</v>
      </c>
      <c r="D40">
        <v>18</v>
      </c>
      <c r="E40">
        <v>0</v>
      </c>
      <c r="F40">
        <v>13</v>
      </c>
      <c r="H40" t="str">
        <f t="shared" si="0"/>
        <v/>
      </c>
      <c r="I40" t="str">
        <f t="shared" si="1"/>
        <v/>
      </c>
      <c r="J40" t="str">
        <f t="shared" si="2"/>
        <v/>
      </c>
    </row>
    <row r="41" spans="1:10" ht="17" x14ac:dyDescent="0.25">
      <c r="A41" s="4" t="s">
        <v>51</v>
      </c>
      <c r="B41" t="s">
        <v>51</v>
      </c>
      <c r="C41" t="s">
        <v>111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1"/>
        <v/>
      </c>
      <c r="J41" t="str">
        <f t="shared" si="2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1"/>
        <v/>
      </c>
      <c r="J42" t="str">
        <f t="shared" si="2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1"/>
        <v/>
      </c>
      <c r="J43" t="str">
        <f t="shared" si="2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1"/>
        <v/>
      </c>
      <c r="J44" t="str">
        <f t="shared" si="2"/>
        <v/>
      </c>
    </row>
    <row r="45" spans="1:10" ht="17" x14ac:dyDescent="0.25">
      <c r="A45" s="4" t="s">
        <v>55</v>
      </c>
      <c r="B45" t="s">
        <v>55</v>
      </c>
      <c r="C45" t="s">
        <v>115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1"/>
        <v/>
      </c>
      <c r="J45" t="str">
        <f t="shared" si="2"/>
        <v/>
      </c>
    </row>
    <row r="46" spans="1:10" ht="17" x14ac:dyDescent="0.25">
      <c r="A46" s="4"/>
      <c r="B46" t="s">
        <v>56</v>
      </c>
      <c r="C46" t="s">
        <v>116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1"/>
        <v/>
      </c>
      <c r="J46" t="str">
        <f t="shared" si="2"/>
        <v/>
      </c>
    </row>
    <row r="47" spans="1:10" ht="17" x14ac:dyDescent="0.25">
      <c r="A47" s="4"/>
      <c r="B47" t="s">
        <v>57</v>
      </c>
      <c r="C47" t="s">
        <v>117</v>
      </c>
      <c r="D47">
        <v>8</v>
      </c>
      <c r="E47">
        <v>0</v>
      </c>
      <c r="F47">
        <v>3</v>
      </c>
      <c r="H47" t="str">
        <f t="shared" si="0"/>
        <v/>
      </c>
      <c r="I47" t="str">
        <f t="shared" si="1"/>
        <v/>
      </c>
      <c r="J47" t="str">
        <f t="shared" si="2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1"/>
        <v/>
      </c>
      <c r="J48" t="str">
        <f t="shared" si="2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1"/>
        <v/>
      </c>
      <c r="J49" t="str">
        <f t="shared" si="2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1"/>
        <v/>
      </c>
      <c r="J50" t="str">
        <f t="shared" si="2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1"/>
        <v/>
      </c>
      <c r="J51" t="str">
        <f t="shared" si="2"/>
        <v/>
      </c>
    </row>
    <row r="52" spans="1:10" ht="17" x14ac:dyDescent="0.25">
      <c r="A52" s="4"/>
      <c r="B52" t="s">
        <v>64</v>
      </c>
      <c r="C52" t="s">
        <v>120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1"/>
        <v/>
      </c>
      <c r="J52" t="str">
        <f t="shared" si="2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1"/>
        <v/>
      </c>
      <c r="J53" t="str">
        <f t="shared" si="2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1"/>
        <v/>
      </c>
      <c r="J54" t="str">
        <f t="shared" si="2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1"/>
        <v/>
      </c>
      <c r="J55" t="str">
        <f t="shared" si="2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1"/>
        <v/>
      </c>
      <c r="J56" t="str">
        <f t="shared" si="2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1"/>
        <v/>
      </c>
      <c r="J57" t="str">
        <f t="shared" si="2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1"/>
        <v/>
      </c>
      <c r="J58" t="str">
        <f t="shared" si="2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1"/>
        <v>0</v>
      </c>
      <c r="J59">
        <f t="shared" si="2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1"/>
        <v>0</v>
      </c>
      <c r="J60">
        <f t="shared" si="2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1"/>
        <v>0</v>
      </c>
      <c r="J61">
        <f t="shared" si="2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1"/>
        <v>0</v>
      </c>
      <c r="J62">
        <f t="shared" si="2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1"/>
        <v/>
      </c>
      <c r="J63" t="str">
        <f t="shared" si="2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1"/>
        <v/>
      </c>
      <c r="J64" t="str">
        <f t="shared" si="2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1"/>
        <v/>
      </c>
      <c r="J65" t="str">
        <f t="shared" si="2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1"/>
        <v/>
      </c>
      <c r="J66" t="str">
        <f t="shared" si="2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1"/>
        <v/>
      </c>
      <c r="J67" t="str">
        <f t="shared" si="2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1"/>
        <v/>
      </c>
      <c r="J68" t="str">
        <f t="shared" si="2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H78" si="3">IF($B69="US",D69,"")</f>
        <v/>
      </c>
      <c r="I69" t="str">
        <f t="shared" ref="I69:I78" si="4">IF($B69="US",E69,"")</f>
        <v/>
      </c>
      <c r="J69" t="str">
        <f t="shared" ref="J69:J78" si="5">IF($B69="US",F69,"")</f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3"/>
        <v/>
      </c>
      <c r="I70" t="str">
        <f t="shared" si="4"/>
        <v/>
      </c>
      <c r="J70" t="str">
        <f t="shared" si="5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3"/>
        <v/>
      </c>
      <c r="I71" t="str">
        <f t="shared" si="4"/>
        <v/>
      </c>
      <c r="J71" t="str">
        <f t="shared" si="5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3"/>
        <v>1</v>
      </c>
      <c r="I72">
        <f t="shared" si="4"/>
        <v>0</v>
      </c>
      <c r="J72">
        <f t="shared" si="5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3"/>
        <v>1</v>
      </c>
      <c r="I73">
        <f t="shared" si="4"/>
        <v>0</v>
      </c>
      <c r="J73">
        <f t="shared" si="5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3"/>
        <v>1</v>
      </c>
      <c r="I74">
        <f t="shared" si="4"/>
        <v>0</v>
      </c>
      <c r="J74">
        <f t="shared" si="5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3"/>
        <v>1</v>
      </c>
      <c r="I75">
        <f t="shared" si="4"/>
        <v>0</v>
      </c>
      <c r="J75">
        <f t="shared" si="5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3"/>
        <v>1</v>
      </c>
      <c r="I76">
        <f t="shared" si="4"/>
        <v>0</v>
      </c>
      <c r="J76">
        <f t="shared" si="5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3"/>
        <v>1</v>
      </c>
      <c r="I77">
        <f t="shared" si="4"/>
        <v>0</v>
      </c>
      <c r="J77">
        <f t="shared" si="5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3"/>
        <v>1</v>
      </c>
      <c r="I78">
        <f t="shared" si="4"/>
        <v>0</v>
      </c>
      <c r="J78">
        <f t="shared" si="5"/>
        <v>0</v>
      </c>
    </row>
  </sheetData>
  <mergeCells count="1">
    <mergeCell ref="H2:J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9F64-11F3-084B-A8D1-CBED98C26DFF}">
  <dimension ref="A1:J78"/>
  <sheetViews>
    <sheetView workbookViewId="0">
      <selection sqref="A1:XFD1"/>
    </sheetView>
  </sheetViews>
  <sheetFormatPr baseColWidth="10" defaultRowHeight="16" x14ac:dyDescent="0.2"/>
  <cols>
    <col min="3" max="3" width="15.33203125" customWidth="1"/>
  </cols>
  <sheetData>
    <row r="1" spans="1:10" x14ac:dyDescent="0.2">
      <c r="D1">
        <f>SUM(D4:D78)</f>
        <v>64460</v>
      </c>
      <c r="E1">
        <f>SUM(E4:E78)</f>
        <v>1384</v>
      </c>
      <c r="F1">
        <f>SUM(F4:F78)</f>
        <v>7171</v>
      </c>
      <c r="H1">
        <f>SUM(H4:H78)</f>
        <v>15</v>
      </c>
      <c r="I1">
        <f>SUM(I4:I78)</f>
        <v>0</v>
      </c>
      <c r="J1">
        <f>SUM(J4:J78)</f>
        <v>3</v>
      </c>
    </row>
    <row r="2" spans="1:10" x14ac:dyDescent="0.2">
      <c r="H2" s="21" t="s">
        <v>143</v>
      </c>
      <c r="I2" s="21"/>
      <c r="J2" s="21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s="2">
        <v>43875.41878472222</v>
      </c>
      <c r="D4">
        <v>51986</v>
      </c>
      <c r="E4">
        <v>1318</v>
      </c>
      <c r="F4">
        <v>3900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s="2">
        <v>43875.536828703705</v>
      </c>
      <c r="D5">
        <v>1261</v>
      </c>
      <c r="E5">
        <v>2</v>
      </c>
      <c r="F5">
        <v>362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s="2">
        <v>43875.536828703705</v>
      </c>
      <c r="D6">
        <v>1184</v>
      </c>
      <c r="E6">
        <v>11</v>
      </c>
      <c r="F6">
        <v>357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s="2">
        <v>43875.592534722222</v>
      </c>
      <c r="D7">
        <v>1155</v>
      </c>
      <c r="E7">
        <v>0</v>
      </c>
      <c r="F7">
        <v>403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s="2">
        <v>43875.391018518516</v>
      </c>
      <c r="D8">
        <v>988</v>
      </c>
      <c r="E8">
        <v>2</v>
      </c>
      <c r="F8">
        <v>364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s="2">
        <v>43875.536828703705</v>
      </c>
      <c r="D9">
        <v>934</v>
      </c>
      <c r="E9">
        <v>6</v>
      </c>
      <c r="F9">
        <v>193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s="2">
        <v>43875.050763888888</v>
      </c>
      <c r="D10">
        <v>900</v>
      </c>
      <c r="E10">
        <v>1</v>
      </c>
      <c r="F10">
        <v>187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s="2">
        <v>43875.41878472222</v>
      </c>
      <c r="D11">
        <v>593</v>
      </c>
      <c r="E11">
        <v>0</v>
      </c>
      <c r="F11">
        <v>157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s="2">
        <v>43875.370162037034</v>
      </c>
      <c r="D12">
        <v>532</v>
      </c>
      <c r="E12">
        <v>5</v>
      </c>
      <c r="F12">
        <v>139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s="2">
        <v>43875.467615740738</v>
      </c>
      <c r="D13">
        <v>523</v>
      </c>
      <c r="E13">
        <v>2</v>
      </c>
      <c r="F13">
        <v>136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s="2">
        <v>43875.467615740738</v>
      </c>
      <c r="D14">
        <v>463</v>
      </c>
      <c r="E14">
        <v>1</v>
      </c>
      <c r="F14">
        <v>114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s="2">
        <v>43875.557719907411</v>
      </c>
      <c r="D15">
        <v>419</v>
      </c>
      <c r="E15">
        <v>11</v>
      </c>
      <c r="F15">
        <v>47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s="2">
        <v>43875.272939814815</v>
      </c>
      <c r="D16">
        <v>372</v>
      </c>
      <c r="E16">
        <v>3</v>
      </c>
      <c r="F16">
        <v>80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26</v>
      </c>
      <c r="B17" t="s">
        <v>13</v>
      </c>
      <c r="C17" s="2">
        <v>43875.175821759258</v>
      </c>
      <c r="D17">
        <v>318</v>
      </c>
      <c r="E17">
        <v>1</v>
      </c>
      <c r="F17">
        <v>90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27</v>
      </c>
      <c r="B18" t="s">
        <v>13</v>
      </c>
      <c r="C18" s="2">
        <v>43875.467615740738</v>
      </c>
      <c r="D18">
        <v>283</v>
      </c>
      <c r="E18">
        <v>3</v>
      </c>
      <c r="F18">
        <v>87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28</v>
      </c>
      <c r="B19" t="s">
        <v>13</v>
      </c>
      <c r="C19" s="2">
        <v>43875.467615740738</v>
      </c>
      <c r="D19">
        <v>281</v>
      </c>
      <c r="E19">
        <v>0</v>
      </c>
      <c r="F19">
        <v>63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29</v>
      </c>
      <c r="B20" t="s">
        <v>13</v>
      </c>
      <c r="C20" s="2">
        <v>43875.536828703705</v>
      </c>
      <c r="D20">
        <v>230</v>
      </c>
      <c r="E20">
        <v>0</v>
      </c>
      <c r="F20">
        <v>54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s="2">
        <v>43875.64099537037</v>
      </c>
      <c r="D21">
        <v>226</v>
      </c>
      <c r="E21">
        <v>2</v>
      </c>
      <c r="F21">
        <v>36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31</v>
      </c>
      <c r="B22" t="s">
        <v>32</v>
      </c>
      <c r="C22" s="2">
        <v>43875.009293981479</v>
      </c>
      <c r="D22">
        <v>218</v>
      </c>
      <c r="E22">
        <v>0</v>
      </c>
      <c r="F22">
        <v>0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s="2">
        <v>43875.536828703705</v>
      </c>
      <c r="D23">
        <v>162</v>
      </c>
      <c r="E23">
        <v>0</v>
      </c>
      <c r="F23">
        <v>36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s="2">
        <v>43875.64099537037</v>
      </c>
      <c r="D24">
        <v>159</v>
      </c>
      <c r="E24">
        <v>4</v>
      </c>
      <c r="F24">
        <v>43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s="2">
        <v>43875.07849537037</v>
      </c>
      <c r="D25">
        <v>140</v>
      </c>
      <c r="E25">
        <v>1</v>
      </c>
      <c r="F25">
        <v>28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s="2">
        <v>43875.272939814815</v>
      </c>
      <c r="D26">
        <v>126</v>
      </c>
      <c r="E26">
        <v>0</v>
      </c>
      <c r="F26">
        <v>38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s="2">
        <v>43875.467615740738</v>
      </c>
      <c r="D27">
        <v>120</v>
      </c>
      <c r="E27">
        <v>3</v>
      </c>
      <c r="F27">
        <v>31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s="2">
        <v>43875.64099537037</v>
      </c>
      <c r="D28">
        <v>119</v>
      </c>
      <c r="E28">
        <v>1</v>
      </c>
      <c r="F28">
        <v>29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s="2">
        <v>43874.661840277775</v>
      </c>
      <c r="D29">
        <v>90</v>
      </c>
      <c r="E29">
        <v>2</v>
      </c>
      <c r="F29">
        <v>39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s="2">
        <v>43875.02988425926</v>
      </c>
      <c r="D30">
        <v>86</v>
      </c>
      <c r="E30">
        <v>1</v>
      </c>
      <c r="F30">
        <v>25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 t="s">
        <v>41</v>
      </c>
      <c r="B31" t="s">
        <v>13</v>
      </c>
      <c r="C31" s="2">
        <v>43875.071550925924</v>
      </c>
      <c r="D31">
        <v>67</v>
      </c>
      <c r="E31">
        <v>0</v>
      </c>
      <c r="F31">
        <v>24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/>
      <c r="B32" t="s">
        <v>42</v>
      </c>
      <c r="C32" s="2">
        <v>43875.52988425926</v>
      </c>
      <c r="D32">
        <v>67</v>
      </c>
      <c r="E32">
        <v>0</v>
      </c>
      <c r="F32">
        <v>17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s="2">
        <v>43875.085509259261</v>
      </c>
      <c r="D33">
        <v>65</v>
      </c>
      <c r="E33">
        <v>0</v>
      </c>
      <c r="F33">
        <v>6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44</v>
      </c>
      <c r="B34" t="s">
        <v>13</v>
      </c>
      <c r="C34" s="2">
        <v>43875.050763888888</v>
      </c>
      <c r="D34">
        <v>65</v>
      </c>
      <c r="E34">
        <v>1</v>
      </c>
      <c r="F34">
        <v>6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 t="s">
        <v>45</v>
      </c>
      <c r="B35" t="s">
        <v>45</v>
      </c>
      <c r="C35" s="2">
        <v>43875.377222222225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/>
      <c r="B36" t="s">
        <v>46</v>
      </c>
      <c r="C36" s="2">
        <v>43874.745173611111</v>
      </c>
      <c r="D36">
        <v>33</v>
      </c>
      <c r="E36">
        <v>0</v>
      </c>
      <c r="F36">
        <v>12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47</v>
      </c>
      <c r="C37" s="2">
        <v>43875.161828703705</v>
      </c>
      <c r="D37">
        <v>29</v>
      </c>
      <c r="E37">
        <v>1</v>
      </c>
      <c r="F37">
        <v>9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s="2">
        <v>43873.613229166665</v>
      </c>
      <c r="D38">
        <v>28</v>
      </c>
      <c r="E38">
        <v>0</v>
      </c>
      <c r="F38">
        <v>7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s="2">
        <v>43874.45349537037</v>
      </c>
      <c r="D39">
        <v>19</v>
      </c>
      <c r="E39">
        <v>0</v>
      </c>
      <c r="F39">
        <v>3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50</v>
      </c>
      <c r="B40" t="s">
        <v>13</v>
      </c>
      <c r="C40" s="2">
        <v>43874.363287037035</v>
      </c>
      <c r="D40">
        <v>18</v>
      </c>
      <c r="E40">
        <v>0</v>
      </c>
      <c r="F40">
        <v>11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51</v>
      </c>
      <c r="B41" t="s">
        <v>51</v>
      </c>
      <c r="C41" s="2">
        <v>43875.092430555553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s="2">
        <v>43874.634155092594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s="2">
        <v>43874.272939814815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s="2">
        <v>43873.786828703705</v>
      </c>
      <c r="D44">
        <v>11</v>
      </c>
      <c r="E44">
        <v>0</v>
      </c>
      <c r="F44">
        <v>2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s="2">
        <v>43874.592430555553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s="2">
        <v>43873.793819444443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s="2">
        <v>43873.022939814815</v>
      </c>
      <c r="D47">
        <v>8</v>
      </c>
      <c r="E47">
        <v>0</v>
      </c>
      <c r="F47">
        <v>1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s="2">
        <v>43870.814606481479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s="2">
        <v>43874.745173611111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s="2">
        <v>43874.745173611111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s="2">
        <v>43868.238229166665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s="2">
        <v>43874.786828703705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s="2">
        <v>43868.745162037034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s="2">
        <v>43873.321550925924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s="2">
        <v>43863.939664351848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s="2">
        <v>43865.009097222224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s="2">
        <v>43873.613229166665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s="2">
        <v>43870.85628472222</v>
      </c>
      <c r="D58">
        <v>2</v>
      </c>
      <c r="E58">
        <v>0</v>
      </c>
      <c r="F58">
        <v>0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s="2">
        <v>43870.79378472222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s="2">
        <v>43864.161828703705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s="2">
        <v>43874.134120370371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s="2">
        <v>43864.02988425926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s="2">
        <v>43865.65488425926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s="2">
        <v>43873.321550925924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s="2">
        <v>43873.786840277775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78</v>
      </c>
      <c r="C66" s="2">
        <v>43873.002222222225</v>
      </c>
      <c r="D66">
        <v>1</v>
      </c>
      <c r="E66">
        <v>0</v>
      </c>
      <c r="F66">
        <v>1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 t="s">
        <v>79</v>
      </c>
      <c r="B67" t="s">
        <v>13</v>
      </c>
      <c r="C67" s="2">
        <v>43873.27988425926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/>
      <c r="B68" t="s">
        <v>80</v>
      </c>
      <c r="C68" s="2">
        <v>43873.613229166665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81</v>
      </c>
      <c r="C69" s="2">
        <v>43869.154895833337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82</v>
      </c>
      <c r="C70" s="2">
        <v>43862.092662037037</v>
      </c>
      <c r="D70">
        <v>1</v>
      </c>
      <c r="E70">
        <v>0</v>
      </c>
      <c r="F70">
        <v>0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 t="s">
        <v>83</v>
      </c>
      <c r="B71" t="s">
        <v>1</v>
      </c>
      <c r="C71" s="2">
        <v>43862.821562500001</v>
      </c>
      <c r="D71">
        <v>1</v>
      </c>
      <c r="E71">
        <v>0</v>
      </c>
      <c r="F71">
        <v>0</v>
      </c>
      <c r="H71">
        <f t="shared" si="1"/>
        <v>1</v>
      </c>
      <c r="I71">
        <f t="shared" si="1"/>
        <v>0</v>
      </c>
      <c r="J71">
        <f t="shared" si="1"/>
        <v>0</v>
      </c>
    </row>
    <row r="72" spans="1:10" ht="17" x14ac:dyDescent="0.25">
      <c r="A72" s="4" t="s">
        <v>84</v>
      </c>
      <c r="B72" t="s">
        <v>1</v>
      </c>
      <c r="C72" s="2">
        <v>43862.828506944446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85</v>
      </c>
      <c r="B73" t="s">
        <v>1</v>
      </c>
      <c r="C73" s="2">
        <v>43866.911828703705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86</v>
      </c>
      <c r="B74" t="s">
        <v>1</v>
      </c>
      <c r="C74" s="2">
        <v>43862.828506944446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87</v>
      </c>
      <c r="B75" t="s">
        <v>1</v>
      </c>
      <c r="C75" s="2">
        <v>43874.786828703705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88</v>
      </c>
      <c r="B76" t="s">
        <v>1</v>
      </c>
      <c r="C76" s="2">
        <v>43870.293796296297</v>
      </c>
      <c r="D76">
        <v>1</v>
      </c>
      <c r="E76">
        <v>0</v>
      </c>
      <c r="F76">
        <v>1</v>
      </c>
      <c r="H76">
        <f t="shared" si="1"/>
        <v>1</v>
      </c>
      <c r="I76">
        <f t="shared" si="1"/>
        <v>0</v>
      </c>
      <c r="J76">
        <f t="shared" si="1"/>
        <v>1</v>
      </c>
    </row>
    <row r="77" spans="1:10" ht="17" x14ac:dyDescent="0.25">
      <c r="A77" s="4" t="s">
        <v>89</v>
      </c>
      <c r="B77" t="s">
        <v>1</v>
      </c>
      <c r="C77" s="2">
        <v>43862.821562500001</v>
      </c>
      <c r="D77">
        <v>1</v>
      </c>
      <c r="E77">
        <v>0</v>
      </c>
      <c r="F77">
        <v>0</v>
      </c>
      <c r="H77">
        <f t="shared" si="1"/>
        <v>1</v>
      </c>
      <c r="I77">
        <f t="shared" si="1"/>
        <v>0</v>
      </c>
      <c r="J77">
        <f t="shared" si="1"/>
        <v>0</v>
      </c>
    </row>
    <row r="78" spans="1:10" x14ac:dyDescent="0.2">
      <c r="H78" t="str">
        <f t="shared" si="1"/>
        <v/>
      </c>
      <c r="I78" t="str">
        <f t="shared" si="1"/>
        <v/>
      </c>
      <c r="J78" t="str">
        <f t="shared" si="1"/>
        <v/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graph</vt:lpstr>
      <vt:lpstr>2020-03-23</vt:lpstr>
      <vt:lpstr>2020-03-22</vt:lpstr>
      <vt:lpstr>2020-03-21</vt:lpstr>
      <vt:lpstr>2020-03-20</vt:lpstr>
      <vt:lpstr>2020-03-19</vt:lpstr>
      <vt:lpstr>2020-03-18</vt:lpstr>
      <vt:lpstr>2020-03-17</vt:lpstr>
      <vt:lpstr>2020-03-16</vt:lpstr>
      <vt:lpstr>2020-03-15</vt:lpstr>
      <vt:lpstr>2020-03-14</vt:lpstr>
      <vt:lpstr>2020-03-13</vt:lpstr>
      <vt:lpstr>2020-03-12</vt:lpstr>
      <vt:lpstr>2020-03-11</vt:lpstr>
      <vt:lpstr>2020-03-10</vt:lpstr>
      <vt:lpstr>2020-03-09</vt:lpstr>
      <vt:lpstr>2020-03-08</vt:lpstr>
      <vt:lpstr>2020-03-07</vt:lpstr>
      <vt:lpstr>2020-03-06</vt:lpstr>
      <vt:lpstr>2020-03-05</vt:lpstr>
      <vt:lpstr>2020-03-04</vt:lpstr>
      <vt:lpstr>2020-03-03</vt:lpstr>
      <vt:lpstr>2020-03-02</vt:lpstr>
      <vt:lpstr>2020-03-01</vt:lpstr>
      <vt:lpstr>2020-02-16</vt:lpstr>
      <vt:lpstr>2020-02-15</vt:lpstr>
      <vt:lpstr>2020-02-14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2020-03-15T21:26:43Z</dcterms:created>
  <dcterms:modified xsi:type="dcterms:W3CDTF">2020-03-24T14:26:23Z</dcterms:modified>
</cp:coreProperties>
</file>