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PAGINA DDP\DDP\"/>
    </mc:Choice>
  </mc:AlternateContent>
  <xr:revisionPtr revIDLastSave="0" documentId="13_ncr:1_{87519735-2D03-404B-8CBF-E55105C39A42}" xr6:coauthVersionLast="47" xr6:coauthVersionMax="47" xr10:uidLastSave="{00000000-0000-0000-0000-000000000000}"/>
  <bookViews>
    <workbookView xWindow="-120" yWindow="-120" windowWidth="20730" windowHeight="11040" xr2:uid="{C5716F8C-0644-473A-A5F3-1EA632748C24}"/>
  </bookViews>
  <sheets>
    <sheet name="DD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7" i="1" l="1"/>
  <c r="J77" i="1"/>
  <c r="K77" i="1"/>
  <c r="L77" i="1"/>
  <c r="M77" i="1"/>
  <c r="N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H110" i="1"/>
  <c r="G110" i="1"/>
  <c r="F110" i="1"/>
  <c r="E110" i="1"/>
  <c r="D110" i="1"/>
  <c r="C110" i="1"/>
  <c r="H109" i="1"/>
  <c r="G109" i="1"/>
  <c r="F109" i="1"/>
  <c r="E109" i="1"/>
  <c r="D109" i="1"/>
  <c r="C109" i="1"/>
  <c r="H108" i="1"/>
  <c r="G108" i="1"/>
  <c r="F108" i="1"/>
  <c r="E108" i="1"/>
  <c r="D108" i="1"/>
  <c r="C108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N100" i="1"/>
  <c r="M100" i="1"/>
  <c r="L100" i="1"/>
  <c r="K100" i="1"/>
  <c r="J100" i="1"/>
  <c r="I100" i="1"/>
  <c r="H100" i="1"/>
  <c r="G100" i="1"/>
  <c r="G99" i="1" s="1"/>
  <c r="F100" i="1"/>
  <c r="F99" i="1" s="1"/>
  <c r="E100" i="1"/>
  <c r="D100" i="1"/>
  <c r="C100" i="1"/>
  <c r="C99" i="1" s="1"/>
  <c r="N95" i="1"/>
  <c r="M95" i="1"/>
  <c r="L95" i="1"/>
  <c r="K95" i="1"/>
  <c r="J95" i="1"/>
  <c r="I95" i="1"/>
  <c r="H95" i="1"/>
  <c r="G95" i="1"/>
  <c r="F95" i="1"/>
  <c r="E95" i="1"/>
  <c r="D95" i="1"/>
  <c r="C95" i="1"/>
  <c r="N94" i="1"/>
  <c r="M94" i="1"/>
  <c r="L94" i="1"/>
  <c r="K94" i="1"/>
  <c r="J94" i="1"/>
  <c r="I94" i="1"/>
  <c r="H94" i="1"/>
  <c r="G94" i="1"/>
  <c r="F94" i="1"/>
  <c r="E94" i="1"/>
  <c r="D94" i="1"/>
  <c r="C94" i="1"/>
  <c r="N93" i="1"/>
  <c r="M93" i="1"/>
  <c r="L93" i="1"/>
  <c r="K93" i="1"/>
  <c r="J93" i="1"/>
  <c r="I93" i="1"/>
  <c r="H93" i="1"/>
  <c r="G93" i="1"/>
  <c r="F93" i="1"/>
  <c r="E93" i="1"/>
  <c r="D93" i="1"/>
  <c r="C93" i="1"/>
  <c r="N92" i="1"/>
  <c r="M92" i="1"/>
  <c r="L92" i="1"/>
  <c r="K92" i="1"/>
  <c r="J92" i="1"/>
  <c r="I92" i="1"/>
  <c r="H92" i="1"/>
  <c r="G92" i="1"/>
  <c r="F92" i="1"/>
  <c r="E92" i="1"/>
  <c r="D92" i="1"/>
  <c r="C92" i="1"/>
  <c r="N91" i="1"/>
  <c r="M91" i="1"/>
  <c r="L91" i="1"/>
  <c r="K91" i="1"/>
  <c r="J91" i="1"/>
  <c r="I91" i="1"/>
  <c r="H91" i="1"/>
  <c r="H90" i="1" s="1"/>
  <c r="G91" i="1"/>
  <c r="F91" i="1"/>
  <c r="E91" i="1"/>
  <c r="D91" i="1"/>
  <c r="C91" i="1"/>
  <c r="N86" i="1"/>
  <c r="M86" i="1"/>
  <c r="L86" i="1"/>
  <c r="K86" i="1"/>
  <c r="J86" i="1"/>
  <c r="I86" i="1"/>
  <c r="H86" i="1"/>
  <c r="G86" i="1"/>
  <c r="F86" i="1"/>
  <c r="E86" i="1"/>
  <c r="D86" i="1"/>
  <c r="C86" i="1"/>
  <c r="N85" i="1"/>
  <c r="M85" i="1"/>
  <c r="L85" i="1"/>
  <c r="K85" i="1"/>
  <c r="J85" i="1"/>
  <c r="I85" i="1"/>
  <c r="H85" i="1"/>
  <c r="G85" i="1"/>
  <c r="F85" i="1"/>
  <c r="E85" i="1"/>
  <c r="D85" i="1"/>
  <c r="C85" i="1"/>
  <c r="N84" i="1"/>
  <c r="M84" i="1"/>
  <c r="L84" i="1"/>
  <c r="K84" i="1"/>
  <c r="J84" i="1"/>
  <c r="I84" i="1"/>
  <c r="H84" i="1"/>
  <c r="G84" i="1"/>
  <c r="F84" i="1"/>
  <c r="E84" i="1"/>
  <c r="D84" i="1"/>
  <c r="C84" i="1"/>
  <c r="N83" i="1"/>
  <c r="M83" i="1"/>
  <c r="L83" i="1"/>
  <c r="K83" i="1"/>
  <c r="J83" i="1"/>
  <c r="I83" i="1"/>
  <c r="H83" i="1"/>
  <c r="G83" i="1"/>
  <c r="F83" i="1"/>
  <c r="E83" i="1"/>
  <c r="D83" i="1"/>
  <c r="C83" i="1"/>
  <c r="N82" i="1"/>
  <c r="M82" i="1"/>
  <c r="M81" i="1" s="1"/>
  <c r="L82" i="1"/>
  <c r="K82" i="1"/>
  <c r="J82" i="1"/>
  <c r="J81" i="1" s="1"/>
  <c r="I82" i="1"/>
  <c r="H82" i="1"/>
  <c r="G82" i="1"/>
  <c r="F82" i="1"/>
  <c r="E82" i="1"/>
  <c r="D82" i="1"/>
  <c r="C82" i="1"/>
  <c r="H77" i="1"/>
  <c r="G77" i="1"/>
  <c r="F77" i="1"/>
  <c r="E77" i="1"/>
  <c r="D77" i="1"/>
  <c r="C77" i="1"/>
  <c r="H76" i="1"/>
  <c r="G76" i="1"/>
  <c r="F76" i="1"/>
  <c r="E76" i="1"/>
  <c r="D76" i="1"/>
  <c r="C76" i="1"/>
  <c r="H75" i="1"/>
  <c r="G75" i="1"/>
  <c r="F75" i="1"/>
  <c r="E75" i="1"/>
  <c r="D75" i="1"/>
  <c r="C75" i="1"/>
  <c r="H74" i="1"/>
  <c r="G74" i="1"/>
  <c r="F74" i="1"/>
  <c r="E74" i="1"/>
  <c r="D74" i="1"/>
  <c r="C74" i="1"/>
  <c r="H73" i="1"/>
  <c r="G73" i="1"/>
  <c r="F73" i="1"/>
  <c r="E73" i="1"/>
  <c r="D73" i="1"/>
  <c r="C73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H69" i="1"/>
  <c r="G69" i="1"/>
  <c r="F69" i="1"/>
  <c r="E69" i="1"/>
  <c r="D69" i="1"/>
  <c r="C69" i="1"/>
  <c r="H68" i="1"/>
  <c r="G68" i="1"/>
  <c r="F68" i="1"/>
  <c r="E68" i="1"/>
  <c r="D68" i="1"/>
  <c r="C68" i="1"/>
  <c r="H67" i="1"/>
  <c r="G67" i="1"/>
  <c r="F67" i="1"/>
  <c r="E67" i="1"/>
  <c r="D67" i="1"/>
  <c r="C67" i="1"/>
  <c r="H66" i="1"/>
  <c r="G66" i="1"/>
  <c r="F66" i="1"/>
  <c r="E66" i="1"/>
  <c r="D66" i="1"/>
  <c r="C66" i="1"/>
  <c r="H65" i="1"/>
  <c r="G65" i="1"/>
  <c r="F65" i="1"/>
  <c r="E65" i="1"/>
  <c r="D65" i="1"/>
  <c r="C65" i="1"/>
  <c r="H61" i="1"/>
  <c r="G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8" i="1"/>
  <c r="G58" i="1"/>
  <c r="F58" i="1"/>
  <c r="E58" i="1"/>
  <c r="D58" i="1"/>
  <c r="C58" i="1"/>
  <c r="H57" i="1"/>
  <c r="G57" i="1"/>
  <c r="F57" i="1"/>
  <c r="E57" i="1"/>
  <c r="D57" i="1"/>
  <c r="C57" i="1"/>
  <c r="T41" i="1"/>
  <c r="T37" i="1"/>
  <c r="U31" i="1"/>
  <c r="H31" i="1"/>
  <c r="G31" i="1"/>
  <c r="F31" i="1"/>
  <c r="E31" i="1"/>
  <c r="D31" i="1"/>
  <c r="C31" i="1"/>
  <c r="H30" i="1"/>
  <c r="G30" i="1"/>
  <c r="F30" i="1"/>
  <c r="E30" i="1"/>
  <c r="D30" i="1"/>
  <c r="C30" i="1"/>
  <c r="U29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T17" i="1"/>
  <c r="N17" i="1"/>
  <c r="M17" i="1"/>
  <c r="L17" i="1"/>
  <c r="K17" i="1"/>
  <c r="J17" i="1"/>
  <c r="I17" i="1"/>
  <c r="T11" i="1"/>
  <c r="T12" i="1" s="1"/>
  <c r="T13" i="1" s="1"/>
  <c r="A8" i="1"/>
  <c r="F90" i="1" l="1"/>
  <c r="C90" i="1"/>
  <c r="N90" i="1"/>
  <c r="E99" i="1"/>
  <c r="E90" i="1"/>
  <c r="K81" i="1"/>
  <c r="G90" i="1"/>
  <c r="D99" i="1"/>
  <c r="H99" i="1"/>
  <c r="F17" i="1"/>
  <c r="L81" i="1"/>
  <c r="N81" i="1"/>
  <c r="D81" i="1"/>
  <c r="H17" i="1"/>
  <c r="G17" i="1"/>
  <c r="C11" i="1"/>
  <c r="C51" i="1" s="1"/>
  <c r="E17" i="1"/>
  <c r="G26" i="1"/>
  <c r="C13" i="1"/>
  <c r="C44" i="1" s="1"/>
  <c r="G81" i="1"/>
  <c r="H81" i="1"/>
  <c r="D90" i="1"/>
  <c r="I81" i="1"/>
  <c r="D17" i="1"/>
  <c r="I90" i="1"/>
  <c r="E81" i="1"/>
  <c r="M90" i="1"/>
  <c r="F81" i="1"/>
  <c r="C10" i="1"/>
  <c r="D10" i="1" s="1"/>
  <c r="H26" i="1"/>
  <c r="D26" i="1"/>
  <c r="C26" i="1"/>
  <c r="J90" i="1"/>
  <c r="L90" i="1"/>
  <c r="C12" i="1"/>
  <c r="E26" i="1"/>
  <c r="C9" i="1"/>
  <c r="C49" i="1" s="1"/>
  <c r="C17" i="1"/>
  <c r="F26" i="1"/>
  <c r="K90" i="1"/>
  <c r="C81" i="1"/>
  <c r="G35" i="1" l="1"/>
  <c r="C50" i="1"/>
  <c r="H35" i="1"/>
  <c r="F35" i="1"/>
  <c r="D13" i="1"/>
  <c r="E13" i="1" s="1"/>
  <c r="C41" i="1"/>
  <c r="C53" i="1"/>
  <c r="E35" i="1"/>
  <c r="C42" i="1"/>
  <c r="D11" i="1"/>
  <c r="D42" i="1" s="1"/>
  <c r="D35" i="1"/>
  <c r="D12" i="1"/>
  <c r="C35" i="1"/>
  <c r="D50" i="1"/>
  <c r="D41" i="1"/>
  <c r="E10" i="1"/>
  <c r="C43" i="1"/>
  <c r="D9" i="1"/>
  <c r="C8" i="1"/>
  <c r="C48" i="1" s="1"/>
  <c r="C40" i="1"/>
  <c r="C52" i="1"/>
  <c r="D44" i="1"/>
  <c r="D53" i="1" l="1"/>
  <c r="E11" i="1"/>
  <c r="F11" i="1" s="1"/>
  <c r="D51" i="1"/>
  <c r="F13" i="1"/>
  <c r="E53" i="1"/>
  <c r="E44" i="1"/>
  <c r="C39" i="1"/>
  <c r="E9" i="1"/>
  <c r="D8" i="1"/>
  <c r="D49" i="1"/>
  <c r="D40" i="1"/>
  <c r="E50" i="1"/>
  <c r="F10" i="1"/>
  <c r="E41" i="1"/>
  <c r="E12" i="1"/>
  <c r="D43" i="1"/>
  <c r="D52" i="1"/>
  <c r="E42" i="1" l="1"/>
  <c r="E51" i="1"/>
  <c r="D39" i="1"/>
  <c r="D48" i="1"/>
  <c r="E8" i="1"/>
  <c r="E40" i="1"/>
  <c r="E49" i="1"/>
  <c r="F9" i="1"/>
  <c r="G10" i="1"/>
  <c r="F50" i="1"/>
  <c r="F41" i="1"/>
  <c r="G13" i="1"/>
  <c r="F53" i="1"/>
  <c r="F44" i="1"/>
  <c r="E43" i="1"/>
  <c r="F12" i="1"/>
  <c r="E52" i="1"/>
  <c r="F51" i="1"/>
  <c r="G11" i="1"/>
  <c r="F42" i="1"/>
  <c r="H10" i="1" l="1"/>
  <c r="G41" i="1"/>
  <c r="G50" i="1"/>
  <c r="G51" i="1"/>
  <c r="H11" i="1"/>
  <c r="G42" i="1"/>
  <c r="G12" i="1"/>
  <c r="F43" i="1"/>
  <c r="F52" i="1"/>
  <c r="F8" i="1"/>
  <c r="F49" i="1"/>
  <c r="F40" i="1"/>
  <c r="G9" i="1"/>
  <c r="H13" i="1"/>
  <c r="G44" i="1"/>
  <c r="G53" i="1"/>
  <c r="E48" i="1"/>
  <c r="E39" i="1"/>
  <c r="H42" i="1" l="1"/>
  <c r="H51" i="1"/>
  <c r="G8" i="1"/>
  <c r="G40" i="1"/>
  <c r="G49" i="1"/>
  <c r="H9" i="1"/>
  <c r="F48" i="1"/>
  <c r="F39" i="1"/>
  <c r="H12" i="1"/>
  <c r="G43" i="1"/>
  <c r="G52" i="1"/>
  <c r="H41" i="1"/>
  <c r="H50" i="1"/>
  <c r="H44" i="1"/>
  <c r="H53" i="1"/>
  <c r="H43" i="1" l="1"/>
  <c r="H52" i="1"/>
  <c r="G39" i="1"/>
  <c r="G48" i="1"/>
  <c r="H40" i="1"/>
  <c r="H49" i="1"/>
  <c r="H8" i="1"/>
  <c r="H48" i="1" l="1"/>
  <c r="H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" authorId="0" shapeId="0" xr:uid="{5C95D71A-E222-4506-8A17-72C9D706110D}">
      <text>
        <r>
          <rPr>
            <sz val="11"/>
            <color theme="1"/>
            <rFont val="Calibri"/>
            <family val="2"/>
            <scheme val="minor"/>
          </rPr>
          <t>======
ID#AAABekYSPqQ
tc={8FE53D64-8780-41BD-BB1C-3C7AD301510A}    (2025-02-20 15:34:41)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Completar con la cantidad de colaboradores al inicio del mes</t>
        </r>
      </text>
    </comment>
    <comment ref="A10" authorId="0" shapeId="0" xr:uid="{D278DE39-6C74-48B3-BD9B-A6E1318449FF}">
      <text>
        <r>
          <rPr>
            <sz val="11"/>
            <color theme="1"/>
            <rFont val="Calibri"/>
            <family val="2"/>
            <scheme val="minor"/>
          </rPr>
          <t>======
ID#AAABekYSPqA
tc={9972A753-66FE-4009-A229-9D04E4A267DC}    (2025-02-20 15:34:41)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Completar con la cantidad de colaboradores al inicio del mes</t>
        </r>
      </text>
    </comment>
    <comment ref="A11" authorId="0" shapeId="0" xr:uid="{5AD190D0-5B55-438F-AD81-B348DF9D04B8}">
      <text>
        <r>
          <rPr>
            <sz val="11"/>
            <color theme="1"/>
            <rFont val="Calibri"/>
            <family val="2"/>
            <scheme val="minor"/>
          </rPr>
          <t>======
ID#AAABekYM5es
tc={C5B16E50-B83E-4E09-9DF8-F4EAD5F8F330}    (2025-02-20 15:34:41)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Completar con la cantidad de colaboradores al inicio del mes</t>
        </r>
      </text>
    </comment>
    <comment ref="A12" authorId="0" shapeId="0" xr:uid="{2169B723-638D-4AEF-AB32-17136CFEBA7D}">
      <text>
        <r>
          <rPr>
            <sz val="11"/>
            <color theme="1"/>
            <rFont val="Calibri"/>
            <family val="2"/>
            <scheme val="minor"/>
          </rPr>
          <t>======
ID#AAABekYSPp0
tc={2141946E-FC57-4B7A-A01F-91BB41454475}    (2025-02-20 15:34:41)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Completar con la cantidad de colaboradores al inicio del mes</t>
        </r>
      </text>
    </comment>
    <comment ref="A13" authorId="0" shapeId="0" xr:uid="{446B2C48-B6F0-4F25-8928-0B6972BE7206}">
      <text>
        <r>
          <rPr>
            <sz val="11"/>
            <color theme="1"/>
            <rFont val="Calibri"/>
            <family val="2"/>
            <scheme val="minor"/>
          </rPr>
          <t>======
ID#AAABekYSPqM
tc={34FD0EB3-CDCD-46F4-B7A9-9D0EB323672A}    (2025-02-20 15:34:41)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Completar con la cantidad de colaboradores al inicio del mes</t>
        </r>
      </text>
    </comment>
  </commentList>
</comments>
</file>

<file path=xl/sharedStrings.xml><?xml version="1.0" encoding="utf-8"?>
<sst xmlns="http://schemas.openxmlformats.org/spreadsheetml/2006/main" count="102" uniqueCount="35">
  <si>
    <t>Gestión de Talentos</t>
  </si>
  <si>
    <t>Capital Humano</t>
  </si>
  <si>
    <t>Cantidad de colaboradores al inicio del mes</t>
  </si>
  <si>
    <t>Colaboradores al final del mes</t>
  </si>
  <si>
    <t>Clúster</t>
  </si>
  <si>
    <t>AW</t>
  </si>
  <si>
    <t>Ciar</t>
  </si>
  <si>
    <t>RSN</t>
  </si>
  <si>
    <t>TG</t>
  </si>
  <si>
    <t>CVH</t>
  </si>
  <si>
    <t>Total movimientos</t>
  </si>
  <si>
    <t>Licencias (legales + dia de tramite sin vacaciones)</t>
  </si>
  <si>
    <t>Saldo Promedio de Días de Vacaciones Pendientes</t>
  </si>
  <si>
    <t>Gabinete Psicolaboral</t>
  </si>
  <si>
    <t>Gabinete Nutricional</t>
  </si>
  <si>
    <t>Gabinete Médico laboral</t>
  </si>
  <si>
    <t>Gympass</t>
  </si>
  <si>
    <t>Tasa de Uso de Vacaciones (%)</t>
  </si>
  <si>
    <t>Búsquedas solicitadas</t>
  </si>
  <si>
    <t>Búsquedas finalizadas</t>
  </si>
  <si>
    <t>Tiempo promedio búsquedas (días)*</t>
  </si>
  <si>
    <t>* Excluídas las búsquedas que ya "vengan" con candidato.</t>
  </si>
  <si>
    <t>DDP</t>
  </si>
  <si>
    <t>NC recibidas</t>
  </si>
  <si>
    <t>NC en gestión</t>
  </si>
  <si>
    <t>NC finalizadas</t>
  </si>
  <si>
    <t>Rotacion de Personal</t>
  </si>
  <si>
    <t>Retencion de personal</t>
  </si>
  <si>
    <t>No conformidades DDP</t>
  </si>
  <si>
    <t>Empresa</t>
  </si>
  <si>
    <t>Cantidad de colaboradores</t>
  </si>
  <si>
    <t>Beneficio Salud&amp;Bienestar</t>
  </si>
  <si>
    <t>Movimientos de Personal</t>
  </si>
  <si>
    <t>Egresos de personal</t>
  </si>
  <si>
    <t>Ingresos de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</si>
</sst>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scheme val="minor"/>
    </font>
    <font>
      <sz val="11"/>
      <color theme="1"/>
      <name val="Aptos Narrow"/>
      <family val="2"/>
    </font>
    <font>
      <b/>
      <i/>
      <sz val="14"/>
      <color rgb="FF215E99"/>
      <name val="Aptos Narrow"/>
      <family val="2"/>
    </font>
    <font>
      <b/>
      <sz val="11"/>
      <color rgb="FFFF0000"/>
      <name val="Aptos Narrow"/>
      <family val="2"/>
    </font>
    <font>
      <b/>
      <sz val="11"/>
      <color theme="1"/>
      <name val="Aptos Narrow"/>
      <family val="2"/>
    </font>
    <font>
      <sz val="12"/>
      <color rgb="FF222222"/>
      <name val="Arial"/>
      <family val="2"/>
    </font>
    <font>
      <i/>
      <sz val="9"/>
      <color theme="1"/>
      <name val="Aptos Narrow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10" fontId="1" fillId="0" borderId="0" xfId="0" applyNumberFormat="1" applyFont="1" applyAlignment="1">
      <alignment vertical="center"/>
    </xf>
    <xf numFmtId="17" fontId="4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Unidades%20compartidas\CVH%20-%20DAFP%20-%20Reportes%20a%20Operaciones\00%20Reportes%20CVH%20a%20CFO\DDP\Tablero%20Novedades%20-%20DDP.xlsx" TargetMode="External"/><Relationship Id="rId1" Type="http://schemas.openxmlformats.org/officeDocument/2006/relationships/externalLinkPath" Target="/Unidades%20compartidas/CVH%20-%20DAFP%20-%20Reportes%20a%20Operaciones/00%20Reportes%20CVH%20a%20CFO/DDP/Tablero%20Novedades%20-%20DD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DP"/>
      <sheetName val="INFO"/>
      <sheetName val="Para Reporte"/>
    </sheetNames>
    <sheetDataSet>
      <sheetData sheetId="0"/>
      <sheetData sheetId="1">
        <row r="8">
          <cell r="C8">
            <v>2</v>
          </cell>
          <cell r="D8">
            <v>2</v>
          </cell>
          <cell r="E8">
            <v>3</v>
          </cell>
          <cell r="F8">
            <v>3</v>
          </cell>
          <cell r="G8">
            <v>3</v>
          </cell>
          <cell r="H8">
            <v>3</v>
          </cell>
        </row>
        <row r="9">
          <cell r="C9">
            <v>98</v>
          </cell>
          <cell r="D9">
            <v>98</v>
          </cell>
          <cell r="E9">
            <v>98</v>
          </cell>
          <cell r="F9">
            <v>98</v>
          </cell>
          <cell r="G9">
            <v>99</v>
          </cell>
          <cell r="H9">
            <v>102</v>
          </cell>
        </row>
        <row r="10">
          <cell r="C10">
            <v>64</v>
          </cell>
          <cell r="D10">
            <v>65</v>
          </cell>
          <cell r="E10">
            <v>64</v>
          </cell>
          <cell r="F10">
            <v>61</v>
          </cell>
          <cell r="G10">
            <v>62</v>
          </cell>
          <cell r="H10">
            <v>60</v>
          </cell>
        </row>
        <row r="11">
          <cell r="C11">
            <v>487</v>
          </cell>
          <cell r="D11">
            <v>473</v>
          </cell>
          <cell r="E11">
            <v>474</v>
          </cell>
          <cell r="F11">
            <v>504</v>
          </cell>
          <cell r="G11">
            <v>498</v>
          </cell>
          <cell r="H11">
            <v>502</v>
          </cell>
        </row>
        <row r="12">
          <cell r="C12">
            <v>56</v>
          </cell>
          <cell r="D12">
            <v>56</v>
          </cell>
          <cell r="E12">
            <v>58</v>
          </cell>
          <cell r="F12">
            <v>59</v>
          </cell>
          <cell r="G12">
            <v>60</v>
          </cell>
          <cell r="H12">
            <v>59</v>
          </cell>
        </row>
        <row r="16">
          <cell r="C16">
            <v>0</v>
          </cell>
          <cell r="D16">
            <v>0</v>
          </cell>
          <cell r="E16">
            <v>1</v>
          </cell>
          <cell r="F16">
            <v>0</v>
          </cell>
          <cell r="G16">
            <v>0</v>
          </cell>
          <cell r="H16">
            <v>0</v>
          </cell>
        </row>
        <row r="17">
          <cell r="C17">
            <v>1</v>
          </cell>
          <cell r="D17">
            <v>1</v>
          </cell>
          <cell r="E17">
            <v>0</v>
          </cell>
          <cell r="F17">
            <v>1</v>
          </cell>
          <cell r="G17">
            <v>1</v>
          </cell>
          <cell r="H17">
            <v>3</v>
          </cell>
        </row>
        <row r="18">
          <cell r="C18">
            <v>1</v>
          </cell>
          <cell r="D18">
            <v>2</v>
          </cell>
          <cell r="E18">
            <v>4</v>
          </cell>
          <cell r="F18">
            <v>3</v>
          </cell>
          <cell r="G18">
            <v>2</v>
          </cell>
          <cell r="H18">
            <v>1</v>
          </cell>
        </row>
        <row r="19">
          <cell r="C19">
            <v>19</v>
          </cell>
          <cell r="D19">
            <v>12</v>
          </cell>
          <cell r="E19">
            <v>13</v>
          </cell>
          <cell r="F19">
            <v>51</v>
          </cell>
          <cell r="G19">
            <v>13</v>
          </cell>
          <cell r="H19">
            <v>19</v>
          </cell>
        </row>
        <row r="20">
          <cell r="C20">
            <v>1</v>
          </cell>
          <cell r="D20">
            <v>0</v>
          </cell>
          <cell r="E20">
            <v>2</v>
          </cell>
          <cell r="F20">
            <v>1</v>
          </cell>
          <cell r="G20">
            <v>1</v>
          </cell>
          <cell r="H20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>
            <v>1</v>
          </cell>
          <cell r="D25">
            <v>1</v>
          </cell>
          <cell r="E25">
            <v>0</v>
          </cell>
          <cell r="F25">
            <v>1</v>
          </cell>
          <cell r="G25">
            <v>0</v>
          </cell>
          <cell r="H25">
            <v>0</v>
          </cell>
        </row>
        <row r="26">
          <cell r="C26">
            <v>2</v>
          </cell>
          <cell r="D26">
            <v>1</v>
          </cell>
          <cell r="E26">
            <v>5</v>
          </cell>
          <cell r="F26">
            <v>6</v>
          </cell>
          <cell r="G26">
            <v>1</v>
          </cell>
          <cell r="H26">
            <v>3</v>
          </cell>
        </row>
        <row r="27">
          <cell r="C27">
            <v>4</v>
          </cell>
          <cell r="D27">
            <v>26</v>
          </cell>
          <cell r="E27">
            <v>12</v>
          </cell>
          <cell r="F27">
            <v>21</v>
          </cell>
          <cell r="G27">
            <v>19</v>
          </cell>
          <cell r="H27">
            <v>15</v>
          </cell>
        </row>
        <row r="28">
          <cell r="C28">
            <v>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1</v>
          </cell>
        </row>
        <row r="33">
          <cell r="C33">
            <v>1</v>
          </cell>
          <cell r="D33">
            <v>1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</row>
        <row r="34">
          <cell r="C34">
            <v>44</v>
          </cell>
          <cell r="D34">
            <v>52</v>
          </cell>
          <cell r="E34">
            <v>56</v>
          </cell>
          <cell r="F34">
            <v>29</v>
          </cell>
          <cell r="G34">
            <v>31</v>
          </cell>
          <cell r="H34">
            <v>54</v>
          </cell>
        </row>
        <row r="35">
          <cell r="C35">
            <v>5</v>
          </cell>
          <cell r="D35">
            <v>30</v>
          </cell>
          <cell r="E35">
            <v>30</v>
          </cell>
          <cell r="F35">
            <v>0</v>
          </cell>
          <cell r="G35">
            <v>5</v>
          </cell>
          <cell r="H35">
            <v>1</v>
          </cell>
        </row>
        <row r="36">
          <cell r="C36">
            <v>223</v>
          </cell>
          <cell r="D36">
            <v>240</v>
          </cell>
          <cell r="E36">
            <v>201</v>
          </cell>
          <cell r="F36">
            <v>159</v>
          </cell>
          <cell r="G36">
            <v>132</v>
          </cell>
          <cell r="H36">
            <v>156</v>
          </cell>
        </row>
        <row r="37">
          <cell r="C37">
            <v>8</v>
          </cell>
          <cell r="D37">
            <v>33</v>
          </cell>
          <cell r="E37">
            <v>26</v>
          </cell>
          <cell r="F37">
            <v>13</v>
          </cell>
          <cell r="G37">
            <v>9</v>
          </cell>
          <cell r="H37">
            <v>36</v>
          </cell>
        </row>
        <row r="40">
          <cell r="C40">
            <v>7</v>
          </cell>
          <cell r="D40"/>
          <cell r="E40">
            <v>24</v>
          </cell>
          <cell r="F40">
            <v>0</v>
          </cell>
          <cell r="G40">
            <v>0</v>
          </cell>
          <cell r="H40">
            <v>0</v>
          </cell>
        </row>
        <row r="41">
          <cell r="C41">
            <v>93</v>
          </cell>
          <cell r="D41">
            <v>142</v>
          </cell>
          <cell r="E41">
            <v>232</v>
          </cell>
          <cell r="F41">
            <v>176</v>
          </cell>
          <cell r="G41">
            <v>80</v>
          </cell>
          <cell r="H41">
            <v>99</v>
          </cell>
        </row>
        <row r="42">
          <cell r="C42">
            <v>30</v>
          </cell>
          <cell r="D42">
            <v>66</v>
          </cell>
          <cell r="E42">
            <v>153</v>
          </cell>
          <cell r="F42">
            <v>35</v>
          </cell>
          <cell r="G42">
            <v>35</v>
          </cell>
          <cell r="H42">
            <v>22</v>
          </cell>
        </row>
        <row r="43">
          <cell r="C43">
            <v>228</v>
          </cell>
          <cell r="D43">
            <v>469</v>
          </cell>
          <cell r="E43">
            <v>1019</v>
          </cell>
          <cell r="F43">
            <v>592</v>
          </cell>
          <cell r="G43">
            <v>302</v>
          </cell>
          <cell r="H43">
            <v>223</v>
          </cell>
        </row>
        <row r="44">
          <cell r="C44">
            <v>19</v>
          </cell>
          <cell r="D44">
            <v>45</v>
          </cell>
          <cell r="E44">
            <v>177</v>
          </cell>
          <cell r="F44">
            <v>91</v>
          </cell>
          <cell r="G44">
            <v>94</v>
          </cell>
          <cell r="H44">
            <v>74</v>
          </cell>
        </row>
        <row r="48">
          <cell r="C48">
            <v>58</v>
          </cell>
          <cell r="D48">
            <v>58</v>
          </cell>
          <cell r="E48">
            <v>16</v>
          </cell>
          <cell r="F48">
            <v>10</v>
          </cell>
          <cell r="G48">
            <v>7</v>
          </cell>
          <cell r="H48">
            <v>2</v>
          </cell>
          <cell r="I48"/>
          <cell r="J48"/>
          <cell r="K48"/>
          <cell r="L48"/>
          <cell r="M48"/>
          <cell r="N48"/>
        </row>
        <row r="49">
          <cell r="C49">
            <v>21</v>
          </cell>
          <cell r="D49">
            <v>13</v>
          </cell>
          <cell r="E49">
            <v>14</v>
          </cell>
          <cell r="F49">
            <v>13</v>
          </cell>
          <cell r="G49">
            <v>17</v>
          </cell>
          <cell r="H49">
            <v>20</v>
          </cell>
          <cell r="I49"/>
          <cell r="J49"/>
          <cell r="K49"/>
          <cell r="L49"/>
          <cell r="M49"/>
          <cell r="N49"/>
        </row>
        <row r="50">
          <cell r="C50">
            <v>4</v>
          </cell>
          <cell r="D50">
            <v>8</v>
          </cell>
          <cell r="E50">
            <v>45</v>
          </cell>
          <cell r="F50">
            <v>59</v>
          </cell>
          <cell r="G50">
            <v>49</v>
          </cell>
          <cell r="H50">
            <v>78</v>
          </cell>
          <cell r="I50"/>
          <cell r="J50"/>
          <cell r="K50"/>
          <cell r="L50"/>
          <cell r="M50"/>
          <cell r="N50"/>
        </row>
        <row r="51">
          <cell r="C51">
            <v>248</v>
          </cell>
          <cell r="D51">
            <v>250</v>
          </cell>
          <cell r="E51">
            <v>252</v>
          </cell>
          <cell r="F51">
            <v>266</v>
          </cell>
          <cell r="G51">
            <v>271</v>
          </cell>
          <cell r="H51">
            <v>276</v>
          </cell>
          <cell r="I51"/>
          <cell r="J51"/>
          <cell r="K51"/>
          <cell r="L51"/>
          <cell r="M51"/>
          <cell r="N51"/>
        </row>
        <row r="54">
          <cell r="A54">
            <v>49</v>
          </cell>
          <cell r="C54">
            <v>42</v>
          </cell>
          <cell r="D54">
            <v>42</v>
          </cell>
          <cell r="E54">
            <v>18</v>
          </cell>
          <cell r="F54">
            <v>18</v>
          </cell>
          <cell r="G54">
            <v>18</v>
          </cell>
          <cell r="H54">
            <v>18</v>
          </cell>
          <cell r="I54"/>
          <cell r="J54"/>
          <cell r="K54"/>
          <cell r="L54"/>
          <cell r="M54"/>
          <cell r="N54"/>
        </row>
        <row r="55">
          <cell r="A55">
            <v>1603</v>
          </cell>
          <cell r="C55">
            <v>1510</v>
          </cell>
          <cell r="D55">
            <v>1368</v>
          </cell>
          <cell r="E55">
            <v>1136</v>
          </cell>
          <cell r="F55">
            <v>960</v>
          </cell>
          <cell r="G55">
            <v>880</v>
          </cell>
          <cell r="H55">
            <v>781</v>
          </cell>
          <cell r="I55"/>
          <cell r="J55"/>
          <cell r="K55"/>
          <cell r="L55"/>
          <cell r="M55"/>
          <cell r="N55"/>
        </row>
        <row r="56">
          <cell r="A56">
            <v>1057</v>
          </cell>
          <cell r="C56">
            <v>1027</v>
          </cell>
          <cell r="D56">
            <v>961</v>
          </cell>
          <cell r="E56">
            <v>808</v>
          </cell>
          <cell r="F56">
            <v>773</v>
          </cell>
          <cell r="G56">
            <v>738</v>
          </cell>
          <cell r="H56">
            <v>716</v>
          </cell>
          <cell r="I56"/>
          <cell r="J56"/>
          <cell r="K56"/>
          <cell r="L56"/>
          <cell r="M56"/>
          <cell r="N56"/>
        </row>
        <row r="57">
          <cell r="A57">
            <v>7448</v>
          </cell>
          <cell r="C57">
            <v>7220</v>
          </cell>
          <cell r="D57">
            <v>6751</v>
          </cell>
          <cell r="E57">
            <v>5732</v>
          </cell>
          <cell r="F57">
            <v>5140</v>
          </cell>
          <cell r="G57">
            <v>4838</v>
          </cell>
          <cell r="H57">
            <v>4615</v>
          </cell>
          <cell r="I57"/>
          <cell r="J57"/>
          <cell r="K57"/>
          <cell r="L57"/>
          <cell r="M57"/>
          <cell r="N57"/>
        </row>
        <row r="58">
          <cell r="A58">
            <v>1213</v>
          </cell>
          <cell r="C58">
            <v>1194</v>
          </cell>
          <cell r="D58">
            <v>1149</v>
          </cell>
          <cell r="E58">
            <v>972</v>
          </cell>
          <cell r="F58">
            <v>881</v>
          </cell>
          <cell r="G58">
            <v>787</v>
          </cell>
          <cell r="H58">
            <v>713</v>
          </cell>
          <cell r="I58"/>
          <cell r="J58"/>
          <cell r="K58"/>
          <cell r="L58"/>
          <cell r="M58"/>
          <cell r="N58"/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/>
          <cell r="J67"/>
          <cell r="K67"/>
          <cell r="L67"/>
          <cell r="M67"/>
          <cell r="N67"/>
        </row>
        <row r="68">
          <cell r="C68">
            <v>0</v>
          </cell>
          <cell r="D68">
            <v>2</v>
          </cell>
          <cell r="E68">
            <v>0</v>
          </cell>
          <cell r="F68">
            <v>2</v>
          </cell>
          <cell r="G68">
            <v>0</v>
          </cell>
          <cell r="H68">
            <v>0</v>
          </cell>
          <cell r="I68"/>
          <cell r="J68"/>
          <cell r="K68"/>
          <cell r="L68"/>
          <cell r="M68"/>
          <cell r="N68"/>
        </row>
        <row r="69">
          <cell r="C69">
            <v>5</v>
          </cell>
          <cell r="D69">
            <v>5</v>
          </cell>
          <cell r="E69">
            <v>5</v>
          </cell>
          <cell r="F69">
            <v>3</v>
          </cell>
          <cell r="G69">
            <v>4</v>
          </cell>
          <cell r="H69">
            <v>2</v>
          </cell>
          <cell r="I69"/>
          <cell r="J69"/>
          <cell r="K69"/>
          <cell r="L69"/>
          <cell r="M69"/>
          <cell r="N69"/>
        </row>
        <row r="70">
          <cell r="C70">
            <v>11</v>
          </cell>
          <cell r="D70">
            <v>8</v>
          </cell>
          <cell r="E70">
            <v>10</v>
          </cell>
          <cell r="F70">
            <v>8</v>
          </cell>
          <cell r="G70">
            <v>11</v>
          </cell>
          <cell r="H70">
            <v>22</v>
          </cell>
          <cell r="I70"/>
          <cell r="J70"/>
          <cell r="K70"/>
          <cell r="L70"/>
          <cell r="M70"/>
          <cell r="N70"/>
        </row>
        <row r="71">
          <cell r="C71">
            <v>0</v>
          </cell>
          <cell r="D71">
            <v>2</v>
          </cell>
          <cell r="E71">
            <v>0</v>
          </cell>
          <cell r="F71">
            <v>2</v>
          </cell>
          <cell r="G71">
            <v>0</v>
          </cell>
          <cell r="H71">
            <v>0</v>
          </cell>
          <cell r="I71"/>
          <cell r="J71"/>
          <cell r="K71"/>
          <cell r="L71"/>
          <cell r="M71"/>
          <cell r="N71"/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/>
          <cell r="J75"/>
          <cell r="K75"/>
          <cell r="L75"/>
          <cell r="M75"/>
          <cell r="N75"/>
        </row>
        <row r="76">
          <cell r="C76">
            <v>0</v>
          </cell>
          <cell r="D76">
            <v>1</v>
          </cell>
          <cell r="E76">
            <v>0</v>
          </cell>
          <cell r="F76">
            <v>2</v>
          </cell>
          <cell r="G76">
            <v>1</v>
          </cell>
          <cell r="H76">
            <v>3</v>
          </cell>
          <cell r="I76"/>
          <cell r="J76"/>
          <cell r="K76"/>
          <cell r="L76"/>
          <cell r="M76"/>
          <cell r="N76"/>
        </row>
        <row r="77">
          <cell r="C77">
            <v>2</v>
          </cell>
          <cell r="D77">
            <v>1</v>
          </cell>
          <cell r="E77">
            <v>1</v>
          </cell>
          <cell r="F77">
            <v>3</v>
          </cell>
          <cell r="G77">
            <v>2</v>
          </cell>
          <cell r="H77">
            <v>1</v>
          </cell>
          <cell r="I77"/>
          <cell r="J77"/>
          <cell r="K77"/>
          <cell r="L77"/>
          <cell r="M77"/>
          <cell r="N77"/>
        </row>
        <row r="78">
          <cell r="C78">
            <v>10</v>
          </cell>
          <cell r="D78">
            <v>7</v>
          </cell>
          <cell r="E78">
            <v>8</v>
          </cell>
          <cell r="F78">
            <v>20</v>
          </cell>
          <cell r="G78">
            <v>17</v>
          </cell>
          <cell r="H78">
            <v>23</v>
          </cell>
          <cell r="I78"/>
          <cell r="J78"/>
          <cell r="K78"/>
          <cell r="L78"/>
          <cell r="M78"/>
          <cell r="N78"/>
        </row>
        <row r="79">
          <cell r="C79">
            <v>0</v>
          </cell>
          <cell r="D79">
            <v>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/>
          <cell r="J79"/>
          <cell r="K79"/>
          <cell r="L79"/>
          <cell r="M79"/>
          <cell r="N79"/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/>
          <cell r="J84"/>
          <cell r="K84"/>
          <cell r="L84"/>
          <cell r="M84"/>
          <cell r="N84"/>
        </row>
        <row r="85">
          <cell r="C85">
            <v>0</v>
          </cell>
          <cell r="D85">
            <v>0</v>
          </cell>
          <cell r="E85">
            <v>0</v>
          </cell>
          <cell r="F85">
            <v>7</v>
          </cell>
          <cell r="G85">
            <v>11</v>
          </cell>
          <cell r="H85">
            <v>4</v>
          </cell>
          <cell r="I85"/>
          <cell r="J85"/>
          <cell r="K85"/>
          <cell r="L85"/>
          <cell r="M85"/>
          <cell r="N85"/>
        </row>
        <row r="86">
          <cell r="C86">
            <v>8</v>
          </cell>
          <cell r="D86">
            <v>11</v>
          </cell>
          <cell r="E86">
            <v>11</v>
          </cell>
          <cell r="F86">
            <v>11</v>
          </cell>
          <cell r="G86">
            <v>11</v>
          </cell>
          <cell r="H86">
            <v>11</v>
          </cell>
          <cell r="I86"/>
          <cell r="J86"/>
          <cell r="K86"/>
          <cell r="L86"/>
          <cell r="M86"/>
          <cell r="N86"/>
        </row>
        <row r="87">
          <cell r="C87">
            <v>7</v>
          </cell>
          <cell r="D87">
            <v>10</v>
          </cell>
          <cell r="E87">
            <v>8</v>
          </cell>
          <cell r="F87">
            <v>12</v>
          </cell>
          <cell r="G87">
            <v>14</v>
          </cell>
          <cell r="H87">
            <v>11</v>
          </cell>
          <cell r="I87"/>
          <cell r="J87"/>
          <cell r="K87"/>
          <cell r="L87"/>
          <cell r="M87"/>
          <cell r="N87"/>
        </row>
        <row r="88">
          <cell r="C88">
            <v>0</v>
          </cell>
          <cell r="D88">
            <v>8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/>
          <cell r="J88"/>
          <cell r="K88"/>
          <cell r="L88"/>
          <cell r="M88"/>
          <cell r="N88"/>
        </row>
        <row r="112">
          <cell r="C112">
            <v>1</v>
          </cell>
          <cell r="D112">
            <v>0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</row>
        <row r="113">
          <cell r="C113">
            <v>12</v>
          </cell>
          <cell r="D113">
            <v>12</v>
          </cell>
          <cell r="E113">
            <v>11</v>
          </cell>
          <cell r="F113">
            <v>3</v>
          </cell>
          <cell r="G113">
            <v>4</v>
          </cell>
          <cell r="H113">
            <v>5</v>
          </cell>
        </row>
        <row r="114">
          <cell r="C114">
            <v>0</v>
          </cell>
          <cell r="D114">
            <v>2</v>
          </cell>
          <cell r="E114">
            <v>3</v>
          </cell>
          <cell r="F114">
            <v>5</v>
          </cell>
          <cell r="G114">
            <v>0</v>
          </cell>
          <cell r="H114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9A4-874B-4990-995E-AE1847B937F2}">
  <dimension ref="A1:Z979"/>
  <sheetViews>
    <sheetView showGridLines="0" tabSelected="1" workbookViewId="0">
      <selection activeCell="E14" sqref="E14"/>
    </sheetView>
  </sheetViews>
  <sheetFormatPr baseColWidth="10" defaultColWidth="12.5703125" defaultRowHeight="15" customHeight="1" x14ac:dyDescent="0.25"/>
  <cols>
    <col min="1" max="1" width="19" customWidth="1"/>
    <col min="2" max="2" width="16.42578125" customWidth="1"/>
    <col min="3" max="14" width="11.42578125" customWidth="1"/>
    <col min="15" max="15" width="12.5703125" customWidth="1"/>
    <col min="16" max="26" width="11.425781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25">
      <c r="A2" s="1"/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2" t="s">
        <v>1</v>
      </c>
      <c r="C4" s="3">
        <v>45597</v>
      </c>
      <c r="D4" s="3">
        <v>45627</v>
      </c>
      <c r="E4" s="3">
        <v>45658</v>
      </c>
      <c r="F4" s="3">
        <v>45689</v>
      </c>
      <c r="G4" s="3">
        <v>45717</v>
      </c>
      <c r="H4" s="3">
        <v>45748</v>
      </c>
      <c r="I4" s="3">
        <v>45778</v>
      </c>
      <c r="J4" s="3">
        <v>45809</v>
      </c>
      <c r="K4" s="3">
        <v>45839</v>
      </c>
      <c r="L4" s="3">
        <v>45870</v>
      </c>
      <c r="M4" s="3">
        <v>45901</v>
      </c>
      <c r="N4" s="3">
        <v>45931</v>
      </c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27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x14ac:dyDescent="0.25">
      <c r="A7" s="6" t="s">
        <v>2</v>
      </c>
      <c r="B7" s="25" t="s">
        <v>29</v>
      </c>
      <c r="C7" s="26">
        <v>45597</v>
      </c>
      <c r="D7" s="26">
        <v>45627</v>
      </c>
      <c r="E7" s="26">
        <v>45658</v>
      </c>
      <c r="F7" s="26">
        <v>45689</v>
      </c>
      <c r="G7" s="26">
        <v>45717</v>
      </c>
      <c r="H7" s="26">
        <v>45748</v>
      </c>
      <c r="I7" s="26">
        <v>45778</v>
      </c>
      <c r="J7" s="26">
        <v>45809</v>
      </c>
      <c r="K7" s="26">
        <v>45839</v>
      </c>
      <c r="L7" s="26">
        <v>45870</v>
      </c>
      <c r="M7" s="26">
        <v>45901</v>
      </c>
      <c r="N7" s="26">
        <v>45931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>
        <f>SUM(A9:A13)</f>
        <v>693</v>
      </c>
      <c r="B8" s="29" t="s">
        <v>4</v>
      </c>
      <c r="C8" s="29">
        <f t="shared" ref="C8:H8" si="0">SUM(C9:C13)</f>
        <v>707</v>
      </c>
      <c r="D8" s="29">
        <f t="shared" si="0"/>
        <v>694</v>
      </c>
      <c r="E8" s="29">
        <f t="shared" si="0"/>
        <v>697</v>
      </c>
      <c r="F8" s="29">
        <f t="shared" si="0"/>
        <v>725</v>
      </c>
      <c r="G8" s="29">
        <f t="shared" si="0"/>
        <v>722</v>
      </c>
      <c r="H8" s="29">
        <f t="shared" si="0"/>
        <v>726</v>
      </c>
      <c r="I8" s="29"/>
      <c r="J8" s="29"/>
      <c r="K8" s="29"/>
      <c r="L8" s="29"/>
      <c r="M8" s="29"/>
      <c r="N8" s="29"/>
      <c r="O8" s="7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>
        <v>2</v>
      </c>
      <c r="B9" s="23" t="s">
        <v>5</v>
      </c>
      <c r="C9" s="23">
        <f>+A9+C18-C27</f>
        <v>2</v>
      </c>
      <c r="D9" s="23">
        <f>+C9+D18-D27</f>
        <v>2</v>
      </c>
      <c r="E9" s="23">
        <f>+D9+E18-E27</f>
        <v>3</v>
      </c>
      <c r="F9" s="23">
        <f>+E9+F18-F27</f>
        <v>3</v>
      </c>
      <c r="G9" s="23">
        <f>+F9+G18-G27</f>
        <v>3</v>
      </c>
      <c r="H9" s="23">
        <f>+G9+H18-H27</f>
        <v>3</v>
      </c>
      <c r="I9" s="23"/>
      <c r="J9" s="23"/>
      <c r="K9" s="23"/>
      <c r="L9" s="23"/>
      <c r="M9" s="23"/>
      <c r="N9" s="23"/>
      <c r="O9" s="7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>
        <v>98</v>
      </c>
      <c r="B10" s="23" t="s">
        <v>6</v>
      </c>
      <c r="C10" s="23">
        <f>+A10+C19-C28</f>
        <v>98</v>
      </c>
      <c r="D10" s="23">
        <f>+C10+D19-D28</f>
        <v>98</v>
      </c>
      <c r="E10" s="23">
        <f>+D10+E19-E28</f>
        <v>98</v>
      </c>
      <c r="F10" s="23">
        <f>+E10+F19-F28</f>
        <v>98</v>
      </c>
      <c r="G10" s="23">
        <f>+F10+G19-G28</f>
        <v>99</v>
      </c>
      <c r="H10" s="23">
        <f>+G10+H19-H28</f>
        <v>102</v>
      </c>
      <c r="I10" s="23"/>
      <c r="J10" s="23"/>
      <c r="K10" s="23"/>
      <c r="L10" s="23"/>
      <c r="M10" s="23"/>
      <c r="N10" s="23"/>
      <c r="O10" s="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>
        <v>65</v>
      </c>
      <c r="B11" s="23" t="s">
        <v>7</v>
      </c>
      <c r="C11" s="23">
        <f>+A11+C20-C29</f>
        <v>64</v>
      </c>
      <c r="D11" s="23">
        <f>+C11+D20-D29</f>
        <v>65</v>
      </c>
      <c r="E11" s="23">
        <f>+D11+E20-E29</f>
        <v>64</v>
      </c>
      <c r="F11" s="23">
        <f>+E11+F20-F29</f>
        <v>61</v>
      </c>
      <c r="G11" s="23">
        <f>+F11+G20-G29</f>
        <v>62</v>
      </c>
      <c r="H11" s="23">
        <f>+G11+H20-H29</f>
        <v>60</v>
      </c>
      <c r="I11" s="23"/>
      <c r="J11" s="23"/>
      <c r="K11" s="23"/>
      <c r="L11" s="23"/>
      <c r="M11" s="23"/>
      <c r="N11" s="23"/>
      <c r="O11" s="7"/>
      <c r="P11" s="1"/>
      <c r="Q11" s="1"/>
      <c r="R11" s="1"/>
      <c r="S11" s="1"/>
      <c r="T11" s="1">
        <f>472+487</f>
        <v>959</v>
      </c>
      <c r="U11" s="1"/>
      <c r="V11" s="1"/>
      <c r="W11" s="1"/>
      <c r="X11" s="1"/>
      <c r="Y11" s="1"/>
      <c r="Z11" s="1"/>
    </row>
    <row r="12" spans="1:26" x14ac:dyDescent="0.25">
      <c r="A12" s="1">
        <v>472</v>
      </c>
      <c r="B12" s="23" t="s">
        <v>8</v>
      </c>
      <c r="C12" s="23">
        <f>+A12+C21-C30</f>
        <v>487</v>
      </c>
      <c r="D12" s="23">
        <f>+C12+D21-D30</f>
        <v>473</v>
      </c>
      <c r="E12" s="23">
        <f>+D12+E21-E30</f>
        <v>474</v>
      </c>
      <c r="F12" s="23">
        <f>+E12+F21-F30</f>
        <v>504</v>
      </c>
      <c r="G12" s="23">
        <f>+F12+G21-G30</f>
        <v>498</v>
      </c>
      <c r="H12" s="23">
        <f>+G12+H21-H30</f>
        <v>502</v>
      </c>
      <c r="I12" s="23"/>
      <c r="J12" s="23"/>
      <c r="K12" s="23"/>
      <c r="L12" s="23"/>
      <c r="M12" s="23"/>
      <c r="N12" s="23"/>
      <c r="O12" s="7"/>
      <c r="P12" s="1"/>
      <c r="Q12" s="1"/>
      <c r="R12" s="1"/>
      <c r="S12" s="1"/>
      <c r="T12" s="1">
        <f>+T11/2</f>
        <v>479.5</v>
      </c>
      <c r="U12" s="1"/>
      <c r="V12" s="1"/>
      <c r="W12" s="1"/>
      <c r="X12" s="1"/>
      <c r="Y12" s="1"/>
      <c r="Z12" s="1"/>
    </row>
    <row r="13" spans="1:26" x14ac:dyDescent="0.25">
      <c r="A13" s="1">
        <v>56</v>
      </c>
      <c r="B13" s="23" t="s">
        <v>9</v>
      </c>
      <c r="C13" s="23">
        <f>+A13+C22-C31</f>
        <v>56</v>
      </c>
      <c r="D13" s="23">
        <f>+C13+D22-D31</f>
        <v>56</v>
      </c>
      <c r="E13" s="23">
        <f>+D13+E22-E31</f>
        <v>58</v>
      </c>
      <c r="F13" s="23">
        <f>+E13+F22-F31</f>
        <v>59</v>
      </c>
      <c r="G13" s="23">
        <f>+F13+G22-G31</f>
        <v>60</v>
      </c>
      <c r="H13" s="23">
        <f>+G13+H22-H31</f>
        <v>59</v>
      </c>
      <c r="I13" s="23"/>
      <c r="J13" s="23"/>
      <c r="K13" s="23"/>
      <c r="L13" s="23"/>
      <c r="M13" s="23"/>
      <c r="N13" s="23"/>
      <c r="O13" s="7"/>
      <c r="P13" s="1"/>
      <c r="Q13" s="1"/>
      <c r="R13" s="1"/>
      <c r="S13" s="1"/>
      <c r="T13" s="1">
        <f>4/T12</f>
        <v>8.3420229405630868E-3</v>
      </c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27" t="s">
        <v>34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25" t="s">
        <v>29</v>
      </c>
      <c r="C16" s="26">
        <v>45597</v>
      </c>
      <c r="D16" s="26">
        <v>45627</v>
      </c>
      <c r="E16" s="26">
        <v>45658</v>
      </c>
      <c r="F16" s="26">
        <v>45689</v>
      </c>
      <c r="G16" s="26">
        <v>45717</v>
      </c>
      <c r="H16" s="26">
        <v>45748</v>
      </c>
      <c r="I16" s="26">
        <v>45778</v>
      </c>
      <c r="J16" s="26">
        <v>45809</v>
      </c>
      <c r="K16" s="26">
        <v>45839</v>
      </c>
      <c r="L16" s="26">
        <v>45870</v>
      </c>
      <c r="M16" s="26">
        <v>45901</v>
      </c>
      <c r="N16" s="26">
        <v>45931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29" t="s">
        <v>4</v>
      </c>
      <c r="C17" s="29">
        <f t="shared" ref="C17:N17" si="1">SUM(C18:C22)</f>
        <v>22</v>
      </c>
      <c r="D17" s="29">
        <f t="shared" si="1"/>
        <v>15</v>
      </c>
      <c r="E17" s="29">
        <f t="shared" si="1"/>
        <v>20</v>
      </c>
      <c r="F17" s="29">
        <f t="shared" si="1"/>
        <v>56</v>
      </c>
      <c r="G17" s="29">
        <f t="shared" si="1"/>
        <v>17</v>
      </c>
      <c r="H17" s="29">
        <f t="shared" si="1"/>
        <v>23</v>
      </c>
      <c r="I17" s="29">
        <f t="shared" si="1"/>
        <v>0</v>
      </c>
      <c r="J17" s="29">
        <f t="shared" si="1"/>
        <v>0</v>
      </c>
      <c r="K17" s="29">
        <f t="shared" si="1"/>
        <v>0</v>
      </c>
      <c r="L17" s="29">
        <f t="shared" si="1"/>
        <v>0</v>
      </c>
      <c r="M17" s="29">
        <f t="shared" si="1"/>
        <v>0</v>
      </c>
      <c r="N17" s="29">
        <f t="shared" si="1"/>
        <v>0</v>
      </c>
      <c r="O17" s="8"/>
      <c r="P17" s="1"/>
      <c r="Q17" s="1"/>
      <c r="R17" s="1"/>
      <c r="S17" s="1"/>
      <c r="T17" s="9">
        <f>4/479</f>
        <v>8.350730688935281E-3</v>
      </c>
      <c r="U17" s="1"/>
      <c r="V17" s="1"/>
      <c r="W17" s="1"/>
      <c r="X17" s="1"/>
      <c r="Y17" s="1"/>
      <c r="Z17" s="1"/>
    </row>
    <row r="18" spans="1:26" x14ac:dyDescent="0.25">
      <c r="A18" s="1"/>
      <c r="B18" s="23" t="s">
        <v>5</v>
      </c>
      <c r="C18" s="23">
        <f>+[1]INFO!C16</f>
        <v>0</v>
      </c>
      <c r="D18" s="23">
        <f>+[1]INFO!D16</f>
        <v>0</v>
      </c>
      <c r="E18" s="23">
        <f>+[1]INFO!E16</f>
        <v>1</v>
      </c>
      <c r="F18" s="23">
        <f>+[1]INFO!F16</f>
        <v>0</v>
      </c>
      <c r="G18" s="23">
        <f>+[1]INFO!G16</f>
        <v>0</v>
      </c>
      <c r="H18" s="23">
        <f>+[1]INFO!H16</f>
        <v>0</v>
      </c>
      <c r="I18" s="23"/>
      <c r="J18" s="23"/>
      <c r="K18" s="23"/>
      <c r="L18" s="23"/>
      <c r="M18" s="23"/>
      <c r="N18" s="23"/>
      <c r="O18" s="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23" t="s">
        <v>6</v>
      </c>
      <c r="C19" s="23">
        <f>+[1]INFO!C17</f>
        <v>1</v>
      </c>
      <c r="D19" s="23">
        <f>+[1]INFO!D17</f>
        <v>1</v>
      </c>
      <c r="E19" s="23">
        <f>+[1]INFO!E17</f>
        <v>0</v>
      </c>
      <c r="F19" s="23">
        <f>+[1]INFO!F17</f>
        <v>1</v>
      </c>
      <c r="G19" s="23">
        <f>+[1]INFO!G17</f>
        <v>1</v>
      </c>
      <c r="H19" s="23">
        <f>+[1]INFO!H17</f>
        <v>3</v>
      </c>
      <c r="I19" s="23"/>
      <c r="J19" s="23"/>
      <c r="K19" s="23"/>
      <c r="L19" s="23"/>
      <c r="M19" s="23"/>
      <c r="N19" s="23"/>
      <c r="O19" s="8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3" t="s">
        <v>7</v>
      </c>
      <c r="C20" s="23">
        <f>+[1]INFO!C18</f>
        <v>1</v>
      </c>
      <c r="D20" s="23">
        <f>+[1]INFO!D18</f>
        <v>2</v>
      </c>
      <c r="E20" s="23">
        <f>+[1]INFO!E18</f>
        <v>4</v>
      </c>
      <c r="F20" s="23">
        <f>+[1]INFO!F18</f>
        <v>3</v>
      </c>
      <c r="G20" s="23">
        <f>+[1]INFO!G18</f>
        <v>2</v>
      </c>
      <c r="H20" s="23">
        <f>+[1]INFO!H18</f>
        <v>1</v>
      </c>
      <c r="I20" s="23"/>
      <c r="J20" s="23"/>
      <c r="K20" s="23"/>
      <c r="L20" s="23"/>
      <c r="M20" s="23"/>
      <c r="N20" s="23"/>
      <c r="O20" s="8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23" t="s">
        <v>8</v>
      </c>
      <c r="C21" s="23">
        <f>+[1]INFO!C19</f>
        <v>19</v>
      </c>
      <c r="D21" s="23">
        <f>+[1]INFO!D19</f>
        <v>12</v>
      </c>
      <c r="E21" s="23">
        <f>+[1]INFO!E19</f>
        <v>13</v>
      </c>
      <c r="F21" s="23">
        <f>+[1]INFO!F19</f>
        <v>51</v>
      </c>
      <c r="G21" s="23">
        <f>+[1]INFO!G19</f>
        <v>13</v>
      </c>
      <c r="H21" s="23">
        <f>+[1]INFO!H19</f>
        <v>19</v>
      </c>
      <c r="I21" s="23"/>
      <c r="J21" s="23"/>
      <c r="K21" s="23"/>
      <c r="L21" s="23"/>
      <c r="M21" s="23"/>
      <c r="N21" s="23"/>
      <c r="O21" s="8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23" t="s">
        <v>9</v>
      </c>
      <c r="C22" s="23">
        <f>+[1]INFO!C20</f>
        <v>1</v>
      </c>
      <c r="D22" s="23">
        <f>+[1]INFO!D20</f>
        <v>0</v>
      </c>
      <c r="E22" s="23">
        <f>+[1]INFO!E20</f>
        <v>2</v>
      </c>
      <c r="F22" s="23">
        <f>+[1]INFO!F20</f>
        <v>1</v>
      </c>
      <c r="G22" s="23">
        <f>+[1]INFO!G20</f>
        <v>1</v>
      </c>
      <c r="H22" s="23">
        <f>+[1]INFO!H20</f>
        <v>0</v>
      </c>
      <c r="I22" s="23"/>
      <c r="J22" s="23"/>
      <c r="K22" s="23"/>
      <c r="L22" s="23"/>
      <c r="M22" s="23"/>
      <c r="N22" s="23"/>
      <c r="O22" s="8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7" t="s">
        <v>33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5" t="s">
        <v>29</v>
      </c>
      <c r="C25" s="26">
        <v>45597</v>
      </c>
      <c r="D25" s="26">
        <v>45627</v>
      </c>
      <c r="E25" s="26">
        <v>45658</v>
      </c>
      <c r="F25" s="26">
        <v>45689</v>
      </c>
      <c r="G25" s="26">
        <v>45717</v>
      </c>
      <c r="H25" s="26">
        <v>45748</v>
      </c>
      <c r="I25" s="26">
        <v>45778</v>
      </c>
      <c r="J25" s="26">
        <v>45809</v>
      </c>
      <c r="K25" s="26">
        <v>45839</v>
      </c>
      <c r="L25" s="26">
        <v>45870</v>
      </c>
      <c r="M25" s="26">
        <v>45901</v>
      </c>
      <c r="N25" s="26">
        <v>45931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9" t="s">
        <v>4</v>
      </c>
      <c r="C26" s="29">
        <f t="shared" ref="C26:H26" si="2">SUM(C27:C31)</f>
        <v>8</v>
      </c>
      <c r="D26" s="29">
        <f t="shared" si="2"/>
        <v>28</v>
      </c>
      <c r="E26" s="29">
        <f t="shared" si="2"/>
        <v>17</v>
      </c>
      <c r="F26" s="29">
        <f t="shared" si="2"/>
        <v>28</v>
      </c>
      <c r="G26" s="29">
        <f t="shared" si="2"/>
        <v>20</v>
      </c>
      <c r="H26" s="29">
        <f t="shared" si="2"/>
        <v>19</v>
      </c>
      <c r="I26" s="29"/>
      <c r="J26" s="29"/>
      <c r="K26" s="29"/>
      <c r="L26" s="29"/>
      <c r="M26" s="29"/>
      <c r="N26" s="29"/>
      <c r="O26" s="8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3" t="s">
        <v>5</v>
      </c>
      <c r="C27" s="23">
        <f>+[1]INFO!C24</f>
        <v>0</v>
      </c>
      <c r="D27" s="23">
        <f>+[1]INFO!D24</f>
        <v>0</v>
      </c>
      <c r="E27" s="23">
        <f>+[1]INFO!E24</f>
        <v>0</v>
      </c>
      <c r="F27" s="23">
        <f>+[1]INFO!F24</f>
        <v>0</v>
      </c>
      <c r="G27" s="23">
        <f>+[1]INFO!G24</f>
        <v>0</v>
      </c>
      <c r="H27" s="23">
        <f>+[1]INFO!H24</f>
        <v>0</v>
      </c>
      <c r="I27" s="23"/>
      <c r="J27" s="23"/>
      <c r="K27" s="23"/>
      <c r="L27" s="23"/>
      <c r="M27" s="23"/>
      <c r="N27" s="23"/>
      <c r="O27" s="8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3" t="s">
        <v>6</v>
      </c>
      <c r="C28" s="23">
        <f>+[1]INFO!C25</f>
        <v>1</v>
      </c>
      <c r="D28" s="23">
        <f>+[1]INFO!D25</f>
        <v>1</v>
      </c>
      <c r="E28" s="23">
        <f>+[1]INFO!E25</f>
        <v>0</v>
      </c>
      <c r="F28" s="23">
        <f>+[1]INFO!F25</f>
        <v>1</v>
      </c>
      <c r="G28" s="23">
        <f>+[1]INFO!G25</f>
        <v>0</v>
      </c>
      <c r="H28" s="23">
        <f>+[1]INFO!H25</f>
        <v>0</v>
      </c>
      <c r="I28" s="23"/>
      <c r="J28" s="23"/>
      <c r="K28" s="23"/>
      <c r="L28" s="23"/>
      <c r="M28" s="23"/>
      <c r="N28" s="23"/>
      <c r="O28" s="8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3" t="s">
        <v>7</v>
      </c>
      <c r="C29" s="23">
        <f>+[1]INFO!C26</f>
        <v>2</v>
      </c>
      <c r="D29" s="23">
        <f>+[1]INFO!D26</f>
        <v>1</v>
      </c>
      <c r="E29" s="23">
        <f>+[1]INFO!E26</f>
        <v>5</v>
      </c>
      <c r="F29" s="23">
        <f>+[1]INFO!F26</f>
        <v>6</v>
      </c>
      <c r="G29" s="23">
        <f>+[1]INFO!G26</f>
        <v>1</v>
      </c>
      <c r="H29" s="23">
        <f>+[1]INFO!H26</f>
        <v>3</v>
      </c>
      <c r="I29" s="23"/>
      <c r="J29" s="23"/>
      <c r="K29" s="23"/>
      <c r="L29" s="23"/>
      <c r="M29" s="23"/>
      <c r="N29" s="23"/>
      <c r="O29" s="8"/>
      <c r="P29" s="1"/>
      <c r="Q29" s="1"/>
      <c r="R29" s="1"/>
      <c r="S29" s="1"/>
      <c r="T29" s="1"/>
      <c r="U29" s="1">
        <f>100*0.0075</f>
        <v>0.75</v>
      </c>
      <c r="V29" s="1"/>
      <c r="W29" s="1"/>
      <c r="X29" s="1"/>
      <c r="Y29" s="1"/>
      <c r="Z29" s="1"/>
    </row>
    <row r="30" spans="1:26" ht="15.75" customHeight="1" x14ac:dyDescent="0.25">
      <c r="A30" s="1"/>
      <c r="B30" s="23" t="s">
        <v>8</v>
      </c>
      <c r="C30" s="23">
        <f>+[1]INFO!C27</f>
        <v>4</v>
      </c>
      <c r="D30" s="23">
        <f>+[1]INFO!D27</f>
        <v>26</v>
      </c>
      <c r="E30" s="23">
        <f>+[1]INFO!E27</f>
        <v>12</v>
      </c>
      <c r="F30" s="23">
        <f>+[1]INFO!F27</f>
        <v>21</v>
      </c>
      <c r="G30" s="23">
        <f>+[1]INFO!G27</f>
        <v>19</v>
      </c>
      <c r="H30" s="23">
        <f>+[1]INFO!H27</f>
        <v>15</v>
      </c>
      <c r="I30" s="23"/>
      <c r="J30" s="23"/>
      <c r="K30" s="23"/>
      <c r="L30" s="23"/>
      <c r="M30" s="23"/>
      <c r="N30" s="23"/>
      <c r="O30" s="8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3" t="s">
        <v>9</v>
      </c>
      <c r="C31" s="23">
        <f>+[1]INFO!C28</f>
        <v>1</v>
      </c>
      <c r="D31" s="23">
        <f>+[1]INFO!D28</f>
        <v>0</v>
      </c>
      <c r="E31" s="23">
        <f>+[1]INFO!E28</f>
        <v>0</v>
      </c>
      <c r="F31" s="23">
        <f>+[1]INFO!F28</f>
        <v>0</v>
      </c>
      <c r="G31" s="23">
        <f>+[1]INFO!G28</f>
        <v>0</v>
      </c>
      <c r="H31" s="23">
        <f>+[1]INFO!H28</f>
        <v>1</v>
      </c>
      <c r="I31" s="23"/>
      <c r="J31" s="23"/>
      <c r="K31" s="23"/>
      <c r="L31" s="23"/>
      <c r="M31" s="23"/>
      <c r="N31" s="23"/>
      <c r="O31" s="8"/>
      <c r="P31" s="1"/>
      <c r="Q31" s="1"/>
      <c r="R31" s="1"/>
      <c r="S31" s="1"/>
      <c r="T31" s="1">
        <v>100</v>
      </c>
      <c r="U31" s="1">
        <f>+T31*1.075</f>
        <v>107.5</v>
      </c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>
        <v>7.4999999999999997E-2</v>
      </c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 t="s">
        <v>32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9"/>
      <c r="C34" s="26">
        <v>45597</v>
      </c>
      <c r="D34" s="26">
        <v>45627</v>
      </c>
      <c r="E34" s="26">
        <v>45658</v>
      </c>
      <c r="F34" s="26">
        <v>45689</v>
      </c>
      <c r="G34" s="26">
        <v>45717</v>
      </c>
      <c r="H34" s="26">
        <v>45748</v>
      </c>
      <c r="I34" s="26">
        <v>45778</v>
      </c>
      <c r="J34" s="26">
        <v>45809</v>
      </c>
      <c r="K34" s="26">
        <v>45839</v>
      </c>
      <c r="L34" s="26">
        <v>45870</v>
      </c>
      <c r="M34" s="26">
        <v>45901</v>
      </c>
      <c r="N34" s="26">
        <v>45931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x14ac:dyDescent="0.25">
      <c r="A35" s="1"/>
      <c r="B35" s="25" t="s">
        <v>10</v>
      </c>
      <c r="C35" s="29">
        <f t="shared" ref="C35:H35" si="3">+C17+C26</f>
        <v>30</v>
      </c>
      <c r="D35" s="29">
        <f t="shared" si="3"/>
        <v>43</v>
      </c>
      <c r="E35" s="29">
        <f t="shared" si="3"/>
        <v>37</v>
      </c>
      <c r="F35" s="29">
        <f t="shared" si="3"/>
        <v>84</v>
      </c>
      <c r="G35" s="29">
        <f t="shared" si="3"/>
        <v>37</v>
      </c>
      <c r="H35" s="29">
        <f t="shared" si="3"/>
        <v>42</v>
      </c>
      <c r="I35" s="35"/>
      <c r="J35" s="35"/>
      <c r="K35" s="35"/>
      <c r="L35" s="35"/>
      <c r="M35" s="35"/>
      <c r="N35" s="35"/>
      <c r="O35" s="1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5"/>
      <c r="C36" s="5"/>
      <c r="D36" s="5"/>
      <c r="E36" s="5"/>
      <c r="F36" s="5"/>
      <c r="G36" s="5"/>
      <c r="H36" s="5"/>
      <c r="I36" s="10"/>
      <c r="J36" s="10"/>
      <c r="K36" s="10"/>
      <c r="L36" s="10"/>
      <c r="M36" s="10"/>
      <c r="N36" s="10"/>
      <c r="O36" s="1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 t="s">
        <v>26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5"/>
      <c r="P37" s="1"/>
      <c r="Q37" s="1"/>
      <c r="R37" s="1"/>
      <c r="S37" s="1"/>
      <c r="T37" s="1">
        <f>+T32*0.1</f>
        <v>7.4999999999999997E-3</v>
      </c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5" t="s">
        <v>29</v>
      </c>
      <c r="C38" s="26">
        <v>45597</v>
      </c>
      <c r="D38" s="26">
        <v>45627</v>
      </c>
      <c r="E38" s="26">
        <v>45658</v>
      </c>
      <c r="F38" s="26">
        <v>45689</v>
      </c>
      <c r="G38" s="26">
        <v>45717</v>
      </c>
      <c r="H38" s="26">
        <v>45748</v>
      </c>
      <c r="I38" s="26">
        <v>45778</v>
      </c>
      <c r="J38" s="26">
        <v>45809</v>
      </c>
      <c r="K38" s="26">
        <v>45839</v>
      </c>
      <c r="L38" s="26">
        <v>45870</v>
      </c>
      <c r="M38" s="26">
        <v>45901</v>
      </c>
      <c r="N38" s="26">
        <v>45931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9" t="s">
        <v>4</v>
      </c>
      <c r="C39" s="24">
        <f>(+C26/((C8+A8)/2))</f>
        <v>1.1428571428571429E-2</v>
      </c>
      <c r="D39" s="24">
        <f>(+D26/((D8+C8)/2))</f>
        <v>3.9971448965024983E-2</v>
      </c>
      <c r="E39" s="24">
        <f>(+E26/((E8+D8)/2))</f>
        <v>2.4442846872753415E-2</v>
      </c>
      <c r="F39" s="24">
        <f>(+F26/((F8+E8)/2))</f>
        <v>3.9381153305203941E-2</v>
      </c>
      <c r="G39" s="24">
        <f>(+G26/((G8+F8)/2))</f>
        <v>2.7643400138217002E-2</v>
      </c>
      <c r="H39" s="24">
        <f>(+H26/((H8+G8)/2))</f>
        <v>2.6243093922651933E-2</v>
      </c>
      <c r="I39" s="24"/>
      <c r="J39" s="24"/>
      <c r="K39" s="24"/>
      <c r="L39" s="24"/>
      <c r="M39" s="24"/>
      <c r="N39" s="24"/>
      <c r="O39" s="12"/>
      <c r="P39" s="9"/>
      <c r="Q39" s="1"/>
      <c r="R39" s="1"/>
      <c r="S39" s="1"/>
      <c r="T39" s="1">
        <v>146000000</v>
      </c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3" t="s">
        <v>5</v>
      </c>
      <c r="C40" s="24">
        <f>(+C27/((C9+A9)/2))</f>
        <v>0</v>
      </c>
      <c r="D40" s="24">
        <f>(+D27/((D9+C9)/2))</f>
        <v>0</v>
      </c>
      <c r="E40" s="24">
        <f>(+E27/((E9+D9)/2))</f>
        <v>0</v>
      </c>
      <c r="F40" s="24">
        <f>(+F27/((F9+E9)/2))</f>
        <v>0</v>
      </c>
      <c r="G40" s="24">
        <f>(+G27/((G9+F9)/2))</f>
        <v>0</v>
      </c>
      <c r="H40" s="24">
        <f>(+H27/((H9+G9)/2))</f>
        <v>0</v>
      </c>
      <c r="I40" s="24"/>
      <c r="J40" s="24"/>
      <c r="K40" s="24"/>
      <c r="L40" s="24"/>
      <c r="M40" s="24"/>
      <c r="N40" s="24"/>
      <c r="O40" s="12"/>
      <c r="P40" s="9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3" t="s">
        <v>6</v>
      </c>
      <c r="C41" s="24">
        <f>(+C28/((C10+A10)/2))</f>
        <v>1.020408163265306E-2</v>
      </c>
      <c r="D41" s="24">
        <f>(+D28/((D10+C10)/2))</f>
        <v>1.020408163265306E-2</v>
      </c>
      <c r="E41" s="24">
        <f>(+E28/((E10+D10)/2))</f>
        <v>0</v>
      </c>
      <c r="F41" s="24">
        <f>(+F28/((F10+E10)/2))</f>
        <v>1.020408163265306E-2</v>
      </c>
      <c r="G41" s="24">
        <f>(+G28/((G10+F10)/2))</f>
        <v>0</v>
      </c>
      <c r="H41" s="24">
        <f>(+H28/((H10+G10)/2))</f>
        <v>0</v>
      </c>
      <c r="I41" s="24"/>
      <c r="J41" s="24"/>
      <c r="K41" s="24"/>
      <c r="L41" s="24"/>
      <c r="M41" s="24"/>
      <c r="N41" s="24"/>
      <c r="O41" s="12"/>
      <c r="P41" s="9"/>
      <c r="Q41" s="1"/>
      <c r="R41" s="1"/>
      <c r="S41" s="1"/>
      <c r="T41" s="1">
        <f>+T39*0.0075</f>
        <v>1095000</v>
      </c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23" t="s">
        <v>7</v>
      </c>
      <c r="C42" s="24">
        <f>(+C29/((C11+A11)/2))</f>
        <v>3.1007751937984496E-2</v>
      </c>
      <c r="D42" s="24">
        <f>(+D29/((D11+C11)/2))</f>
        <v>1.5503875968992248E-2</v>
      </c>
      <c r="E42" s="24">
        <f>(+E29/((E11+D11)/2))</f>
        <v>7.7519379844961239E-2</v>
      </c>
      <c r="F42" s="24">
        <f>(+F29/((F11+E11)/2))</f>
        <v>9.6000000000000002E-2</v>
      </c>
      <c r="G42" s="24">
        <f>(+G29/((G11+F11)/2))</f>
        <v>1.6260162601626018E-2</v>
      </c>
      <c r="H42" s="24">
        <f>(+H29/((H11+G11)/2))</f>
        <v>4.9180327868852458E-2</v>
      </c>
      <c r="I42" s="24"/>
      <c r="J42" s="24"/>
      <c r="K42" s="24"/>
      <c r="L42" s="24"/>
      <c r="M42" s="24"/>
      <c r="N42" s="24"/>
      <c r="O42" s="12"/>
      <c r="P42" s="9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23" t="s">
        <v>8</v>
      </c>
      <c r="C43" s="24">
        <f>(+C30/((C12+A12)/2))</f>
        <v>8.3420229405630868E-3</v>
      </c>
      <c r="D43" s="24">
        <f>(+D30/((D12+C12)/2))</f>
        <v>5.4166666666666669E-2</v>
      </c>
      <c r="E43" s="24">
        <f>(+E30/((E12+D12)/2))</f>
        <v>2.5343189017951427E-2</v>
      </c>
      <c r="F43" s="24">
        <f>(+F30/((F12+E12)/2))</f>
        <v>4.2944785276073622E-2</v>
      </c>
      <c r="G43" s="24">
        <f>(+G30/((G12+F12)/2))</f>
        <v>3.7924151696606789E-2</v>
      </c>
      <c r="H43" s="24">
        <f>(+H30/((H12+G12)/2))</f>
        <v>0.03</v>
      </c>
      <c r="I43" s="24"/>
      <c r="J43" s="24"/>
      <c r="K43" s="24"/>
      <c r="L43" s="24"/>
      <c r="M43" s="24"/>
      <c r="N43" s="24"/>
      <c r="O43" s="12"/>
      <c r="P43" s="9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23" t="s">
        <v>9</v>
      </c>
      <c r="C44" s="24">
        <f>(+C31/((C13+A13)/2))</f>
        <v>1.7857142857142856E-2</v>
      </c>
      <c r="D44" s="24">
        <f>(+D31/((D13+C13)/2))</f>
        <v>0</v>
      </c>
      <c r="E44" s="24">
        <f>(+E31/((E13+D13)/2))</f>
        <v>0</v>
      </c>
      <c r="F44" s="24">
        <f>(+F31/((F13+E13)/2))</f>
        <v>0</v>
      </c>
      <c r="G44" s="24">
        <f>(+G31/((G13+F13)/2))</f>
        <v>0</v>
      </c>
      <c r="H44" s="24">
        <f>(+H31/((H13+G13)/2))</f>
        <v>1.680672268907563E-2</v>
      </c>
      <c r="I44" s="24"/>
      <c r="J44" s="24"/>
      <c r="K44" s="24"/>
      <c r="L44" s="24"/>
      <c r="M44" s="24"/>
      <c r="N44" s="24"/>
      <c r="O44" s="12"/>
      <c r="P44" s="9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5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 t="s">
        <v>27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5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25" t="s">
        <v>29</v>
      </c>
      <c r="C47" s="26">
        <v>45597</v>
      </c>
      <c r="D47" s="26">
        <v>45627</v>
      </c>
      <c r="E47" s="26">
        <v>45658</v>
      </c>
      <c r="F47" s="26">
        <v>45689</v>
      </c>
      <c r="G47" s="26">
        <v>45717</v>
      </c>
      <c r="H47" s="26">
        <v>45748</v>
      </c>
      <c r="I47" s="26">
        <v>45778</v>
      </c>
      <c r="J47" s="26">
        <v>45809</v>
      </c>
      <c r="K47" s="26">
        <v>45839</v>
      </c>
      <c r="L47" s="26">
        <v>45870</v>
      </c>
      <c r="M47" s="26">
        <v>45901</v>
      </c>
      <c r="N47" s="26">
        <v>45931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29" t="s">
        <v>4</v>
      </c>
      <c r="C48" s="34">
        <f>-C26/C8+100%</f>
        <v>0.98868458274398874</v>
      </c>
      <c r="D48" s="34">
        <f>-D26/D8+100%</f>
        <v>0.95965417867435154</v>
      </c>
      <c r="E48" s="34">
        <f>-E26/E8+100%</f>
        <v>0.97560975609756095</v>
      </c>
      <c r="F48" s="34">
        <f>-F26/F8+100%</f>
        <v>0.9613793103448276</v>
      </c>
      <c r="G48" s="34">
        <f>-G26/G8+100%</f>
        <v>0.97229916897506929</v>
      </c>
      <c r="H48" s="34">
        <f>-H26/H8+100%</f>
        <v>0.97382920110192839</v>
      </c>
      <c r="I48" s="29"/>
      <c r="J48" s="29"/>
      <c r="K48" s="29"/>
      <c r="L48" s="29"/>
      <c r="M48" s="29"/>
      <c r="N48" s="29"/>
      <c r="O48" s="1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23" t="s">
        <v>5</v>
      </c>
      <c r="C49" s="34">
        <f>-C27/C9+100%</f>
        <v>1</v>
      </c>
      <c r="D49" s="34">
        <f>-D27/D9+100%</f>
        <v>1</v>
      </c>
      <c r="E49" s="34">
        <f>-E27/E9+100%</f>
        <v>1</v>
      </c>
      <c r="F49" s="34">
        <f>-F27/F9+100%</f>
        <v>1</v>
      </c>
      <c r="G49" s="34">
        <f>-G27/G9+100%</f>
        <v>1</v>
      </c>
      <c r="H49" s="34">
        <f>-H27/H9+100%</f>
        <v>1</v>
      </c>
      <c r="I49" s="34"/>
      <c r="J49" s="34"/>
      <c r="K49" s="34"/>
      <c r="L49" s="34"/>
      <c r="M49" s="34"/>
      <c r="N49" s="34"/>
      <c r="O49" s="13"/>
      <c r="P49" s="9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23" t="s">
        <v>6</v>
      </c>
      <c r="C50" s="34">
        <f>-C28/C10+100%</f>
        <v>0.98979591836734693</v>
      </c>
      <c r="D50" s="34">
        <f>-D28/D10+100%</f>
        <v>0.98979591836734693</v>
      </c>
      <c r="E50" s="34">
        <f>-E28/E10+100%</f>
        <v>1</v>
      </c>
      <c r="F50" s="34">
        <f>-F28/F10+100%</f>
        <v>0.98979591836734693</v>
      </c>
      <c r="G50" s="34">
        <f>-G28/G10+100%</f>
        <v>1</v>
      </c>
      <c r="H50" s="34">
        <f>-H28/H10+100%</f>
        <v>1</v>
      </c>
      <c r="I50" s="34"/>
      <c r="J50" s="34"/>
      <c r="K50" s="34"/>
      <c r="L50" s="34"/>
      <c r="M50" s="34"/>
      <c r="N50" s="34"/>
      <c r="O50" s="13"/>
      <c r="P50" s="9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23" t="s">
        <v>7</v>
      </c>
      <c r="C51" s="34">
        <f>-C29/C11+100%</f>
        <v>0.96875</v>
      </c>
      <c r="D51" s="34">
        <f>-D29/D11+100%</f>
        <v>0.98461538461538467</v>
      </c>
      <c r="E51" s="34">
        <f>-E29/E11+100%</f>
        <v>0.921875</v>
      </c>
      <c r="F51" s="34">
        <f>-F29/F11+100%</f>
        <v>0.90163934426229508</v>
      </c>
      <c r="G51" s="34">
        <f>-G29/G11+100%</f>
        <v>0.9838709677419355</v>
      </c>
      <c r="H51" s="34">
        <f>-H29/H11+100%</f>
        <v>0.95</v>
      </c>
      <c r="I51" s="34"/>
      <c r="J51" s="34"/>
      <c r="K51" s="34"/>
      <c r="L51" s="34"/>
      <c r="M51" s="34"/>
      <c r="N51" s="34"/>
      <c r="O51" s="13"/>
      <c r="P51" s="9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23" t="s">
        <v>8</v>
      </c>
      <c r="C52" s="34">
        <f>-C30/C12+100%</f>
        <v>0.99178644763860369</v>
      </c>
      <c r="D52" s="34">
        <f>-D30/D12+100%</f>
        <v>0.94503171247357298</v>
      </c>
      <c r="E52" s="34">
        <f>-E30/E12+100%</f>
        <v>0.97468354430379744</v>
      </c>
      <c r="F52" s="34">
        <f>-F30/F12+100%</f>
        <v>0.95833333333333337</v>
      </c>
      <c r="G52" s="34">
        <f>-G30/G12+100%</f>
        <v>0.9618473895582329</v>
      </c>
      <c r="H52" s="34">
        <f>-H30/H12+100%</f>
        <v>0.97011952191235062</v>
      </c>
      <c r="I52" s="34"/>
      <c r="J52" s="34"/>
      <c r="K52" s="34"/>
      <c r="L52" s="34"/>
      <c r="M52" s="34"/>
      <c r="N52" s="34"/>
      <c r="O52" s="13"/>
      <c r="P52" s="9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23" t="s">
        <v>9</v>
      </c>
      <c r="C53" s="34">
        <f>-C31/C13+100%</f>
        <v>0.9821428571428571</v>
      </c>
      <c r="D53" s="34">
        <f>-D31/D13+100%</f>
        <v>1</v>
      </c>
      <c r="E53" s="34">
        <f>-E31/E13+100%</f>
        <v>1</v>
      </c>
      <c r="F53" s="34">
        <f>-F31/F13+100%</f>
        <v>1</v>
      </c>
      <c r="G53" s="34">
        <f>-G31/G13+100%</f>
        <v>1</v>
      </c>
      <c r="H53" s="34">
        <f>-H31/H13+100%</f>
        <v>0.98305084745762716</v>
      </c>
      <c r="I53" s="34"/>
      <c r="J53" s="34"/>
      <c r="K53" s="34"/>
      <c r="L53" s="34"/>
      <c r="M53" s="34"/>
      <c r="N53" s="34"/>
      <c r="O53" s="13"/>
      <c r="P53" s="9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5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 t="s">
        <v>11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5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25" t="s">
        <v>29</v>
      </c>
      <c r="C56" s="26">
        <v>45597</v>
      </c>
      <c r="D56" s="26">
        <v>45627</v>
      </c>
      <c r="E56" s="26">
        <v>45658</v>
      </c>
      <c r="F56" s="26">
        <v>45689</v>
      </c>
      <c r="G56" s="26">
        <v>45717</v>
      </c>
      <c r="H56" s="26">
        <v>45748</v>
      </c>
      <c r="I56" s="26">
        <v>45778</v>
      </c>
      <c r="J56" s="26">
        <v>45809</v>
      </c>
      <c r="K56" s="26">
        <v>45839</v>
      </c>
      <c r="L56" s="26">
        <v>45870</v>
      </c>
      <c r="M56" s="26">
        <v>45901</v>
      </c>
      <c r="N56" s="26">
        <v>45931</v>
      </c>
      <c r="O56" s="1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23" t="s">
        <v>5</v>
      </c>
      <c r="C57" s="30">
        <f>+[1]INFO!C33/[1]INFO!C8</f>
        <v>0.5</v>
      </c>
      <c r="D57" s="30">
        <f>+[1]INFO!D33/[1]INFO!D8</f>
        <v>0.5</v>
      </c>
      <c r="E57" s="30">
        <f>+[1]INFO!E33/[1]INFO!E8</f>
        <v>0</v>
      </c>
      <c r="F57" s="30">
        <f>+[1]INFO!F33/[1]INFO!F8</f>
        <v>0</v>
      </c>
      <c r="G57" s="30">
        <f>+[1]INFO!G33/[1]INFO!G8</f>
        <v>0</v>
      </c>
      <c r="H57" s="30">
        <f>+[1]INFO!H33/[1]INFO!H8</f>
        <v>0</v>
      </c>
      <c r="I57" s="23"/>
      <c r="J57" s="23"/>
      <c r="K57" s="23"/>
      <c r="L57" s="23"/>
      <c r="M57" s="23"/>
      <c r="N57" s="23"/>
      <c r="O57" s="14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23" t="s">
        <v>6</v>
      </c>
      <c r="C58" s="30">
        <f>+[1]INFO!C34/[1]INFO!C9</f>
        <v>0.44897959183673469</v>
      </c>
      <c r="D58" s="30">
        <f>+[1]INFO!D34/[1]INFO!D9</f>
        <v>0.53061224489795922</v>
      </c>
      <c r="E58" s="30">
        <f>+[1]INFO!E34/[1]INFO!E9</f>
        <v>0.5714285714285714</v>
      </c>
      <c r="F58" s="30">
        <f>+[1]INFO!F34/[1]INFO!F9</f>
        <v>0.29591836734693877</v>
      </c>
      <c r="G58" s="30">
        <f>+[1]INFO!G34/[1]INFO!G9</f>
        <v>0.31313131313131315</v>
      </c>
      <c r="H58" s="30">
        <f>+[1]INFO!H34/[1]INFO!H9</f>
        <v>0.52941176470588236</v>
      </c>
      <c r="I58" s="23"/>
      <c r="J58" s="23"/>
      <c r="K58" s="23"/>
      <c r="L58" s="23"/>
      <c r="M58" s="23"/>
      <c r="N58" s="23"/>
      <c r="O58" s="14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23" t="s">
        <v>7</v>
      </c>
      <c r="C59" s="30">
        <f>+[1]INFO!C35/[1]INFO!C10</f>
        <v>7.8125E-2</v>
      </c>
      <c r="D59" s="30">
        <f>+[1]INFO!D35/[1]INFO!D10</f>
        <v>0.46153846153846156</v>
      </c>
      <c r="E59" s="30">
        <f>+[1]INFO!E35/[1]INFO!E10</f>
        <v>0.46875</v>
      </c>
      <c r="F59" s="30">
        <f>+[1]INFO!F35/[1]INFO!F10</f>
        <v>0</v>
      </c>
      <c r="G59" s="30">
        <f>+[1]INFO!G35/[1]INFO!G10</f>
        <v>8.0645161290322578E-2</v>
      </c>
      <c r="H59" s="30">
        <f>+[1]INFO!H35/[1]INFO!H10</f>
        <v>1.6666666666666666E-2</v>
      </c>
      <c r="I59" s="23"/>
      <c r="J59" s="23"/>
      <c r="K59" s="23"/>
      <c r="L59" s="23"/>
      <c r="M59" s="23"/>
      <c r="N59" s="23"/>
      <c r="O59" s="14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23" t="s">
        <v>8</v>
      </c>
      <c r="C60" s="30">
        <f>+[1]INFO!C36/[1]INFO!C11</f>
        <v>0.45790554414784396</v>
      </c>
      <c r="D60" s="30">
        <f>+[1]INFO!D36/[1]INFO!D11</f>
        <v>0.507399577167019</v>
      </c>
      <c r="E60" s="30">
        <f>+[1]INFO!E36/[1]INFO!E11</f>
        <v>0.42405063291139239</v>
      </c>
      <c r="F60" s="30">
        <f>+[1]INFO!F36/[1]INFO!F11</f>
        <v>0.31547619047619047</v>
      </c>
      <c r="G60" s="30">
        <f>+[1]INFO!G36/[1]INFO!G11</f>
        <v>0.26506024096385544</v>
      </c>
      <c r="H60" s="30">
        <f>+[1]INFO!H36/[1]INFO!H11</f>
        <v>0.31075697211155379</v>
      </c>
      <c r="I60" s="23"/>
      <c r="J60" s="23"/>
      <c r="K60" s="23"/>
      <c r="L60" s="23"/>
      <c r="M60" s="23"/>
      <c r="N60" s="23"/>
      <c r="O60" s="1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23" t="s">
        <v>9</v>
      </c>
      <c r="C61" s="30">
        <f>+[1]INFO!C37/[1]INFO!C12</f>
        <v>0.14285714285714285</v>
      </c>
      <c r="D61" s="30">
        <f>+[1]INFO!D37/[1]INFO!D12</f>
        <v>0.5892857142857143</v>
      </c>
      <c r="E61" s="30">
        <f>+[1]INFO!E37/[1]INFO!E12</f>
        <v>0.44827586206896552</v>
      </c>
      <c r="F61" s="30">
        <f>+[1]INFO!F37/[1]INFO!F12</f>
        <v>0.22033898305084745</v>
      </c>
      <c r="G61" s="30">
        <f>+[1]INFO!G37/[1]INFO!G12</f>
        <v>0.15</v>
      </c>
      <c r="H61" s="30">
        <f>+[1]INFO!H37/[1]INFO!H12</f>
        <v>0.61016949152542377</v>
      </c>
      <c r="I61" s="23"/>
      <c r="J61" s="23"/>
      <c r="K61" s="23"/>
      <c r="L61" s="23"/>
      <c r="M61" s="23"/>
      <c r="N61" s="23"/>
      <c r="O61" s="14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5"/>
      <c r="D62" s="15"/>
      <c r="E62" s="15"/>
      <c r="F62" s="1"/>
      <c r="G62" s="1"/>
      <c r="H62" s="1"/>
      <c r="I62" s="1"/>
      <c r="J62" s="1"/>
      <c r="K62" s="1"/>
      <c r="L62" s="1"/>
      <c r="M62" s="1"/>
      <c r="N62" s="1"/>
      <c r="O62" s="14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 t="s">
        <v>12</v>
      </c>
      <c r="C63" s="15"/>
      <c r="D63" s="15"/>
      <c r="E63" s="15"/>
      <c r="F63" s="1"/>
      <c r="G63" s="1"/>
      <c r="H63" s="1"/>
      <c r="I63" s="1"/>
      <c r="J63" s="1"/>
      <c r="K63" s="1"/>
      <c r="L63" s="1"/>
      <c r="M63" s="1"/>
      <c r="N63" s="1"/>
      <c r="O63" s="14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25" t="s">
        <v>29</v>
      </c>
      <c r="C64" s="26">
        <v>45597</v>
      </c>
      <c r="D64" s="26">
        <v>45627</v>
      </c>
      <c r="E64" s="26">
        <v>45658</v>
      </c>
      <c r="F64" s="26">
        <v>45689</v>
      </c>
      <c r="G64" s="26">
        <v>45717</v>
      </c>
      <c r="H64" s="26">
        <v>45748</v>
      </c>
      <c r="I64" s="26">
        <v>45778</v>
      </c>
      <c r="J64" s="26">
        <v>45809</v>
      </c>
      <c r="K64" s="26">
        <v>45839</v>
      </c>
      <c r="L64" s="26">
        <v>45870</v>
      </c>
      <c r="M64" s="26">
        <v>45901</v>
      </c>
      <c r="N64" s="26">
        <v>45931</v>
      </c>
      <c r="O64" s="14"/>
      <c r="P64" s="16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32" t="s">
        <v>5</v>
      </c>
      <c r="C65" s="30">
        <f>+[1]INFO!C54/[1]INFO!C8</f>
        <v>21</v>
      </c>
      <c r="D65" s="30">
        <f>+[1]INFO!D54/[1]INFO!D8</f>
        <v>21</v>
      </c>
      <c r="E65" s="30">
        <f>+[1]INFO!E54/[1]INFO!E8</f>
        <v>6</v>
      </c>
      <c r="F65" s="30">
        <f>+[1]INFO!F54/[1]INFO!F8</f>
        <v>6</v>
      </c>
      <c r="G65" s="30">
        <f>+[1]INFO!G54/[1]INFO!G8</f>
        <v>6</v>
      </c>
      <c r="H65" s="30">
        <f>+[1]INFO!H54/[1]INFO!H8</f>
        <v>6</v>
      </c>
      <c r="I65" s="31"/>
      <c r="J65" s="31"/>
      <c r="K65" s="31"/>
      <c r="L65" s="31"/>
      <c r="M65" s="31"/>
      <c r="N65" s="31"/>
      <c r="O65" s="15"/>
      <c r="P65" s="17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32" t="s">
        <v>6</v>
      </c>
      <c r="C66" s="30">
        <f>+[1]INFO!C55/[1]INFO!C9</f>
        <v>15.408163265306122</v>
      </c>
      <c r="D66" s="30">
        <f>+[1]INFO!D55/[1]INFO!D9</f>
        <v>13.959183673469388</v>
      </c>
      <c r="E66" s="30">
        <f>+[1]INFO!E55/[1]INFO!E9</f>
        <v>11.591836734693878</v>
      </c>
      <c r="F66" s="30">
        <f>+[1]INFO!F55/[1]INFO!F9</f>
        <v>9.795918367346939</v>
      </c>
      <c r="G66" s="30">
        <f>+[1]INFO!G55/[1]INFO!G9</f>
        <v>8.8888888888888893</v>
      </c>
      <c r="H66" s="30">
        <f>+[1]INFO!H55/[1]INFO!H9</f>
        <v>7.6568627450980395</v>
      </c>
      <c r="I66" s="22"/>
      <c r="J66" s="22"/>
      <c r="K66" s="22"/>
      <c r="L66" s="22"/>
      <c r="M66" s="22"/>
      <c r="N66" s="22"/>
      <c r="O66" s="15"/>
      <c r="P66" s="17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32" t="s">
        <v>7</v>
      </c>
      <c r="C67" s="30">
        <f>+[1]INFO!C56/[1]INFO!C10</f>
        <v>16.046875</v>
      </c>
      <c r="D67" s="30">
        <f>+[1]INFO!D56/[1]INFO!D10</f>
        <v>14.784615384615385</v>
      </c>
      <c r="E67" s="30">
        <f>+[1]INFO!E56/[1]INFO!E10</f>
        <v>12.625</v>
      </c>
      <c r="F67" s="30">
        <f>+[1]INFO!F56/[1]INFO!F10</f>
        <v>12.672131147540984</v>
      </c>
      <c r="G67" s="30">
        <f>+[1]INFO!G56/[1]INFO!G10</f>
        <v>11.903225806451612</v>
      </c>
      <c r="H67" s="30">
        <f>+[1]INFO!H56/[1]INFO!H10</f>
        <v>11.933333333333334</v>
      </c>
      <c r="I67" s="22"/>
      <c r="J67" s="22"/>
      <c r="K67" s="22"/>
      <c r="L67" s="22"/>
      <c r="M67" s="22"/>
      <c r="N67" s="22"/>
      <c r="O67" s="15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32" t="s">
        <v>8</v>
      </c>
      <c r="C68" s="30">
        <f>+[1]INFO!C57/[1]INFO!C11</f>
        <v>14.825462012320328</v>
      </c>
      <c r="D68" s="30">
        <f>+[1]INFO!D57/[1]INFO!D11</f>
        <v>14.272727272727273</v>
      </c>
      <c r="E68" s="30">
        <f>+[1]INFO!E57/[1]INFO!E11</f>
        <v>12.092827004219409</v>
      </c>
      <c r="F68" s="30">
        <f>+[1]INFO!F57/[1]INFO!F11</f>
        <v>10.198412698412698</v>
      </c>
      <c r="G68" s="30">
        <f>+[1]INFO!G57/[1]INFO!G11</f>
        <v>9.714859437751004</v>
      </c>
      <c r="H68" s="30">
        <f>+[1]INFO!H57/[1]INFO!H11</f>
        <v>9.1932270916334655</v>
      </c>
      <c r="I68" s="22"/>
      <c r="J68" s="22"/>
      <c r="K68" s="22"/>
      <c r="L68" s="22"/>
      <c r="M68" s="22"/>
      <c r="N68" s="22"/>
      <c r="O68" s="15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32" t="s">
        <v>9</v>
      </c>
      <c r="C69" s="30">
        <f>+[1]INFO!C58/[1]INFO!C12</f>
        <v>21.321428571428573</v>
      </c>
      <c r="D69" s="30">
        <f>+[1]INFO!D58/[1]INFO!D12</f>
        <v>20.517857142857142</v>
      </c>
      <c r="E69" s="30">
        <f>+[1]INFO!E58/[1]INFO!E12</f>
        <v>16.758620689655171</v>
      </c>
      <c r="F69" s="30">
        <f>+[1]INFO!F58/[1]INFO!F12</f>
        <v>14.932203389830509</v>
      </c>
      <c r="G69" s="30">
        <f>+[1]INFO!G58/[1]INFO!G12</f>
        <v>13.116666666666667</v>
      </c>
      <c r="H69" s="30">
        <f>+[1]INFO!H58/[1]INFO!H12</f>
        <v>12.084745762711865</v>
      </c>
      <c r="I69" s="22"/>
      <c r="J69" s="22"/>
      <c r="K69" s="22"/>
      <c r="L69" s="22"/>
      <c r="M69" s="22"/>
      <c r="N69" s="22"/>
      <c r="O69" s="15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5"/>
      <c r="C70" s="1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5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5" t="s">
        <v>17</v>
      </c>
      <c r="C71" s="1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5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42.75" customHeight="1" x14ac:dyDescent="0.25">
      <c r="A72" s="1"/>
      <c r="B72" s="25" t="s">
        <v>29</v>
      </c>
      <c r="C72" s="26">
        <v>45597</v>
      </c>
      <c r="D72" s="26">
        <v>45627</v>
      </c>
      <c r="E72" s="26">
        <v>45658</v>
      </c>
      <c r="F72" s="26">
        <v>45689</v>
      </c>
      <c r="G72" s="26">
        <v>45717</v>
      </c>
      <c r="H72" s="26">
        <v>45748</v>
      </c>
      <c r="I72" s="26">
        <v>45778</v>
      </c>
      <c r="J72" s="26">
        <v>45809</v>
      </c>
      <c r="K72" s="26">
        <v>45839</v>
      </c>
      <c r="L72" s="26">
        <v>45870</v>
      </c>
      <c r="M72" s="26">
        <v>45901</v>
      </c>
      <c r="N72" s="26">
        <v>45931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23" t="s">
        <v>5</v>
      </c>
      <c r="C73" s="24">
        <f>+[1]INFO!C40/[1]INFO!A54</f>
        <v>0.14285714285714285</v>
      </c>
      <c r="D73" s="24">
        <f>+[1]INFO!D40/[1]INFO!A54</f>
        <v>0</v>
      </c>
      <c r="E73" s="24">
        <f>+[1]INFO!E40/[1]INFO!A54</f>
        <v>0.48979591836734693</v>
      </c>
      <c r="F73" s="24">
        <f>+[1]INFO!F40/[1]INFO!A54</f>
        <v>0</v>
      </c>
      <c r="G73" s="24">
        <f>+[1]INFO!G40/[1]INFO!A54</f>
        <v>0</v>
      </c>
      <c r="H73" s="24">
        <f>+[1]INFO!H40/[1]INFO!A54</f>
        <v>0</v>
      </c>
      <c r="I73" s="22">
        <f>+[1]INFO!I54</f>
        <v>0</v>
      </c>
      <c r="J73" s="22">
        <f>+[1]INFO!J54</f>
        <v>0</v>
      </c>
      <c r="K73" s="22">
        <f>+[1]INFO!K54</f>
        <v>0</v>
      </c>
      <c r="L73" s="22">
        <f>+[1]INFO!L54</f>
        <v>0</v>
      </c>
      <c r="M73" s="22">
        <f>+[1]INFO!M54</f>
        <v>0</v>
      </c>
      <c r="N73" s="22">
        <f>+[1]INFO!N54</f>
        <v>0</v>
      </c>
      <c r="O73" s="12"/>
      <c r="P73" s="16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23" t="s">
        <v>6</v>
      </c>
      <c r="C74" s="24">
        <f>+[1]INFO!C41/[1]INFO!A55</f>
        <v>5.8016219588271987E-2</v>
      </c>
      <c r="D74" s="24">
        <f>+[1]INFO!D41/[1]INFO!A55</f>
        <v>8.8583905177791647E-2</v>
      </c>
      <c r="E74" s="24">
        <f>+[1]INFO!E41/[1]INFO!A55</f>
        <v>0.14472863381160325</v>
      </c>
      <c r="F74" s="24">
        <f>+[1]INFO!F41/[1]INFO!A55</f>
        <v>0.10979413599500935</v>
      </c>
      <c r="G74" s="24">
        <f>+[1]INFO!G41/[1]INFO!A55</f>
        <v>4.9906425452276984E-2</v>
      </c>
      <c r="H74" s="24">
        <f>+[1]INFO!H41/[1]INFO!A55</f>
        <v>6.1759201497192766E-2</v>
      </c>
      <c r="I74" s="22">
        <f>+[1]INFO!I55</f>
        <v>0</v>
      </c>
      <c r="J74" s="22">
        <f>+[1]INFO!J55</f>
        <v>0</v>
      </c>
      <c r="K74" s="22">
        <f>+[1]INFO!K55</f>
        <v>0</v>
      </c>
      <c r="L74" s="22">
        <f>+[1]INFO!L55</f>
        <v>0</v>
      </c>
      <c r="M74" s="22">
        <f>+[1]INFO!M55</f>
        <v>0</v>
      </c>
      <c r="N74" s="22">
        <f>+[1]INFO!N55</f>
        <v>0</v>
      </c>
      <c r="O74" s="12"/>
      <c r="P74" s="17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23" t="s">
        <v>7</v>
      </c>
      <c r="C75" s="24">
        <f>+[1]INFO!C42/[1]INFO!A56</f>
        <v>2.8382213812677391E-2</v>
      </c>
      <c r="D75" s="24">
        <f>+[1]INFO!D42/[1]INFO!A56</f>
        <v>6.2440870387890257E-2</v>
      </c>
      <c r="E75" s="24">
        <f>+[1]INFO!E42/[1]INFO!A56</f>
        <v>0.14474929044465468</v>
      </c>
      <c r="F75" s="24">
        <f>+[1]INFO!F42/[1]INFO!A56</f>
        <v>3.3112582781456956E-2</v>
      </c>
      <c r="G75" s="24">
        <f>+[1]INFO!G42/[1]INFO!A56</f>
        <v>3.3112582781456956E-2</v>
      </c>
      <c r="H75" s="24">
        <f>+[1]INFO!H42/[1]INFO!A56</f>
        <v>2.0813623462630087E-2</v>
      </c>
      <c r="I75" s="22">
        <f>+[1]INFO!I56</f>
        <v>0</v>
      </c>
      <c r="J75" s="22">
        <f>+[1]INFO!J56</f>
        <v>0</v>
      </c>
      <c r="K75" s="22">
        <f>+[1]INFO!K56</f>
        <v>0</v>
      </c>
      <c r="L75" s="22">
        <f>+[1]INFO!L56</f>
        <v>0</v>
      </c>
      <c r="M75" s="22">
        <f>+[1]INFO!M56</f>
        <v>0</v>
      </c>
      <c r="N75" s="22">
        <f>+[1]INFO!N56</f>
        <v>0</v>
      </c>
      <c r="O75" s="12"/>
      <c r="P75" s="17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23" t="s">
        <v>8</v>
      </c>
      <c r="C76" s="24">
        <f>+[1]INFO!C43/[1]INFO!A57</f>
        <v>3.0612244897959183E-2</v>
      </c>
      <c r="D76" s="24">
        <f>+[1]INFO!D43/[1]INFO!A57</f>
        <v>6.2969924812030079E-2</v>
      </c>
      <c r="E76" s="24">
        <f>+[1]INFO!E43/[1]INFO!A57</f>
        <v>0.13681525241675618</v>
      </c>
      <c r="F76" s="24">
        <f>+[1]INFO!F43/[1]INFO!A57</f>
        <v>7.9484425349087007E-2</v>
      </c>
      <c r="G76" s="24">
        <f>+[1]INFO!G43/[1]INFO!A57</f>
        <v>4.0547798066595059E-2</v>
      </c>
      <c r="H76" s="24">
        <f>+[1]INFO!H43/[1]INFO!A57</f>
        <v>2.9940923737916219E-2</v>
      </c>
      <c r="I76" s="22">
        <f>+[1]INFO!I57</f>
        <v>0</v>
      </c>
      <c r="J76" s="22">
        <f>+[1]INFO!J57</f>
        <v>0</v>
      </c>
      <c r="K76" s="22">
        <f>+[1]INFO!K57</f>
        <v>0</v>
      </c>
      <c r="L76" s="22">
        <f>+[1]INFO!L57</f>
        <v>0</v>
      </c>
      <c r="M76" s="22">
        <f>+[1]INFO!M57</f>
        <v>0</v>
      </c>
      <c r="N76" s="22">
        <f>+[1]INFO!N57</f>
        <v>0</v>
      </c>
      <c r="O76" s="1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23" t="s">
        <v>9</v>
      </c>
      <c r="C77" s="24">
        <f>+[1]INFO!C44/[1]INFO!A58</f>
        <v>1.5663643858202802E-2</v>
      </c>
      <c r="D77" s="24">
        <f>+[1]INFO!D44/[1]INFO!A58</f>
        <v>3.7098103874690848E-2</v>
      </c>
      <c r="E77" s="24">
        <f>+[1]INFO!E44/[1]INFO!A58</f>
        <v>0.14591920857378401</v>
      </c>
      <c r="F77" s="24">
        <f>+[1]INFO!F44/[1]INFO!A58</f>
        <v>7.5020610057708159E-2</v>
      </c>
      <c r="G77" s="24">
        <f>+[1]INFO!G44/[1]INFO!A58</f>
        <v>7.7493816982687549E-2</v>
      </c>
      <c r="H77" s="24">
        <f>+[1]INFO!H44/[1]INFO!A58</f>
        <v>6.1005770816158288E-2</v>
      </c>
      <c r="I77" s="22">
        <f>+[1]INFO!I58</f>
        <v>0</v>
      </c>
      <c r="J77" s="22">
        <f>+[1]INFO!J58</f>
        <v>0</v>
      </c>
      <c r="K77" s="22">
        <f>+[1]INFO!K58</f>
        <v>0</v>
      </c>
      <c r="L77" s="22">
        <f>+[1]INFO!L58</f>
        <v>0</v>
      </c>
      <c r="M77" s="22">
        <f>+[1]INFO!M58</f>
        <v>0</v>
      </c>
      <c r="N77" s="22">
        <f>+[1]INFO!N58</f>
        <v>0</v>
      </c>
      <c r="O77" s="1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39"/>
      <c r="C78" s="40"/>
      <c r="D78" s="40"/>
      <c r="E78" s="40"/>
      <c r="F78" s="40"/>
      <c r="G78" s="40"/>
      <c r="H78" s="40"/>
      <c r="I78" s="41"/>
      <c r="J78" s="41"/>
      <c r="K78" s="41"/>
      <c r="L78" s="41"/>
      <c r="M78" s="41"/>
      <c r="N78" s="41"/>
      <c r="O78" s="1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5" t="s">
        <v>18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25" t="s">
        <v>29</v>
      </c>
      <c r="C80" s="36">
        <v>45597</v>
      </c>
      <c r="D80" s="36">
        <v>45627</v>
      </c>
      <c r="E80" s="36">
        <v>45658</v>
      </c>
      <c r="F80" s="36">
        <v>45689</v>
      </c>
      <c r="G80" s="36">
        <v>45717</v>
      </c>
      <c r="H80" s="36">
        <v>45748</v>
      </c>
      <c r="I80" s="36">
        <v>45778</v>
      </c>
      <c r="J80" s="36">
        <v>45809</v>
      </c>
      <c r="K80" s="36">
        <v>45839</v>
      </c>
      <c r="L80" s="36">
        <v>45870</v>
      </c>
      <c r="M80" s="36">
        <v>45901</v>
      </c>
      <c r="N80" s="36">
        <v>45931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25" t="s">
        <v>4</v>
      </c>
      <c r="C81" s="25">
        <f t="shared" ref="C81:N81" si="4">SUM(C82:C86)</f>
        <v>16</v>
      </c>
      <c r="D81" s="25">
        <f t="shared" si="4"/>
        <v>17</v>
      </c>
      <c r="E81" s="25">
        <f t="shared" si="4"/>
        <v>15</v>
      </c>
      <c r="F81" s="25">
        <f t="shared" si="4"/>
        <v>15</v>
      </c>
      <c r="G81" s="25">
        <f t="shared" si="4"/>
        <v>15</v>
      </c>
      <c r="H81" s="25">
        <f t="shared" si="4"/>
        <v>24</v>
      </c>
      <c r="I81" s="25">
        <f t="shared" si="4"/>
        <v>0</v>
      </c>
      <c r="J81" s="25">
        <f t="shared" si="4"/>
        <v>0</v>
      </c>
      <c r="K81" s="25">
        <f t="shared" si="4"/>
        <v>0</v>
      </c>
      <c r="L81" s="25">
        <f t="shared" si="4"/>
        <v>0</v>
      </c>
      <c r="M81" s="25">
        <f t="shared" si="4"/>
        <v>0</v>
      </c>
      <c r="N81" s="25">
        <f t="shared" si="4"/>
        <v>0</v>
      </c>
      <c r="O81" s="5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32" t="s">
        <v>5</v>
      </c>
      <c r="C82" s="32">
        <f>+[1]INFO!C67</f>
        <v>0</v>
      </c>
      <c r="D82" s="32">
        <f>+[1]INFO!D67</f>
        <v>0</v>
      </c>
      <c r="E82" s="32">
        <f>+[1]INFO!E67</f>
        <v>0</v>
      </c>
      <c r="F82" s="32">
        <f>+[1]INFO!F67</f>
        <v>0</v>
      </c>
      <c r="G82" s="32">
        <f>+[1]INFO!G67</f>
        <v>0</v>
      </c>
      <c r="H82" s="32">
        <f>+[1]INFO!H67</f>
        <v>0</v>
      </c>
      <c r="I82" s="32">
        <f>+[1]INFO!I67</f>
        <v>0</v>
      </c>
      <c r="J82" s="32">
        <f>+[1]INFO!J67</f>
        <v>0</v>
      </c>
      <c r="K82" s="32">
        <f>+[1]INFO!K67</f>
        <v>0</v>
      </c>
      <c r="L82" s="32">
        <f>+[1]INFO!L67</f>
        <v>0</v>
      </c>
      <c r="M82" s="32">
        <f>+[1]INFO!M67</f>
        <v>0</v>
      </c>
      <c r="N82" s="32">
        <f>+[1]INFO!N67</f>
        <v>0</v>
      </c>
      <c r="O82" s="5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32" t="s">
        <v>6</v>
      </c>
      <c r="C83" s="32">
        <f>+[1]INFO!C68</f>
        <v>0</v>
      </c>
      <c r="D83" s="32">
        <f>+[1]INFO!D68</f>
        <v>2</v>
      </c>
      <c r="E83" s="32">
        <f>+[1]INFO!E68</f>
        <v>0</v>
      </c>
      <c r="F83" s="32">
        <f>+[1]INFO!F68</f>
        <v>2</v>
      </c>
      <c r="G83" s="32">
        <f>+[1]INFO!G68</f>
        <v>0</v>
      </c>
      <c r="H83" s="32">
        <f>+[1]INFO!H68</f>
        <v>0</v>
      </c>
      <c r="I83" s="32">
        <f>+[1]INFO!I68</f>
        <v>0</v>
      </c>
      <c r="J83" s="32">
        <f>+[1]INFO!J68</f>
        <v>0</v>
      </c>
      <c r="K83" s="32">
        <f>+[1]INFO!K68</f>
        <v>0</v>
      </c>
      <c r="L83" s="32">
        <f>+[1]INFO!L68</f>
        <v>0</v>
      </c>
      <c r="M83" s="32">
        <f>+[1]INFO!M68</f>
        <v>0</v>
      </c>
      <c r="N83" s="32">
        <f>+[1]INFO!N68</f>
        <v>0</v>
      </c>
      <c r="O83" s="5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32" t="s">
        <v>7</v>
      </c>
      <c r="C84" s="32">
        <f>+[1]INFO!C69</f>
        <v>5</v>
      </c>
      <c r="D84" s="32">
        <f>+[1]INFO!D69</f>
        <v>5</v>
      </c>
      <c r="E84" s="32">
        <f>+[1]INFO!E69</f>
        <v>5</v>
      </c>
      <c r="F84" s="32">
        <f>+[1]INFO!F69</f>
        <v>3</v>
      </c>
      <c r="G84" s="32">
        <f>+[1]INFO!G69</f>
        <v>4</v>
      </c>
      <c r="H84" s="32">
        <f>+[1]INFO!H69</f>
        <v>2</v>
      </c>
      <c r="I84" s="32">
        <f>+[1]INFO!I69</f>
        <v>0</v>
      </c>
      <c r="J84" s="32">
        <f>+[1]INFO!J69</f>
        <v>0</v>
      </c>
      <c r="K84" s="32">
        <f>+[1]INFO!K69</f>
        <v>0</v>
      </c>
      <c r="L84" s="32">
        <f>+[1]INFO!L69</f>
        <v>0</v>
      </c>
      <c r="M84" s="32">
        <f>+[1]INFO!M69</f>
        <v>0</v>
      </c>
      <c r="N84" s="32">
        <f>+[1]INFO!N69</f>
        <v>0</v>
      </c>
      <c r="O84" s="5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32" t="s">
        <v>8</v>
      </c>
      <c r="C85" s="32">
        <f>+[1]INFO!C70</f>
        <v>11</v>
      </c>
      <c r="D85" s="32">
        <f>+[1]INFO!D70</f>
        <v>8</v>
      </c>
      <c r="E85" s="32">
        <f>+[1]INFO!E70</f>
        <v>10</v>
      </c>
      <c r="F85" s="32">
        <f>+[1]INFO!F70</f>
        <v>8</v>
      </c>
      <c r="G85" s="32">
        <f>+[1]INFO!G70</f>
        <v>11</v>
      </c>
      <c r="H85" s="32">
        <f>+[1]INFO!H70</f>
        <v>22</v>
      </c>
      <c r="I85" s="32">
        <f>+[1]INFO!I70</f>
        <v>0</v>
      </c>
      <c r="J85" s="32">
        <f>+[1]INFO!J70</f>
        <v>0</v>
      </c>
      <c r="K85" s="32">
        <f>+[1]INFO!K70</f>
        <v>0</v>
      </c>
      <c r="L85" s="32">
        <f>+[1]INFO!L70</f>
        <v>0</v>
      </c>
      <c r="M85" s="32">
        <f>+[1]INFO!M70</f>
        <v>0</v>
      </c>
      <c r="N85" s="32">
        <f>+[1]INFO!N70</f>
        <v>0</v>
      </c>
      <c r="O85" s="5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32" t="s">
        <v>9</v>
      </c>
      <c r="C86" s="32">
        <f>+[1]INFO!C71</f>
        <v>0</v>
      </c>
      <c r="D86" s="32">
        <f>+[1]INFO!D71</f>
        <v>2</v>
      </c>
      <c r="E86" s="32">
        <f>+[1]INFO!E71</f>
        <v>0</v>
      </c>
      <c r="F86" s="32">
        <f>+[1]INFO!F71</f>
        <v>2</v>
      </c>
      <c r="G86" s="32">
        <f>+[1]INFO!G71</f>
        <v>0</v>
      </c>
      <c r="H86" s="32">
        <f>+[1]INFO!H71</f>
        <v>0</v>
      </c>
      <c r="I86" s="32">
        <f>+[1]INFO!I71</f>
        <v>0</v>
      </c>
      <c r="J86" s="32">
        <f>+[1]INFO!J71</f>
        <v>0</v>
      </c>
      <c r="K86" s="32">
        <f>+[1]INFO!K71</f>
        <v>0</v>
      </c>
      <c r="L86" s="32">
        <f>+[1]INFO!L71</f>
        <v>0</v>
      </c>
      <c r="M86" s="32">
        <f>+[1]INFO!M71</f>
        <v>0</v>
      </c>
      <c r="N86" s="32">
        <f>+[1]INFO!N71</f>
        <v>0</v>
      </c>
      <c r="O86" s="5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27" t="s">
        <v>19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25" t="s">
        <v>29</v>
      </c>
      <c r="C89" s="36">
        <v>45597</v>
      </c>
      <c r="D89" s="36">
        <v>45627</v>
      </c>
      <c r="E89" s="36">
        <v>45658</v>
      </c>
      <c r="F89" s="36">
        <v>45689</v>
      </c>
      <c r="G89" s="36">
        <v>45717</v>
      </c>
      <c r="H89" s="36">
        <v>45748</v>
      </c>
      <c r="I89" s="36">
        <v>45778</v>
      </c>
      <c r="J89" s="36">
        <v>45809</v>
      </c>
      <c r="K89" s="36">
        <v>45839</v>
      </c>
      <c r="L89" s="36">
        <v>45870</v>
      </c>
      <c r="M89" s="36">
        <v>45901</v>
      </c>
      <c r="N89" s="36">
        <v>45931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25" t="s">
        <v>4</v>
      </c>
      <c r="C90" s="25">
        <f t="shared" ref="C90:N90" si="5">SUM(C91:C95)</f>
        <v>12</v>
      </c>
      <c r="D90" s="25">
        <f t="shared" si="5"/>
        <v>10</v>
      </c>
      <c r="E90" s="25">
        <f t="shared" si="5"/>
        <v>9</v>
      </c>
      <c r="F90" s="25">
        <f t="shared" si="5"/>
        <v>25</v>
      </c>
      <c r="G90" s="25">
        <f t="shared" si="5"/>
        <v>20</v>
      </c>
      <c r="H90" s="25">
        <f t="shared" si="5"/>
        <v>27</v>
      </c>
      <c r="I90" s="25">
        <f t="shared" si="5"/>
        <v>0</v>
      </c>
      <c r="J90" s="25">
        <f t="shared" si="5"/>
        <v>0</v>
      </c>
      <c r="K90" s="25">
        <f t="shared" si="5"/>
        <v>0</v>
      </c>
      <c r="L90" s="25">
        <f t="shared" si="5"/>
        <v>0</v>
      </c>
      <c r="M90" s="25">
        <f t="shared" si="5"/>
        <v>0</v>
      </c>
      <c r="N90" s="25">
        <f t="shared" si="5"/>
        <v>0</v>
      </c>
      <c r="O90" s="5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32" t="s">
        <v>5</v>
      </c>
      <c r="C91" s="32">
        <f>+[1]INFO!C75</f>
        <v>0</v>
      </c>
      <c r="D91" s="32">
        <f>+[1]INFO!D75</f>
        <v>0</v>
      </c>
      <c r="E91" s="32">
        <f>+[1]INFO!E75</f>
        <v>0</v>
      </c>
      <c r="F91" s="32">
        <f>+[1]INFO!F75</f>
        <v>0</v>
      </c>
      <c r="G91" s="32">
        <f>+[1]INFO!G75</f>
        <v>0</v>
      </c>
      <c r="H91" s="32">
        <f>+[1]INFO!H75</f>
        <v>0</v>
      </c>
      <c r="I91" s="32">
        <f>+[1]INFO!I75</f>
        <v>0</v>
      </c>
      <c r="J91" s="32">
        <f>+[1]INFO!J75</f>
        <v>0</v>
      </c>
      <c r="K91" s="32">
        <f>+[1]INFO!K75</f>
        <v>0</v>
      </c>
      <c r="L91" s="32">
        <f>+[1]INFO!L75</f>
        <v>0</v>
      </c>
      <c r="M91" s="32">
        <f>+[1]INFO!M75</f>
        <v>0</v>
      </c>
      <c r="N91" s="32">
        <f>+[1]INFO!N75</f>
        <v>0</v>
      </c>
      <c r="O91" s="5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32" t="s">
        <v>6</v>
      </c>
      <c r="C92" s="32">
        <f>+[1]INFO!C76</f>
        <v>0</v>
      </c>
      <c r="D92" s="32">
        <f>+[1]INFO!D76</f>
        <v>1</v>
      </c>
      <c r="E92" s="32">
        <f>+[1]INFO!E76</f>
        <v>0</v>
      </c>
      <c r="F92" s="32">
        <f>+[1]INFO!F76</f>
        <v>2</v>
      </c>
      <c r="G92" s="32">
        <f>+[1]INFO!G76</f>
        <v>1</v>
      </c>
      <c r="H92" s="32">
        <f>+[1]INFO!H76</f>
        <v>3</v>
      </c>
      <c r="I92" s="32">
        <f>+[1]INFO!I76</f>
        <v>0</v>
      </c>
      <c r="J92" s="32">
        <f>+[1]INFO!J76</f>
        <v>0</v>
      </c>
      <c r="K92" s="32">
        <f>+[1]INFO!K76</f>
        <v>0</v>
      </c>
      <c r="L92" s="32">
        <f>+[1]INFO!L76</f>
        <v>0</v>
      </c>
      <c r="M92" s="32">
        <f>+[1]INFO!M76</f>
        <v>0</v>
      </c>
      <c r="N92" s="32">
        <f>+[1]INFO!N76</f>
        <v>0</v>
      </c>
      <c r="O92" s="5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32" t="s">
        <v>7</v>
      </c>
      <c r="C93" s="32">
        <f>+[1]INFO!C77</f>
        <v>2</v>
      </c>
      <c r="D93" s="32">
        <f>+[1]INFO!D77</f>
        <v>1</v>
      </c>
      <c r="E93" s="32">
        <f>+[1]INFO!E77</f>
        <v>1</v>
      </c>
      <c r="F93" s="32">
        <f>+[1]INFO!F77</f>
        <v>3</v>
      </c>
      <c r="G93" s="32">
        <f>+[1]INFO!G77</f>
        <v>2</v>
      </c>
      <c r="H93" s="32">
        <f>+[1]INFO!H77</f>
        <v>1</v>
      </c>
      <c r="I93" s="32">
        <f>+[1]INFO!I77</f>
        <v>0</v>
      </c>
      <c r="J93" s="32">
        <f>+[1]INFO!J77</f>
        <v>0</v>
      </c>
      <c r="K93" s="32">
        <f>+[1]INFO!K77</f>
        <v>0</v>
      </c>
      <c r="L93" s="32">
        <f>+[1]INFO!L77</f>
        <v>0</v>
      </c>
      <c r="M93" s="32">
        <f>+[1]INFO!M77</f>
        <v>0</v>
      </c>
      <c r="N93" s="32">
        <f>+[1]INFO!N77</f>
        <v>0</v>
      </c>
      <c r="O93" s="5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32" t="s">
        <v>8</v>
      </c>
      <c r="C94" s="32">
        <f>+[1]INFO!C78</f>
        <v>10</v>
      </c>
      <c r="D94" s="32">
        <f>+[1]INFO!D78</f>
        <v>7</v>
      </c>
      <c r="E94" s="32">
        <f>+[1]INFO!E78</f>
        <v>8</v>
      </c>
      <c r="F94" s="32">
        <f>+[1]INFO!F78</f>
        <v>20</v>
      </c>
      <c r="G94" s="32">
        <f>+[1]INFO!G78</f>
        <v>17</v>
      </c>
      <c r="H94" s="32">
        <f>+[1]INFO!H78</f>
        <v>23</v>
      </c>
      <c r="I94" s="32">
        <f>+[1]INFO!I78</f>
        <v>0</v>
      </c>
      <c r="J94" s="32">
        <f>+[1]INFO!J78</f>
        <v>0</v>
      </c>
      <c r="K94" s="32">
        <f>+[1]INFO!K78</f>
        <v>0</v>
      </c>
      <c r="L94" s="32">
        <f>+[1]INFO!L78</f>
        <v>0</v>
      </c>
      <c r="M94" s="32">
        <f>+[1]INFO!M78</f>
        <v>0</v>
      </c>
      <c r="N94" s="32">
        <f>+[1]INFO!N78</f>
        <v>0</v>
      </c>
      <c r="O94" s="5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32" t="s">
        <v>9</v>
      </c>
      <c r="C95" s="32">
        <f>+[1]INFO!C79</f>
        <v>0</v>
      </c>
      <c r="D95" s="32">
        <f>+[1]INFO!D79</f>
        <v>1</v>
      </c>
      <c r="E95" s="32">
        <f>+[1]INFO!E79</f>
        <v>0</v>
      </c>
      <c r="F95" s="32">
        <f>+[1]INFO!F79</f>
        <v>0</v>
      </c>
      <c r="G95" s="32">
        <f>+[1]INFO!G79</f>
        <v>0</v>
      </c>
      <c r="H95" s="32">
        <f>+[1]INFO!H79</f>
        <v>0</v>
      </c>
      <c r="I95" s="32">
        <f>+[1]INFO!I79</f>
        <v>0</v>
      </c>
      <c r="J95" s="32">
        <f>+[1]INFO!J79</f>
        <v>0</v>
      </c>
      <c r="K95" s="32">
        <f>+[1]INFO!K79</f>
        <v>0</v>
      </c>
      <c r="L95" s="32">
        <f>+[1]INFO!L79</f>
        <v>0</v>
      </c>
      <c r="M95" s="32">
        <f>+[1]INFO!M79</f>
        <v>0</v>
      </c>
      <c r="N95" s="32">
        <f>+[1]INFO!N79</f>
        <v>0</v>
      </c>
      <c r="O95" s="5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5" t="s">
        <v>20</v>
      </c>
      <c r="C97" s="1"/>
      <c r="D97" s="1"/>
      <c r="E97" s="19" t="s">
        <v>21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25" t="s">
        <v>29</v>
      </c>
      <c r="C98" s="36">
        <v>45597</v>
      </c>
      <c r="D98" s="36">
        <v>45627</v>
      </c>
      <c r="E98" s="36">
        <v>45658</v>
      </c>
      <c r="F98" s="36">
        <v>45689</v>
      </c>
      <c r="G98" s="36">
        <v>45717</v>
      </c>
      <c r="H98" s="36">
        <v>45748</v>
      </c>
      <c r="I98" s="36">
        <v>45778</v>
      </c>
      <c r="J98" s="36">
        <v>45809</v>
      </c>
      <c r="K98" s="36">
        <v>45839</v>
      </c>
      <c r="L98" s="36">
        <v>45870</v>
      </c>
      <c r="M98" s="36">
        <v>45901</v>
      </c>
      <c r="N98" s="36">
        <v>45931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25" t="s">
        <v>4</v>
      </c>
      <c r="C99" s="25">
        <f t="shared" ref="C99:H99" si="6">+AVERAGEIF(C100:C104,"&lt;&gt;0")</f>
        <v>7.5</v>
      </c>
      <c r="D99" s="37">
        <f t="shared" si="6"/>
        <v>9.6666666666666661</v>
      </c>
      <c r="E99" s="37">
        <f t="shared" si="6"/>
        <v>9.5</v>
      </c>
      <c r="F99" s="37">
        <f t="shared" si="6"/>
        <v>10</v>
      </c>
      <c r="G99" s="37">
        <f t="shared" si="6"/>
        <v>12</v>
      </c>
      <c r="H99" s="37">
        <f t="shared" si="6"/>
        <v>8.6666666666666661</v>
      </c>
      <c r="I99" s="25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5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32" t="s">
        <v>5</v>
      </c>
      <c r="C100" s="32">
        <f>+[1]INFO!C84</f>
        <v>0</v>
      </c>
      <c r="D100" s="32">
        <f>+[1]INFO!D84</f>
        <v>0</v>
      </c>
      <c r="E100" s="32">
        <f>+[1]INFO!E84</f>
        <v>0</v>
      </c>
      <c r="F100" s="32">
        <f>+[1]INFO!F84</f>
        <v>0</v>
      </c>
      <c r="G100" s="32">
        <f>+[1]INFO!G84</f>
        <v>0</v>
      </c>
      <c r="H100" s="32">
        <f>+[1]INFO!H84</f>
        <v>0</v>
      </c>
      <c r="I100" s="32">
        <f>+[1]INFO!I84</f>
        <v>0</v>
      </c>
      <c r="J100" s="32">
        <f>+[1]INFO!J84</f>
        <v>0</v>
      </c>
      <c r="K100" s="32">
        <f>+[1]INFO!K84</f>
        <v>0</v>
      </c>
      <c r="L100" s="32">
        <f>+[1]INFO!L84</f>
        <v>0</v>
      </c>
      <c r="M100" s="32">
        <f>+[1]INFO!M84</f>
        <v>0</v>
      </c>
      <c r="N100" s="32">
        <f>+[1]INFO!N84</f>
        <v>0</v>
      </c>
      <c r="O100" s="5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32" t="s">
        <v>6</v>
      </c>
      <c r="C101" s="32">
        <f>+[1]INFO!C85</f>
        <v>0</v>
      </c>
      <c r="D101" s="32">
        <f>+[1]INFO!D85</f>
        <v>0</v>
      </c>
      <c r="E101" s="32">
        <f>+[1]INFO!E85</f>
        <v>0</v>
      </c>
      <c r="F101" s="32">
        <f>+[1]INFO!F85</f>
        <v>7</v>
      </c>
      <c r="G101" s="32">
        <f>+[1]INFO!G85</f>
        <v>11</v>
      </c>
      <c r="H101" s="32">
        <f>+[1]INFO!H85</f>
        <v>4</v>
      </c>
      <c r="I101" s="32">
        <f>+[1]INFO!I85</f>
        <v>0</v>
      </c>
      <c r="J101" s="32">
        <f>+[1]INFO!J85</f>
        <v>0</v>
      </c>
      <c r="K101" s="32">
        <f>+[1]INFO!K85</f>
        <v>0</v>
      </c>
      <c r="L101" s="32">
        <f>+[1]INFO!L85</f>
        <v>0</v>
      </c>
      <c r="M101" s="32">
        <f>+[1]INFO!M85</f>
        <v>0</v>
      </c>
      <c r="N101" s="32">
        <f>+[1]INFO!N85</f>
        <v>0</v>
      </c>
      <c r="O101" s="5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32" t="s">
        <v>7</v>
      </c>
      <c r="C102" s="32">
        <f>+[1]INFO!C86</f>
        <v>8</v>
      </c>
      <c r="D102" s="32">
        <f>+[1]INFO!D86</f>
        <v>11</v>
      </c>
      <c r="E102" s="32">
        <f>+[1]INFO!E86</f>
        <v>11</v>
      </c>
      <c r="F102" s="32">
        <f>+[1]INFO!F86</f>
        <v>11</v>
      </c>
      <c r="G102" s="32">
        <f>+[1]INFO!G86</f>
        <v>11</v>
      </c>
      <c r="H102" s="32">
        <f>+[1]INFO!H86</f>
        <v>11</v>
      </c>
      <c r="I102" s="32">
        <f>+[1]INFO!I86</f>
        <v>0</v>
      </c>
      <c r="J102" s="32">
        <f>+[1]INFO!J86</f>
        <v>0</v>
      </c>
      <c r="K102" s="32">
        <f>+[1]INFO!K86</f>
        <v>0</v>
      </c>
      <c r="L102" s="32">
        <f>+[1]INFO!L86</f>
        <v>0</v>
      </c>
      <c r="M102" s="32">
        <f>+[1]INFO!M86</f>
        <v>0</v>
      </c>
      <c r="N102" s="32">
        <f>+[1]INFO!N86</f>
        <v>0</v>
      </c>
      <c r="O102" s="5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32" t="s">
        <v>8</v>
      </c>
      <c r="C103" s="32">
        <f>+[1]INFO!C87</f>
        <v>7</v>
      </c>
      <c r="D103" s="32">
        <f>+[1]INFO!D87</f>
        <v>10</v>
      </c>
      <c r="E103" s="32">
        <f>+[1]INFO!E87</f>
        <v>8</v>
      </c>
      <c r="F103" s="32">
        <f>+[1]INFO!F87</f>
        <v>12</v>
      </c>
      <c r="G103" s="32">
        <f>+[1]INFO!G87</f>
        <v>14</v>
      </c>
      <c r="H103" s="32">
        <f>+[1]INFO!H87</f>
        <v>11</v>
      </c>
      <c r="I103" s="32">
        <f>+[1]INFO!I87</f>
        <v>0</v>
      </c>
      <c r="J103" s="32">
        <f>+[1]INFO!J87</f>
        <v>0</v>
      </c>
      <c r="K103" s="32">
        <f>+[1]INFO!K87</f>
        <v>0</v>
      </c>
      <c r="L103" s="32">
        <f>+[1]INFO!L87</f>
        <v>0</v>
      </c>
      <c r="M103" s="32">
        <f>+[1]INFO!M87</f>
        <v>0</v>
      </c>
      <c r="N103" s="32">
        <f>+[1]INFO!N87</f>
        <v>0</v>
      </c>
      <c r="O103" s="5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32" t="s">
        <v>9</v>
      </c>
      <c r="C104" s="32">
        <f>+[1]INFO!C88</f>
        <v>0</v>
      </c>
      <c r="D104" s="32">
        <f>+[1]INFO!D88</f>
        <v>8</v>
      </c>
      <c r="E104" s="32">
        <f>+[1]INFO!E88</f>
        <v>0</v>
      </c>
      <c r="F104" s="32">
        <f>+[1]INFO!F88</f>
        <v>0</v>
      </c>
      <c r="G104" s="32">
        <f>+[1]INFO!G88</f>
        <v>0</v>
      </c>
      <c r="H104" s="32">
        <f>+[1]INFO!H88</f>
        <v>0</v>
      </c>
      <c r="I104" s="32">
        <f>+[1]INFO!I88</f>
        <v>0</v>
      </c>
      <c r="J104" s="32">
        <f>+[1]INFO!J88</f>
        <v>0</v>
      </c>
      <c r="K104" s="32">
        <f>+[1]INFO!K88</f>
        <v>0</v>
      </c>
      <c r="L104" s="32">
        <f>+[1]INFO!L88</f>
        <v>0</v>
      </c>
      <c r="M104" s="32">
        <f>+[1]INFO!M88</f>
        <v>0</v>
      </c>
      <c r="N104" s="32">
        <f>+[1]INFO!N88</f>
        <v>0</v>
      </c>
      <c r="O104" s="5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9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 t="s">
        <v>28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28" t="s">
        <v>22</v>
      </c>
      <c r="C107" s="26">
        <v>45597</v>
      </c>
      <c r="D107" s="26">
        <v>45627</v>
      </c>
      <c r="E107" s="26">
        <v>45658</v>
      </c>
      <c r="F107" s="26">
        <v>45689</v>
      </c>
      <c r="G107" s="26">
        <v>45717</v>
      </c>
      <c r="H107" s="26">
        <v>45748</v>
      </c>
      <c r="I107" s="26">
        <v>45778</v>
      </c>
      <c r="J107" s="26">
        <v>45809</v>
      </c>
      <c r="K107" s="26">
        <v>45839</v>
      </c>
      <c r="L107" s="26">
        <v>45870</v>
      </c>
      <c r="M107" s="26">
        <v>45901</v>
      </c>
      <c r="N107" s="26">
        <v>45931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29" t="s">
        <v>23</v>
      </c>
      <c r="C108" s="23">
        <f>[1]INFO!C112</f>
        <v>1</v>
      </c>
      <c r="D108" s="23">
        <f>[1]INFO!D112</f>
        <v>0</v>
      </c>
      <c r="E108" s="23">
        <f>[1]INFO!E112</f>
        <v>1</v>
      </c>
      <c r="F108" s="23">
        <f>[1]INFO!F112</f>
        <v>1</v>
      </c>
      <c r="G108" s="23">
        <f>[1]INFO!G112</f>
        <v>1</v>
      </c>
      <c r="H108" s="23">
        <f>[1]INFO!H112</f>
        <v>1</v>
      </c>
      <c r="I108" s="23"/>
      <c r="J108" s="23"/>
      <c r="K108" s="23"/>
      <c r="L108" s="23"/>
      <c r="M108" s="23"/>
      <c r="N108" s="23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29" t="s">
        <v>24</v>
      </c>
      <c r="C109" s="23">
        <f>[1]INFO!C113</f>
        <v>12</v>
      </c>
      <c r="D109" s="23">
        <f>[1]INFO!D113</f>
        <v>12</v>
      </c>
      <c r="E109" s="23">
        <f>[1]INFO!E113</f>
        <v>11</v>
      </c>
      <c r="F109" s="23">
        <f>[1]INFO!F113</f>
        <v>3</v>
      </c>
      <c r="G109" s="23">
        <f>[1]INFO!G113</f>
        <v>4</v>
      </c>
      <c r="H109" s="23">
        <f>[1]INFO!H113</f>
        <v>5</v>
      </c>
      <c r="I109" s="23"/>
      <c r="J109" s="23"/>
      <c r="K109" s="23"/>
      <c r="L109" s="23"/>
      <c r="M109" s="23"/>
      <c r="N109" s="23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29" t="s">
        <v>25</v>
      </c>
      <c r="C110" s="23">
        <f>[1]INFO!C114</f>
        <v>0</v>
      </c>
      <c r="D110" s="23">
        <f>[1]INFO!D114</f>
        <v>2</v>
      </c>
      <c r="E110" s="23">
        <f>[1]INFO!E114</f>
        <v>3</v>
      </c>
      <c r="F110" s="23">
        <f>[1]INFO!F114</f>
        <v>5</v>
      </c>
      <c r="G110" s="23">
        <f>[1]INFO!G114</f>
        <v>0</v>
      </c>
      <c r="H110" s="23">
        <f>[1]INFO!H114</f>
        <v>0</v>
      </c>
      <c r="I110" s="23"/>
      <c r="J110" s="23"/>
      <c r="K110" s="23"/>
      <c r="L110" s="23"/>
      <c r="M110" s="23"/>
      <c r="N110" s="23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38" t="s">
        <v>30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5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3.75" customHeight="1" x14ac:dyDescent="0.25">
      <c r="A113" s="1"/>
      <c r="B113" s="33" t="s">
        <v>31</v>
      </c>
      <c r="C113" s="26">
        <v>45597</v>
      </c>
      <c r="D113" s="26">
        <v>45627</v>
      </c>
      <c r="E113" s="26">
        <v>45658</v>
      </c>
      <c r="F113" s="26">
        <v>45689</v>
      </c>
      <c r="G113" s="26">
        <v>45717</v>
      </c>
      <c r="H113" s="26">
        <v>45748</v>
      </c>
      <c r="I113" s="26">
        <v>45778</v>
      </c>
      <c r="J113" s="26">
        <v>45809</v>
      </c>
      <c r="K113" s="26">
        <v>45839</v>
      </c>
      <c r="L113" s="26">
        <v>45870</v>
      </c>
      <c r="M113" s="26">
        <v>45901</v>
      </c>
      <c r="N113" s="26">
        <v>45931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x14ac:dyDescent="0.25">
      <c r="A114" s="1"/>
      <c r="B114" s="25" t="s">
        <v>13</v>
      </c>
      <c r="C114" s="23">
        <f>+[1]INFO!C48</f>
        <v>58</v>
      </c>
      <c r="D114" s="23">
        <f>+[1]INFO!D48</f>
        <v>58</v>
      </c>
      <c r="E114" s="23">
        <f>+[1]INFO!E48</f>
        <v>16</v>
      </c>
      <c r="F114" s="23">
        <f>+[1]INFO!F48</f>
        <v>10</v>
      </c>
      <c r="G114" s="23">
        <f>+[1]INFO!G48</f>
        <v>7</v>
      </c>
      <c r="H114" s="23">
        <f>+[1]INFO!H48</f>
        <v>2</v>
      </c>
      <c r="I114" s="22">
        <f>+[1]INFO!I48</f>
        <v>0</v>
      </c>
      <c r="J114" s="22">
        <f>+[1]INFO!J48</f>
        <v>0</v>
      </c>
      <c r="K114" s="22">
        <f>+[1]INFO!K48</f>
        <v>0</v>
      </c>
      <c r="L114" s="22">
        <f>+[1]INFO!L48</f>
        <v>0</v>
      </c>
      <c r="M114" s="22">
        <f>+[1]INFO!M48</f>
        <v>0</v>
      </c>
      <c r="N114" s="22">
        <f>+[1]INFO!N48</f>
        <v>0</v>
      </c>
      <c r="O114" s="5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x14ac:dyDescent="0.25">
      <c r="A115" s="1"/>
      <c r="B115" s="25" t="s">
        <v>14</v>
      </c>
      <c r="C115" s="23">
        <f>+[1]INFO!C49</f>
        <v>21</v>
      </c>
      <c r="D115" s="23">
        <f>+[1]INFO!D49</f>
        <v>13</v>
      </c>
      <c r="E115" s="23">
        <f>+[1]INFO!E49</f>
        <v>14</v>
      </c>
      <c r="F115" s="23">
        <f>+[1]INFO!F49</f>
        <v>13</v>
      </c>
      <c r="G115" s="23">
        <f>+[1]INFO!G49</f>
        <v>17</v>
      </c>
      <c r="H115" s="23">
        <f>+[1]INFO!H49</f>
        <v>20</v>
      </c>
      <c r="I115" s="22">
        <f>+[1]INFO!I49</f>
        <v>0</v>
      </c>
      <c r="J115" s="22">
        <f>+[1]INFO!J49</f>
        <v>0</v>
      </c>
      <c r="K115" s="22">
        <f>+[1]INFO!K49</f>
        <v>0</v>
      </c>
      <c r="L115" s="22">
        <f>+[1]INFO!L49</f>
        <v>0</v>
      </c>
      <c r="M115" s="22">
        <f>+[1]INFO!M49</f>
        <v>0</v>
      </c>
      <c r="N115" s="22">
        <f>+[1]INFO!N49</f>
        <v>0</v>
      </c>
      <c r="O115" s="5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x14ac:dyDescent="0.25">
      <c r="A116" s="1"/>
      <c r="B116" s="25" t="s">
        <v>15</v>
      </c>
      <c r="C116" s="23">
        <f>+[1]INFO!C50</f>
        <v>4</v>
      </c>
      <c r="D116" s="23">
        <f>+[1]INFO!D50</f>
        <v>8</v>
      </c>
      <c r="E116" s="23">
        <f>+[1]INFO!E50</f>
        <v>45</v>
      </c>
      <c r="F116" s="23">
        <f>+[1]INFO!F50</f>
        <v>59</v>
      </c>
      <c r="G116" s="23">
        <f>+[1]INFO!G50</f>
        <v>49</v>
      </c>
      <c r="H116" s="23">
        <f>+[1]INFO!H50</f>
        <v>78</v>
      </c>
      <c r="I116" s="22">
        <f>+[1]INFO!I50</f>
        <v>0</v>
      </c>
      <c r="J116" s="22">
        <f>+[1]INFO!J50</f>
        <v>0</v>
      </c>
      <c r="K116" s="22">
        <f>+[1]INFO!K50</f>
        <v>0</v>
      </c>
      <c r="L116" s="22">
        <f>+[1]INFO!L50</f>
        <v>0</v>
      </c>
      <c r="M116" s="22">
        <f>+[1]INFO!M50</f>
        <v>0</v>
      </c>
      <c r="N116" s="22">
        <f>+[1]INFO!N50</f>
        <v>0</v>
      </c>
      <c r="O116" s="5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.75" customHeight="1" x14ac:dyDescent="0.25">
      <c r="A117" s="1"/>
      <c r="B117" s="25" t="s">
        <v>16</v>
      </c>
      <c r="C117" s="23">
        <f>+[1]INFO!C51</f>
        <v>248</v>
      </c>
      <c r="D117" s="23">
        <f>+[1]INFO!D51</f>
        <v>250</v>
      </c>
      <c r="E117" s="23">
        <f>+[1]INFO!E51</f>
        <v>252</v>
      </c>
      <c r="F117" s="23">
        <f>+[1]INFO!F51</f>
        <v>266</v>
      </c>
      <c r="G117" s="23">
        <f>+[1]INFO!G51</f>
        <v>271</v>
      </c>
      <c r="H117" s="23">
        <f>+[1]INFO!H51</f>
        <v>276</v>
      </c>
      <c r="I117" s="22">
        <f>+[1]INFO!I51</f>
        <v>0</v>
      </c>
      <c r="J117" s="22">
        <f>+[1]INFO!J51</f>
        <v>0</v>
      </c>
      <c r="K117" s="22">
        <f>+[1]INFO!K51</f>
        <v>0</v>
      </c>
      <c r="L117" s="22">
        <f>+[1]INFO!L51</f>
        <v>0</v>
      </c>
      <c r="M117" s="22">
        <f>+[1]INFO!M51</f>
        <v>0</v>
      </c>
      <c r="N117" s="22">
        <f>+[1]INFO!N51</f>
        <v>0</v>
      </c>
      <c r="O117" s="5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</sheetData>
  <mergeCells count="1">
    <mergeCell ref="B2:O2"/>
  </mergeCell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Horacio RAMALLO</dc:creator>
  <cp:lastModifiedBy>Ricardo Horacio RAMALLO</cp:lastModifiedBy>
  <dcterms:created xsi:type="dcterms:W3CDTF">2025-05-23T11:59:50Z</dcterms:created>
  <dcterms:modified xsi:type="dcterms:W3CDTF">2025-05-23T20:20:56Z</dcterms:modified>
</cp:coreProperties>
</file>