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ccl0-my.sharepoint.com/personal/rjalfaro_uc_cl/Documents/Mide UC/Paulina/Vitacura/autoreportes_vitacura/version_15/data/raw/"/>
    </mc:Choice>
  </mc:AlternateContent>
  <xr:revisionPtr revIDLastSave="1" documentId="11_1FF0ED9513B093F66D3D23E527A2609446175727" xr6:coauthVersionLast="47" xr6:coauthVersionMax="47" xr10:uidLastSave="{833D1DFE-FDFA-4690-ACF9-7C7DCCFDBF9A}"/>
  <bookViews>
    <workbookView xWindow="-108" yWindow="-108" windowWidth="23256" windowHeight="12456" xr2:uid="{00000000-000D-0000-FFFF-FFFF00000000}"/>
  </bookViews>
  <sheets>
    <sheet name="% ap por dim priv-púb" sheetId="11" r:id="rId1"/>
    <sheet name="% ap reg lagos" sheetId="12" r:id="rId2"/>
    <sheet name="Tasa de Respuesta" sheetId="4" r:id="rId3"/>
    <sheet name="Apreciación Positiva" sheetId="9" r:id="rId4"/>
    <sheet name="Históricos" sheetId="6" r:id="rId5"/>
    <sheet name="Históricos Dimensiones" sheetId="8" r:id="rId6"/>
  </sheets>
  <definedNames>
    <definedName name="_xlnm._FilterDatabase" localSheetId="0" hidden="1">'% ap por dim priv-púb'!$A$3:$U$7</definedName>
    <definedName name="_xlnm._FilterDatabase" localSheetId="1" hidden="1">'% ap reg lagos'!$A$3:$U$6</definedName>
    <definedName name="_xlnm._FilterDatabase" localSheetId="3" hidden="1">'Apreciación Positiva'!$A$2:$D$2</definedName>
    <definedName name="_xlnm._FilterDatabase" localSheetId="4" hidden="1">Históricos!$A$3:$V$30</definedName>
    <definedName name="_xlnm._FilterDatabase" localSheetId="5" hidden="1">'Históricos Dimensiones'!$A$3:$E$14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6" i="11" l="1"/>
  <c r="W29" i="11"/>
  <c r="X29" i="11"/>
  <c r="Z29" i="11"/>
  <c r="Z30" i="11"/>
  <c r="D29" i="11"/>
  <c r="D14" i="12"/>
  <c r="D13" i="12"/>
  <c r="Z14" i="12"/>
  <c r="Y14" i="12"/>
  <c r="X14" i="12"/>
  <c r="W14" i="12"/>
  <c r="V14" i="12"/>
  <c r="U14" i="12"/>
  <c r="T14" i="12"/>
  <c r="S14" i="12"/>
  <c r="R14" i="12"/>
  <c r="Q14" i="12"/>
  <c r="P14" i="12"/>
  <c r="O14" i="12"/>
  <c r="N14" i="12"/>
  <c r="M14" i="12"/>
  <c r="L14" i="12"/>
  <c r="K14" i="12"/>
  <c r="J14" i="12"/>
  <c r="I14" i="12"/>
  <c r="H14" i="12"/>
  <c r="G14" i="12"/>
  <c r="F14" i="12"/>
  <c r="E14" i="12"/>
  <c r="Z13" i="12"/>
  <c r="Y13" i="12"/>
  <c r="X13" i="12"/>
  <c r="W13" i="12"/>
  <c r="V13" i="12"/>
  <c r="U13" i="12"/>
  <c r="T13" i="12"/>
  <c r="S13" i="12"/>
  <c r="R13" i="12"/>
  <c r="Q13" i="12"/>
  <c r="P13" i="12"/>
  <c r="O13" i="12"/>
  <c r="N13" i="12"/>
  <c r="M13" i="12"/>
  <c r="L13" i="12"/>
  <c r="K13" i="12"/>
  <c r="J13" i="12"/>
  <c r="I13" i="12"/>
  <c r="H13" i="12"/>
  <c r="G13" i="12"/>
  <c r="F13" i="12"/>
  <c r="E13" i="12"/>
  <c r="Z12" i="12"/>
  <c r="Y12" i="12"/>
  <c r="X12" i="12"/>
  <c r="W12" i="12"/>
  <c r="V12" i="12"/>
  <c r="U12" i="12"/>
  <c r="T12" i="12"/>
  <c r="S12" i="12"/>
  <c r="R12" i="12"/>
  <c r="Q12" i="12"/>
  <c r="P12" i="12"/>
  <c r="O12" i="12"/>
  <c r="N12" i="12"/>
  <c r="M12" i="12"/>
  <c r="L12" i="12"/>
  <c r="K12" i="12"/>
  <c r="J12" i="12"/>
  <c r="I12" i="12"/>
  <c r="H12" i="12"/>
  <c r="G12" i="12"/>
  <c r="F12" i="12"/>
  <c r="E12" i="12"/>
  <c r="D12" i="12"/>
  <c r="C11" i="12"/>
  <c r="AB13" i="12" l="1"/>
  <c r="N17" i="4"/>
  <c r="N6" i="4"/>
  <c r="N7" i="4"/>
  <c r="N8" i="4"/>
  <c r="N9" i="4"/>
  <c r="N10" i="4"/>
  <c r="N11" i="4"/>
  <c r="N12" i="4"/>
  <c r="N13" i="4"/>
  <c r="N14" i="4"/>
  <c r="N15" i="4"/>
  <c r="N16" i="4"/>
  <c r="N5" i="4"/>
  <c r="N2" i="4"/>
  <c r="N3" i="4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V29" i="11"/>
  <c r="Y29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V30" i="11"/>
  <c r="W30" i="11"/>
  <c r="X30" i="11"/>
  <c r="Y30" i="11"/>
  <c r="D30" i="11"/>
  <c r="C26" i="11"/>
  <c r="E16" i="11"/>
  <c r="D17" i="11"/>
  <c r="D16" i="11"/>
  <c r="F16" i="11"/>
  <c r="G16" i="11"/>
  <c r="H16" i="11"/>
  <c r="I16" i="11"/>
  <c r="J16" i="11"/>
  <c r="K16" i="11"/>
  <c r="L16" i="11"/>
  <c r="M16" i="11"/>
  <c r="N16" i="11"/>
  <c r="P16" i="11"/>
  <c r="Q16" i="11"/>
  <c r="R16" i="11"/>
  <c r="S16" i="11"/>
  <c r="T16" i="11"/>
  <c r="U16" i="11"/>
  <c r="V16" i="11"/>
  <c r="W16" i="11"/>
  <c r="X16" i="11"/>
  <c r="Y16" i="11"/>
  <c r="Z16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Z17" i="11"/>
  <c r="C13" i="11"/>
  <c r="Q20" i="4" l="1"/>
  <c r="N20" i="4"/>
  <c r="D3" i="9" l="1"/>
  <c r="D9" i="9"/>
  <c r="D15" i="9"/>
  <c r="D11" i="9"/>
  <c r="E20" i="8"/>
  <c r="E19" i="8"/>
  <c r="W7" i="6"/>
  <c r="W6" i="6"/>
  <c r="W5" i="6"/>
  <c r="W4" i="6"/>
  <c r="E7" i="4"/>
  <c r="E2" i="4"/>
  <c r="E18" i="4" s="1"/>
  <c r="E3" i="4"/>
  <c r="E5" i="4"/>
  <c r="E6" i="4"/>
  <c r="E8" i="4"/>
  <c r="E9" i="4"/>
  <c r="E10" i="4"/>
  <c r="E11" i="4"/>
  <c r="E12" i="4"/>
  <c r="E13" i="4"/>
  <c r="E14" i="4"/>
  <c r="E15" i="4"/>
  <c r="E16" i="4"/>
  <c r="W9" i="6"/>
  <c r="W8" i="6"/>
</calcChain>
</file>

<file path=xl/sharedStrings.xml><?xml version="1.0" encoding="utf-8"?>
<sst xmlns="http://schemas.openxmlformats.org/spreadsheetml/2006/main" count="247" uniqueCount="78">
  <si>
    <t>Porcentaje de Ap positiva</t>
  </si>
  <si>
    <t>Organización</t>
  </si>
  <si>
    <t>Año</t>
  </si>
  <si>
    <t>Respondentes</t>
  </si>
  <si>
    <t>AMF</t>
  </si>
  <si>
    <t>APO</t>
  </si>
  <si>
    <t>BNF</t>
  </si>
  <si>
    <t>REM</t>
  </si>
  <si>
    <t>COM</t>
  </si>
  <si>
    <t>COO</t>
  </si>
  <si>
    <t>TVP</t>
  </si>
  <si>
    <t>STB</t>
  </si>
  <si>
    <t>PRO</t>
  </si>
  <si>
    <t>AMI</t>
  </si>
  <si>
    <t>ALS</t>
  </si>
  <si>
    <t>AUT</t>
  </si>
  <si>
    <t>CDT</t>
  </si>
  <si>
    <t>CLA</t>
  </si>
  <si>
    <t>DEI</t>
  </si>
  <si>
    <t>EQI</t>
  </si>
  <si>
    <t>LID</t>
  </si>
  <si>
    <t>ORG</t>
  </si>
  <si>
    <t>REC</t>
  </si>
  <si>
    <t>IDS</t>
  </si>
  <si>
    <t>ENG</t>
  </si>
  <si>
    <t>IDC</t>
  </si>
  <si>
    <t>SAT</t>
  </si>
  <si>
    <t>SEC</t>
  </si>
  <si>
    <t>UC Silva Henríquez</t>
  </si>
  <si>
    <t>Los Héroes</t>
  </si>
  <si>
    <t>ENAP</t>
  </si>
  <si>
    <t>ESMAX</t>
  </si>
  <si>
    <t>Maestra</t>
  </si>
  <si>
    <t>Mide UC</t>
  </si>
  <si>
    <t>CMF</t>
  </si>
  <si>
    <t>SKY</t>
  </si>
  <si>
    <t>TGR</t>
  </si>
  <si>
    <t>UC</t>
  </si>
  <si>
    <t>Fiscalía</t>
  </si>
  <si>
    <t>Fresenius Kabi</t>
  </si>
  <si>
    <t>Vitacura</t>
  </si>
  <si>
    <t>Ventisqueros</t>
  </si>
  <si>
    <t>ChileCompra</t>
  </si>
  <si>
    <t>Promedio</t>
  </si>
  <si>
    <t>Desv. Est.</t>
  </si>
  <si>
    <t>PRIVADO</t>
  </si>
  <si>
    <t>PÚBLICO</t>
  </si>
  <si>
    <t>Porcentaje de Ap positiva región de Los Lagos</t>
  </si>
  <si>
    <t>Aplicación</t>
  </si>
  <si>
    <t>Dot. Hab.</t>
  </si>
  <si>
    <t>N° Contestados</t>
  </si>
  <si>
    <t>Tasa de Respuesta</t>
  </si>
  <si>
    <t>N° Habilitados</t>
  </si>
  <si>
    <t>UCSH</t>
  </si>
  <si>
    <t>---</t>
  </si>
  <si>
    <t>PROMEDIO TOTAL</t>
  </si>
  <si>
    <t>Promedio s/ Ventisqueros</t>
  </si>
  <si>
    <t>Dotación</t>
  </si>
  <si>
    <t>% Ap. Pos.</t>
  </si>
  <si>
    <t>Indura</t>
  </si>
  <si>
    <t>SII</t>
  </si>
  <si>
    <t>Hertz</t>
  </si>
  <si>
    <t>Salfa Rent</t>
  </si>
  <si>
    <t>Maestra*</t>
  </si>
  <si>
    <t>U. Católica Silva Henríquez</t>
  </si>
  <si>
    <t>CIAL Alimentos</t>
  </si>
  <si>
    <t>Arcadis</t>
  </si>
  <si>
    <t>Porcentajes de Apreciación Positiva de acuerdo al Instrumento Mide UC</t>
  </si>
  <si>
    <t>N Habilitados</t>
  </si>
  <si>
    <t>SUP</t>
  </si>
  <si>
    <t>RSE</t>
  </si>
  <si>
    <t>Promedio Global</t>
  </si>
  <si>
    <t>Aduana</t>
  </si>
  <si>
    <t>C13</t>
  </si>
  <si>
    <t>Lan</t>
  </si>
  <si>
    <t>Sky airline</t>
  </si>
  <si>
    <t>PROMEDIO 2018</t>
  </si>
  <si>
    <t>DESV. EST.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</si>
</sst>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00%"/>
    <numFmt numFmtId="166" formatCode="0.0%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3"/>
      <name val="Calibri"/>
      <family val="2"/>
    </font>
    <font>
      <sz val="11"/>
      <color indexed="53"/>
      <name val="Calibri"/>
      <family val="2"/>
    </font>
    <font>
      <b/>
      <sz val="11"/>
      <color indexed="62"/>
      <name val="Calibri"/>
      <family val="2"/>
    </font>
    <font>
      <sz val="11"/>
      <color indexed="16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8"/>
      <color indexed="62"/>
      <name val="Cambria"/>
      <family val="2"/>
    </font>
    <font>
      <u/>
      <sz val="8.8000000000000007"/>
      <color indexed="12"/>
      <name val="Calibri"/>
      <family val="2"/>
    </font>
    <font>
      <b/>
      <sz val="18"/>
      <color theme="3"/>
      <name val="Cambria"/>
      <family val="2"/>
      <scheme val="major"/>
    </font>
    <font>
      <sz val="12"/>
      <name val="Trebuchet MS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</font>
    <font>
      <sz val="11"/>
      <color rgb="FF000000"/>
      <name val="Calibri Light"/>
      <family val="2"/>
    </font>
  </fonts>
  <fills count="7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2"/>
        <bgColor indexed="42"/>
      </patternFill>
    </fill>
    <fill>
      <patternFill patternType="solid">
        <fgColor indexed="22"/>
      </patternFill>
    </fill>
    <fill>
      <patternFill patternType="solid">
        <fgColor indexed="9"/>
        <bgColor indexed="9"/>
      </patternFill>
    </fill>
    <fill>
      <patternFill patternType="solid">
        <fgColor indexed="55"/>
      </patternFill>
    </fill>
    <fill>
      <patternFill patternType="solid">
        <fgColor indexed="55"/>
        <b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6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10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25"/>
        <bgColor indexed="25"/>
      </patternFill>
    </fill>
    <fill>
      <patternFill patternType="solid">
        <fgColor indexed="57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53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45"/>
        <bgColor indexed="45"/>
      </patternFill>
    </fill>
    <fill>
      <patternFill patternType="solid">
        <fgColor indexed="43"/>
        <bgColor indexed="43"/>
      </patternFill>
    </fill>
    <fill>
      <patternFill patternType="solid">
        <fgColor indexed="26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04">
    <xf numFmtId="0" fontId="0" fillId="0" borderId="0"/>
    <xf numFmtId="9" fontId="1" fillId="0" borderId="0" applyFon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  <xf numFmtId="0" fontId="12" fillId="10" borderId="4" applyNumberFormat="0" applyAlignment="0" applyProtection="0"/>
    <xf numFmtId="0" fontId="13" fillId="11" borderId="5" applyNumberFormat="0" applyAlignment="0" applyProtection="0"/>
    <xf numFmtId="0" fontId="14" fillId="11" borderId="4" applyNumberFormat="0" applyAlignment="0" applyProtection="0"/>
    <xf numFmtId="0" fontId="15" fillId="0" borderId="6" applyNumberFormat="0" applyFill="0" applyAlignment="0" applyProtection="0"/>
    <xf numFmtId="0" fontId="16" fillId="12" borderId="7" applyNumberFormat="0" applyAlignment="0" applyProtection="0"/>
    <xf numFmtId="0" fontId="17" fillId="0" borderId="0" applyNumberFormat="0" applyFill="0" applyBorder="0" applyAlignment="0" applyProtection="0"/>
    <xf numFmtId="0" fontId="1" fillId="13" borderId="8" applyNumberFormat="0" applyFont="0" applyAlignment="0" applyProtection="0"/>
    <xf numFmtId="0" fontId="18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9" fillId="37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11" fillId="9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6" fillId="40" borderId="0" applyNumberFormat="0" applyBorder="0" applyAlignment="0" applyProtection="0"/>
    <xf numFmtId="0" fontId="26" fillId="52" borderId="0" applyNumberFormat="0" applyBorder="0" applyAlignment="0" applyProtection="0"/>
    <xf numFmtId="0" fontId="26" fillId="52" borderId="0" applyNumberFormat="0" applyBorder="0" applyAlignment="0" applyProtection="0"/>
    <xf numFmtId="0" fontId="26" fillId="40" borderId="0" applyNumberFormat="0" applyBorder="0" applyAlignment="0" applyProtection="0"/>
    <xf numFmtId="0" fontId="27" fillId="53" borderId="10" applyNumberFormat="0" applyAlignment="0" applyProtection="0"/>
    <xf numFmtId="0" fontId="40" fillId="54" borderId="10" applyNumberFormat="0" applyAlignment="0" applyProtection="0"/>
    <xf numFmtId="0" fontId="40" fillId="54" borderId="10" applyNumberFormat="0" applyAlignment="0" applyProtection="0"/>
    <xf numFmtId="0" fontId="27" fillId="53" borderId="10" applyNumberFormat="0" applyAlignment="0" applyProtection="0"/>
    <xf numFmtId="0" fontId="28" fillId="55" borderId="11" applyNumberFormat="0" applyAlignment="0" applyProtection="0"/>
    <xf numFmtId="0" fontId="28" fillId="56" borderId="11" applyNumberFormat="0" applyAlignment="0" applyProtection="0"/>
    <xf numFmtId="0" fontId="28" fillId="56" borderId="11" applyNumberFormat="0" applyAlignment="0" applyProtection="0"/>
    <xf numFmtId="0" fontId="28" fillId="55" borderId="11" applyNumberFormat="0" applyAlignment="0" applyProtection="0"/>
    <xf numFmtId="0" fontId="29" fillId="0" borderId="12" applyNumberFormat="0" applyFill="0" applyAlignment="0" applyProtection="0"/>
    <xf numFmtId="0" fontId="41" fillId="0" borderId="12" applyNumberFormat="0" applyFill="0" applyAlignment="0" applyProtection="0"/>
    <xf numFmtId="0" fontId="41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5" fillId="57" borderId="0" applyNumberFormat="0" applyBorder="0" applyAlignment="0" applyProtection="0"/>
    <xf numFmtId="0" fontId="25" fillId="58" borderId="0" applyNumberFormat="0" applyBorder="0" applyAlignment="0" applyProtection="0"/>
    <xf numFmtId="0" fontId="25" fillId="59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24" fillId="62" borderId="0" applyNumberFormat="0" applyBorder="0" applyAlignment="0" applyProtection="0"/>
    <xf numFmtId="0" fontId="24" fillId="60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60" borderId="0" applyNumberFormat="0" applyBorder="0" applyAlignment="0" applyProtection="0"/>
    <xf numFmtId="0" fontId="3" fillId="65" borderId="0" applyNumberFormat="0" applyBorder="0" applyAlignment="0" applyProtection="0"/>
    <xf numFmtId="0" fontId="3" fillId="66" borderId="0" applyNumberFormat="0" applyBorder="0" applyAlignment="0" applyProtection="0"/>
    <xf numFmtId="0" fontId="24" fillId="56" borderId="0" applyNumberFormat="0" applyBorder="0" applyAlignment="0" applyProtection="0"/>
    <xf numFmtId="0" fontId="24" fillId="64" borderId="0" applyNumberFormat="0" applyBorder="0" applyAlignment="0" applyProtection="0"/>
    <xf numFmtId="0" fontId="24" fillId="67" borderId="0" applyNumberFormat="0" applyBorder="0" applyAlignment="0" applyProtection="0"/>
    <xf numFmtId="0" fontId="24" fillId="67" borderId="0" applyNumberFormat="0" applyBorder="0" applyAlignment="0" applyProtection="0"/>
    <xf numFmtId="0" fontId="24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52" borderId="0" applyNumberFormat="0" applyBorder="0" applyAlignment="0" applyProtection="0"/>
    <xf numFmtId="0" fontId="24" fillId="66" borderId="0" applyNumberFormat="0" applyBorder="0" applyAlignment="0" applyProtection="0"/>
    <xf numFmtId="0" fontId="24" fillId="68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68" borderId="0" applyNumberFormat="0" applyBorder="0" applyAlignment="0" applyProtection="0"/>
    <xf numFmtId="0" fontId="3" fillId="61" borderId="0" applyNumberFormat="0" applyBorder="0" applyAlignment="0" applyProtection="0"/>
    <xf numFmtId="0" fontId="3" fillId="66" borderId="0" applyNumberFormat="0" applyBorder="0" applyAlignment="0" applyProtection="0"/>
    <xf numFmtId="0" fontId="24" fillId="66" borderId="0" applyNumberFormat="0" applyBorder="0" applyAlignment="0" applyProtection="0"/>
    <xf numFmtId="0" fontId="24" fillId="49" borderId="0" applyNumberFormat="0" applyBorder="0" applyAlignment="0" applyProtection="0"/>
    <xf numFmtId="0" fontId="24" fillId="63" borderId="0" applyNumberFormat="0" applyBorder="0" applyAlignment="0" applyProtection="0"/>
    <xf numFmtId="0" fontId="24" fillId="63" borderId="0" applyNumberFormat="0" applyBorder="0" applyAlignment="0" applyProtection="0"/>
    <xf numFmtId="0" fontId="24" fillId="49" borderId="0" applyNumberFormat="0" applyBorder="0" applyAlignment="0" applyProtection="0"/>
    <xf numFmtId="0" fontId="3" fillId="69" borderId="0" applyNumberFormat="0" applyBorder="0" applyAlignment="0" applyProtection="0"/>
    <xf numFmtId="0" fontId="3" fillId="61" borderId="0" applyNumberFormat="0" applyBorder="0" applyAlignment="0" applyProtection="0"/>
    <xf numFmtId="0" fontId="24" fillId="62" borderId="0" applyNumberFormat="0" applyBorder="0" applyAlignment="0" applyProtection="0"/>
    <xf numFmtId="0" fontId="24" fillId="50" borderId="0" applyNumberFormat="0" applyBorder="0" applyAlignment="0" applyProtection="0"/>
    <xf numFmtId="0" fontId="24" fillId="70" borderId="0" applyNumberFormat="0" applyBorder="0" applyAlignment="0" applyProtection="0"/>
    <xf numFmtId="0" fontId="24" fillId="70" borderId="0" applyNumberFormat="0" applyBorder="0" applyAlignment="0" applyProtection="0"/>
    <xf numFmtId="0" fontId="24" fillId="50" borderId="0" applyNumberFormat="0" applyBorder="0" applyAlignment="0" applyProtection="0"/>
    <xf numFmtId="0" fontId="3" fillId="65" borderId="0" applyNumberFormat="0" applyBorder="0" applyAlignment="0" applyProtection="0"/>
    <xf numFmtId="0" fontId="3" fillId="72" borderId="0" applyNumberFormat="0" applyBorder="0" applyAlignment="0" applyProtection="0"/>
    <xf numFmtId="0" fontId="24" fillId="72" borderId="0" applyNumberFormat="0" applyBorder="0" applyAlignment="0" applyProtection="0"/>
    <xf numFmtId="0" fontId="24" fillId="71" borderId="0" applyNumberFormat="0" applyBorder="0" applyAlignment="0" applyProtection="0"/>
    <xf numFmtId="0" fontId="24" fillId="73" borderId="0" applyNumberFormat="0" applyBorder="0" applyAlignment="0" applyProtection="0"/>
    <xf numFmtId="0" fontId="24" fillId="73" borderId="0" applyNumberFormat="0" applyBorder="0" applyAlignment="0" applyProtection="0"/>
    <xf numFmtId="0" fontId="24" fillId="71" borderId="0" applyNumberFormat="0" applyBorder="0" applyAlignment="0" applyProtection="0"/>
    <xf numFmtId="0" fontId="31" fillId="43" borderId="10" applyNumberFormat="0" applyAlignment="0" applyProtection="0"/>
    <xf numFmtId="0" fontId="31" fillId="72" borderId="10" applyNumberFormat="0" applyAlignment="0" applyProtection="0"/>
    <xf numFmtId="0" fontId="31" fillId="72" borderId="10" applyNumberFormat="0" applyAlignment="0" applyProtection="0"/>
    <xf numFmtId="0" fontId="31" fillId="43" borderId="10" applyNumberFormat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32" fillId="39" borderId="0" applyNumberFormat="0" applyBorder="0" applyAlignment="0" applyProtection="0"/>
    <xf numFmtId="0" fontId="43" fillId="74" borderId="0" applyNumberFormat="0" applyBorder="0" applyAlignment="0" applyProtection="0"/>
    <xf numFmtId="0" fontId="43" fillId="74" borderId="0" applyNumberFormat="0" applyBorder="0" applyAlignment="0" applyProtection="0"/>
    <xf numFmtId="0" fontId="32" fillId="39" borderId="0" applyNumberFormat="0" applyBorder="0" applyAlignment="0" applyProtection="0"/>
    <xf numFmtId="0" fontId="33" fillId="75" borderId="0" applyNumberFormat="0" applyBorder="0" applyAlignment="0" applyProtection="0"/>
    <xf numFmtId="0" fontId="3" fillId="0" borderId="0"/>
    <xf numFmtId="0" fontId="3" fillId="76" borderId="13" applyNumberFormat="0" applyFont="0" applyAlignment="0" applyProtection="0"/>
    <xf numFmtId="0" fontId="3" fillId="65" borderId="13" applyNumberFormat="0" applyFont="0" applyAlignment="0" applyProtection="0"/>
    <xf numFmtId="0" fontId="3" fillId="65" borderId="13" applyNumberFormat="0" applyFont="0" applyAlignment="0" applyProtection="0"/>
    <xf numFmtId="0" fontId="3" fillId="76" borderId="13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4" fillId="53" borderId="14" applyNumberFormat="0" applyAlignment="0" applyProtection="0"/>
    <xf numFmtId="0" fontId="34" fillId="54" borderId="14" applyNumberFormat="0" applyAlignment="0" applyProtection="0"/>
    <xf numFmtId="0" fontId="34" fillId="54" borderId="14" applyNumberFormat="0" applyAlignment="0" applyProtection="0"/>
    <xf numFmtId="0" fontId="34" fillId="53" borderId="14" applyNumberFormat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8" fillId="0" borderId="15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38" fillId="0" borderId="15" applyNumberFormat="0" applyFill="0" applyAlignment="0" applyProtection="0"/>
    <xf numFmtId="0" fontId="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30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5" fillId="0" borderId="20" applyNumberFormat="0" applyFill="0" applyAlignment="0" applyProtection="0"/>
    <xf numFmtId="9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8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23" fillId="0" borderId="0"/>
    <xf numFmtId="0" fontId="23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1" fillId="9" borderId="0" applyNumberFormat="0" applyBorder="0" applyAlignment="0" applyProtection="0"/>
    <xf numFmtId="0" fontId="1" fillId="13" borderId="8" applyNumberFormat="0" applyFont="0" applyAlignment="0" applyProtection="0"/>
    <xf numFmtId="0" fontId="23" fillId="0" borderId="0"/>
    <xf numFmtId="9" fontId="23" fillId="0" borderId="0" applyFont="0" applyFill="0" applyBorder="0" applyAlignment="0" applyProtection="0"/>
    <xf numFmtId="0" fontId="11" fillId="9" borderId="0" applyNumberFormat="0" applyBorder="0" applyAlignment="0" applyProtection="0"/>
    <xf numFmtId="0" fontId="23" fillId="0" borderId="0"/>
    <xf numFmtId="0" fontId="23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3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12" borderId="7" applyNumberForma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23" fillId="0" borderId="0"/>
    <xf numFmtId="0" fontId="3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4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9" fillId="0" borderId="0"/>
    <xf numFmtId="0" fontId="27" fillId="53" borderId="10" applyNumberFormat="0" applyAlignment="0" applyProtection="0"/>
    <xf numFmtId="0" fontId="40" fillId="54" borderId="10" applyNumberFormat="0" applyAlignment="0" applyProtection="0"/>
    <xf numFmtId="0" fontId="40" fillId="54" borderId="10" applyNumberFormat="0" applyAlignment="0" applyProtection="0"/>
    <xf numFmtId="0" fontId="27" fillId="53" borderId="10" applyNumberFormat="0" applyAlignment="0" applyProtection="0"/>
    <xf numFmtId="0" fontId="31" fillId="43" borderId="10" applyNumberFormat="0" applyAlignment="0" applyProtection="0"/>
    <xf numFmtId="0" fontId="31" fillId="72" borderId="10" applyNumberFormat="0" applyAlignment="0" applyProtection="0"/>
    <xf numFmtId="0" fontId="31" fillId="72" borderId="10" applyNumberFormat="0" applyAlignment="0" applyProtection="0"/>
    <xf numFmtId="0" fontId="31" fillId="43" borderId="10" applyNumberFormat="0" applyAlignment="0" applyProtection="0"/>
    <xf numFmtId="0" fontId="3" fillId="76" borderId="13" applyNumberFormat="0" applyFont="0" applyAlignment="0" applyProtection="0"/>
    <xf numFmtId="0" fontId="3" fillId="65" borderId="13" applyNumberFormat="0" applyFont="0" applyAlignment="0" applyProtection="0"/>
    <xf numFmtId="0" fontId="3" fillId="65" borderId="13" applyNumberFormat="0" applyFont="0" applyAlignment="0" applyProtection="0"/>
    <xf numFmtId="0" fontId="3" fillId="76" borderId="13" applyNumberFormat="0" applyFont="0" applyAlignment="0" applyProtection="0"/>
    <xf numFmtId="0" fontId="34" fillId="53" borderId="14" applyNumberFormat="0" applyAlignment="0" applyProtection="0"/>
    <xf numFmtId="0" fontId="34" fillId="54" borderId="14" applyNumberFormat="0" applyAlignment="0" applyProtection="0"/>
    <xf numFmtId="0" fontId="34" fillId="54" borderId="14" applyNumberFormat="0" applyAlignment="0" applyProtection="0"/>
    <xf numFmtId="0" fontId="34" fillId="53" borderId="14" applyNumberFormat="0" applyAlignment="0" applyProtection="0"/>
    <xf numFmtId="0" fontId="25" fillId="0" borderId="20" applyNumberFormat="0" applyFill="0" applyAlignment="0" applyProtection="0"/>
    <xf numFmtId="0" fontId="23" fillId="0" borderId="0"/>
    <xf numFmtId="0" fontId="2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8">
    <xf numFmtId="0" fontId="0" fillId="0" borderId="0" xfId="0"/>
    <xf numFmtId="9" fontId="0" fillId="0" borderId="0" xfId="1" applyFont="1"/>
    <xf numFmtId="9" fontId="0" fillId="0" borderId="0" xfId="1" applyFont="1" applyFill="1"/>
    <xf numFmtId="165" fontId="0" fillId="0" borderId="0" xfId="1" applyNumberFormat="1" applyFont="1"/>
    <xf numFmtId="0" fontId="2" fillId="0" borderId="0" xfId="0" applyFont="1" applyAlignment="1">
      <alignment vertical="center"/>
    </xf>
    <xf numFmtId="9" fontId="0" fillId="0" borderId="0" xfId="0" applyNumberFormat="1"/>
    <xf numFmtId="10" fontId="0" fillId="0" borderId="0" xfId="0" applyNumberFormat="1"/>
    <xf numFmtId="9" fontId="0" fillId="2" borderId="0" xfId="0" applyNumberFormat="1" applyFill="1"/>
    <xf numFmtId="0" fontId="0" fillId="0" borderId="0" xfId="0" applyAlignment="1">
      <alignment horizontal="center"/>
    </xf>
    <xf numFmtId="9" fontId="0" fillId="0" borderId="0" xfId="1" applyFont="1" applyBorder="1" applyAlignment="1">
      <alignment horizontal="center"/>
    </xf>
    <xf numFmtId="9" fontId="0" fillId="0" borderId="0" xfId="0" applyNumberFormat="1" applyAlignment="1">
      <alignment horizontal="center"/>
    </xf>
    <xf numFmtId="0" fontId="21" fillId="0" borderId="0" xfId="0" applyFont="1" applyAlignment="1">
      <alignment vertical="center"/>
    </xf>
    <xf numFmtId="166" fontId="0" fillId="0" borderId="0" xfId="0" applyNumberFormat="1" applyAlignment="1">
      <alignment horizontal="center"/>
    </xf>
    <xf numFmtId="166" fontId="0" fillId="0" borderId="0" xfId="1" applyNumberFormat="1" applyFont="1"/>
    <xf numFmtId="0" fontId="0" fillId="0" borderId="21" xfId="0" applyBorder="1" applyAlignment="1">
      <alignment horizontal="center"/>
    </xf>
    <xf numFmtId="9" fontId="20" fillId="0" borderId="21" xfId="1" applyFont="1" applyBorder="1"/>
    <xf numFmtId="0" fontId="4" fillId="0" borderId="21" xfId="0" applyFont="1" applyBorder="1" applyAlignment="1">
      <alignment horizontal="center"/>
    </xf>
    <xf numFmtId="0" fontId="20" fillId="0" borderId="21" xfId="0" applyFont="1" applyBorder="1"/>
    <xf numFmtId="0" fontId="22" fillId="0" borderId="21" xfId="0" applyFont="1" applyBorder="1"/>
    <xf numFmtId="166" fontId="0" fillId="0" borderId="0" xfId="0" applyNumberFormat="1"/>
    <xf numFmtId="3" fontId="0" fillId="0" borderId="21" xfId="0" applyNumberFormat="1" applyBorder="1" applyAlignment="1">
      <alignment horizontal="center"/>
    </xf>
    <xf numFmtId="9" fontId="0" fillId="0" borderId="21" xfId="1" applyFont="1" applyBorder="1" applyAlignment="1">
      <alignment horizontal="center"/>
    </xf>
    <xf numFmtId="9" fontId="0" fillId="0" borderId="21" xfId="0" applyNumberFormat="1" applyBorder="1" applyAlignment="1">
      <alignment horizontal="center"/>
    </xf>
    <xf numFmtId="9" fontId="0" fillId="0" borderId="21" xfId="1" applyFont="1" applyFill="1" applyBorder="1" applyAlignment="1">
      <alignment horizontal="center"/>
    </xf>
    <xf numFmtId="0" fontId="4" fillId="0" borderId="21" xfId="0" applyFont="1" applyBorder="1"/>
    <xf numFmtId="2" fontId="0" fillId="0" borderId="21" xfId="1" applyNumberFormat="1" applyFont="1" applyBorder="1" applyAlignment="1">
      <alignment horizontal="center"/>
    </xf>
    <xf numFmtId="0" fontId="5" fillId="6" borderId="21" xfId="0" applyFont="1" applyFill="1" applyBorder="1"/>
    <xf numFmtId="0" fontId="5" fillId="6" borderId="21" xfId="0" applyFont="1" applyFill="1" applyBorder="1" applyAlignment="1">
      <alignment horizontal="center"/>
    </xf>
    <xf numFmtId="0" fontId="0" fillId="5" borderId="21" xfId="0" applyFill="1" applyBorder="1"/>
    <xf numFmtId="0" fontId="0" fillId="5" borderId="21" xfId="0" applyFill="1" applyBorder="1" applyAlignment="1">
      <alignment horizontal="center"/>
    </xf>
    <xf numFmtId="166" fontId="0" fillId="5" borderId="21" xfId="1" applyNumberFormat="1" applyFont="1" applyFill="1" applyBorder="1" applyAlignment="1">
      <alignment horizontal="center"/>
    </xf>
    <xf numFmtId="9" fontId="0" fillId="3" borderId="21" xfId="1" applyFont="1" applyFill="1" applyBorder="1"/>
    <xf numFmtId="0" fontId="0" fillId="3" borderId="21" xfId="0" applyFill="1" applyBorder="1" applyAlignment="1">
      <alignment horizontal="center"/>
    </xf>
    <xf numFmtId="166" fontId="0" fillId="3" borderId="21" xfId="1" applyNumberFormat="1" applyFont="1" applyFill="1" applyBorder="1" applyAlignment="1">
      <alignment horizontal="center"/>
    </xf>
    <xf numFmtId="0" fontId="0" fillId="3" borderId="21" xfId="0" applyFill="1" applyBorder="1"/>
    <xf numFmtId="0" fontId="0" fillId="4" borderId="21" xfId="0" applyFill="1" applyBorder="1"/>
    <xf numFmtId="0" fontId="0" fillId="4" borderId="21" xfId="0" applyFill="1" applyBorder="1" applyAlignment="1">
      <alignment horizontal="center"/>
    </xf>
    <xf numFmtId="166" fontId="0" fillId="4" borderId="21" xfId="1" applyNumberFormat="1" applyFont="1" applyFill="1" applyBorder="1" applyAlignment="1">
      <alignment horizontal="center"/>
    </xf>
    <xf numFmtId="0" fontId="0" fillId="0" borderId="21" xfId="0" applyBorder="1"/>
    <xf numFmtId="9" fontId="0" fillId="0" borderId="21" xfId="1" applyFont="1" applyBorder="1"/>
    <xf numFmtId="9" fontId="0" fillId="0" borderId="21" xfId="0" applyNumberFormat="1" applyBorder="1"/>
    <xf numFmtId="10" fontId="1" fillId="0" borderId="21" xfId="1" applyNumberFormat="1" applyBorder="1"/>
    <xf numFmtId="10" fontId="0" fillId="0" borderId="21" xfId="0" applyNumberFormat="1" applyBorder="1"/>
    <xf numFmtId="166" fontId="3" fillId="0" borderId="21" xfId="1" applyNumberFormat="1" applyFont="1" applyFill="1" applyBorder="1"/>
    <xf numFmtId="166" fontId="1" fillId="0" borderId="21" xfId="1" applyNumberFormat="1" applyBorder="1"/>
    <xf numFmtId="166" fontId="0" fillId="0" borderId="21" xfId="1" applyNumberFormat="1" applyFont="1" applyBorder="1"/>
    <xf numFmtId="166" fontId="0" fillId="0" borderId="21" xfId="0" applyNumberFormat="1" applyBorder="1"/>
    <xf numFmtId="9" fontId="0" fillId="0" borderId="21" xfId="1" applyFont="1" applyFill="1" applyBorder="1"/>
    <xf numFmtId="9" fontId="0" fillId="2" borderId="21" xfId="0" applyNumberFormat="1" applyFill="1" applyBorder="1"/>
    <xf numFmtId="2" fontId="0" fillId="0" borderId="21" xfId="1" applyNumberFormat="1" applyFont="1" applyBorder="1"/>
    <xf numFmtId="3" fontId="0" fillId="0" borderId="0" xfId="0" applyNumberFormat="1" applyAlignment="1">
      <alignment horizontal="center"/>
    </xf>
    <xf numFmtId="1" fontId="0" fillId="0" borderId="21" xfId="1" applyNumberFormat="1" applyFont="1" applyBorder="1" applyAlignment="1">
      <alignment horizontal="center"/>
    </xf>
    <xf numFmtId="0" fontId="50" fillId="0" borderId="0" xfId="0" applyFont="1"/>
    <xf numFmtId="9" fontId="50" fillId="0" borderId="0" xfId="0" applyNumberFormat="1" applyFont="1"/>
    <xf numFmtId="0" fontId="50" fillId="0" borderId="0" xfId="0" quotePrefix="1" applyFont="1"/>
    <xf numFmtId="0" fontId="51" fillId="0" borderId="0" xfId="0" applyFont="1"/>
    <xf numFmtId="0" fontId="52" fillId="0" borderId="0" xfId="0" applyFont="1"/>
    <xf numFmtId="9" fontId="52" fillId="0" borderId="0" xfId="0" applyNumberFormat="1" applyFont="1"/>
  </cellXfs>
  <cellStyles count="504">
    <cellStyle name="20% - Énfasis1" xfId="18" builtinId="30" customBuiltin="1"/>
    <cellStyle name="20% - Énfasis1 2" xfId="45" xr:uid="{00000000-0005-0000-0000-000001000000}"/>
    <cellStyle name="20% - Énfasis1 3" xfId="46" xr:uid="{00000000-0005-0000-0000-000002000000}"/>
    <cellStyle name="20% - Énfasis2" xfId="22" builtinId="34" customBuiltin="1"/>
    <cellStyle name="20% - Énfasis2 2" xfId="47" xr:uid="{00000000-0005-0000-0000-000004000000}"/>
    <cellStyle name="20% - Énfasis2 3" xfId="48" xr:uid="{00000000-0005-0000-0000-000005000000}"/>
    <cellStyle name="20% - Énfasis3" xfId="26" builtinId="38" customBuiltin="1"/>
    <cellStyle name="20% - Énfasis3 2" xfId="49" xr:uid="{00000000-0005-0000-0000-000007000000}"/>
    <cellStyle name="20% - Énfasis3 3" xfId="50" xr:uid="{00000000-0005-0000-0000-000008000000}"/>
    <cellStyle name="20% - Énfasis4" xfId="30" builtinId="42" customBuiltin="1"/>
    <cellStyle name="20% - Énfasis4 2" xfId="51" xr:uid="{00000000-0005-0000-0000-00000A000000}"/>
    <cellStyle name="20% - Énfasis4 3" xfId="52" xr:uid="{00000000-0005-0000-0000-00000B000000}"/>
    <cellStyle name="20% - Énfasis5" xfId="34" builtinId="46" customBuiltin="1"/>
    <cellStyle name="20% - Énfasis5 2" xfId="53" xr:uid="{00000000-0005-0000-0000-00000D000000}"/>
    <cellStyle name="20% - Énfasis5 3" xfId="54" xr:uid="{00000000-0005-0000-0000-00000E000000}"/>
    <cellStyle name="20% - Énfasis6" xfId="38" builtinId="50" customBuiltin="1"/>
    <cellStyle name="20% - Énfasis6 2" xfId="55" xr:uid="{00000000-0005-0000-0000-000010000000}"/>
    <cellStyle name="20% - Énfasis6 3" xfId="56" xr:uid="{00000000-0005-0000-0000-000011000000}"/>
    <cellStyle name="40% - Énfasis1" xfId="19" builtinId="31" customBuiltin="1"/>
    <cellStyle name="40% - Énfasis1 2" xfId="57" xr:uid="{00000000-0005-0000-0000-000013000000}"/>
    <cellStyle name="40% - Énfasis1 3" xfId="58" xr:uid="{00000000-0005-0000-0000-000014000000}"/>
    <cellStyle name="40% - Énfasis2" xfId="23" builtinId="35" customBuiltin="1"/>
    <cellStyle name="40% - Énfasis2 2" xfId="59" xr:uid="{00000000-0005-0000-0000-000016000000}"/>
    <cellStyle name="40% - Énfasis2 3" xfId="60" xr:uid="{00000000-0005-0000-0000-000017000000}"/>
    <cellStyle name="40% - Énfasis3" xfId="27" builtinId="39" customBuiltin="1"/>
    <cellStyle name="40% - Énfasis3 2" xfId="61" xr:uid="{00000000-0005-0000-0000-000019000000}"/>
    <cellStyle name="40% - Énfasis3 3" xfId="62" xr:uid="{00000000-0005-0000-0000-00001A000000}"/>
    <cellStyle name="40% - Énfasis4" xfId="31" builtinId="43" customBuiltin="1"/>
    <cellStyle name="40% - Énfasis4 2" xfId="63" xr:uid="{00000000-0005-0000-0000-00001C000000}"/>
    <cellStyle name="40% - Énfasis4 3" xfId="64" xr:uid="{00000000-0005-0000-0000-00001D000000}"/>
    <cellStyle name="40% - Énfasis5" xfId="35" builtinId="47" customBuiltin="1"/>
    <cellStyle name="40% - Énfasis5 2" xfId="65" xr:uid="{00000000-0005-0000-0000-00001F000000}"/>
    <cellStyle name="40% - Énfasis5 3" xfId="66" xr:uid="{00000000-0005-0000-0000-000020000000}"/>
    <cellStyle name="40% - Énfasis6" xfId="39" builtinId="51" customBuiltin="1"/>
    <cellStyle name="40% - Énfasis6 2" xfId="67" xr:uid="{00000000-0005-0000-0000-000022000000}"/>
    <cellStyle name="40% - Énfasis6 3" xfId="68" xr:uid="{00000000-0005-0000-0000-000023000000}"/>
    <cellStyle name="60% - Énfasis1" xfId="20" builtinId="32" customBuiltin="1"/>
    <cellStyle name="60% - Énfasis1 2" xfId="69" xr:uid="{00000000-0005-0000-0000-000025000000}"/>
    <cellStyle name="60% - Énfasis1 3" xfId="70" xr:uid="{00000000-0005-0000-0000-000026000000}"/>
    <cellStyle name="60% - Énfasis2" xfId="24" builtinId="36" customBuiltin="1"/>
    <cellStyle name="60% - Énfasis2 2" xfId="71" xr:uid="{00000000-0005-0000-0000-000028000000}"/>
    <cellStyle name="60% - Énfasis2 3" xfId="72" xr:uid="{00000000-0005-0000-0000-000029000000}"/>
    <cellStyle name="60% - Énfasis3" xfId="28" builtinId="40" customBuiltin="1"/>
    <cellStyle name="60% - Énfasis3 2" xfId="73" xr:uid="{00000000-0005-0000-0000-00002B000000}"/>
    <cellStyle name="60% - Énfasis3 3" xfId="74" xr:uid="{00000000-0005-0000-0000-00002C000000}"/>
    <cellStyle name="60% - Énfasis4" xfId="32" builtinId="44" customBuiltin="1"/>
    <cellStyle name="60% - Énfasis4 2" xfId="75" xr:uid="{00000000-0005-0000-0000-00002E000000}"/>
    <cellStyle name="60% - Énfasis4 3" xfId="76" xr:uid="{00000000-0005-0000-0000-00002F000000}"/>
    <cellStyle name="60% - Énfasis5" xfId="36" builtinId="48" customBuiltin="1"/>
    <cellStyle name="60% - Énfasis5 2" xfId="77" xr:uid="{00000000-0005-0000-0000-000031000000}"/>
    <cellStyle name="60% - Énfasis5 3" xfId="78" xr:uid="{00000000-0005-0000-0000-000032000000}"/>
    <cellStyle name="60% - Énfasis6" xfId="40" builtinId="52" customBuiltin="1"/>
    <cellStyle name="60% - Énfasis6 2" xfId="79" xr:uid="{00000000-0005-0000-0000-000034000000}"/>
    <cellStyle name="60% - Énfasis6 3" xfId="80" xr:uid="{00000000-0005-0000-0000-000035000000}"/>
    <cellStyle name="Buena 2" xfId="81" xr:uid="{00000000-0005-0000-0000-000036000000}"/>
    <cellStyle name="Buena 2 2" xfId="82" xr:uid="{00000000-0005-0000-0000-000037000000}"/>
    <cellStyle name="Buena 2 3" xfId="83" xr:uid="{00000000-0005-0000-0000-000038000000}"/>
    <cellStyle name="Buena 3" xfId="84" xr:uid="{00000000-0005-0000-0000-000039000000}"/>
    <cellStyle name="Bueno" xfId="6" builtinId="26" customBuiltin="1"/>
    <cellStyle name="Cálculo" xfId="10" builtinId="22" customBuiltin="1"/>
    <cellStyle name="Cálculo 2" xfId="85" xr:uid="{00000000-0005-0000-0000-00003C000000}"/>
    <cellStyle name="Cálculo 2 2" xfId="86" xr:uid="{00000000-0005-0000-0000-00003D000000}"/>
    <cellStyle name="Cálculo 2 2 2" xfId="429" xr:uid="{00000000-0005-0000-0000-00003E000000}"/>
    <cellStyle name="Cálculo 2 3" xfId="87" xr:uid="{00000000-0005-0000-0000-00003F000000}"/>
    <cellStyle name="Cálculo 2 3 2" xfId="430" xr:uid="{00000000-0005-0000-0000-000040000000}"/>
    <cellStyle name="Cálculo 2 4" xfId="428" xr:uid="{00000000-0005-0000-0000-000041000000}"/>
    <cellStyle name="Cálculo 3" xfId="88" xr:uid="{00000000-0005-0000-0000-000042000000}"/>
    <cellStyle name="Cálculo 3 2" xfId="431" xr:uid="{00000000-0005-0000-0000-000043000000}"/>
    <cellStyle name="Celda de comprobación" xfId="12" builtinId="23" customBuiltin="1"/>
    <cellStyle name="Celda de comprobación 2" xfId="89" xr:uid="{00000000-0005-0000-0000-000045000000}"/>
    <cellStyle name="Celda de comprobación 2 2" xfId="90" xr:uid="{00000000-0005-0000-0000-000046000000}"/>
    <cellStyle name="Celda de comprobación 2 3" xfId="91" xr:uid="{00000000-0005-0000-0000-000047000000}"/>
    <cellStyle name="Celda de comprobación 2 4" xfId="401" xr:uid="{00000000-0005-0000-0000-000048000000}"/>
    <cellStyle name="Celda de comprobación 3" xfId="92" xr:uid="{00000000-0005-0000-0000-000049000000}"/>
    <cellStyle name="Celda vinculada" xfId="11" builtinId="24" customBuiltin="1"/>
    <cellStyle name="Celda vinculada 2" xfId="93" xr:uid="{00000000-0005-0000-0000-00004B000000}"/>
    <cellStyle name="Celda vinculada 2 2" xfId="94" xr:uid="{00000000-0005-0000-0000-00004C000000}"/>
    <cellStyle name="Celda vinculada 2 3" xfId="95" xr:uid="{00000000-0005-0000-0000-00004D000000}"/>
    <cellStyle name="Celda vinculada 3" xfId="96" xr:uid="{00000000-0005-0000-0000-00004E000000}"/>
    <cellStyle name="Comma 2" xfId="188" xr:uid="{00000000-0005-0000-0000-00004F000000}"/>
    <cellStyle name="Comma 2 2" xfId="204" xr:uid="{00000000-0005-0000-0000-000050000000}"/>
    <cellStyle name="Comma 2 2 2" xfId="278" xr:uid="{00000000-0005-0000-0000-000051000000}"/>
    <cellStyle name="Comma 2 3" xfId="277" xr:uid="{00000000-0005-0000-0000-000052000000}"/>
    <cellStyle name="Comma 2 4" xfId="233" xr:uid="{00000000-0005-0000-0000-000053000000}"/>
    <cellStyle name="Encabezado 1" xfId="2" builtinId="16" customBuiltin="1"/>
    <cellStyle name="Encabezado 4" xfId="5" builtinId="19" customBuiltin="1"/>
    <cellStyle name="Encabezado 4 2" xfId="97" xr:uid="{00000000-0005-0000-0000-000056000000}"/>
    <cellStyle name="Encabezado 4 2 2" xfId="98" xr:uid="{00000000-0005-0000-0000-000057000000}"/>
    <cellStyle name="Encabezado 4 2 3" xfId="99" xr:uid="{00000000-0005-0000-0000-000058000000}"/>
    <cellStyle name="Encabezado 4 3" xfId="100" xr:uid="{00000000-0005-0000-0000-000059000000}"/>
    <cellStyle name="Énfasis 1" xfId="101" xr:uid="{00000000-0005-0000-0000-00005A000000}"/>
    <cellStyle name="Énfasis 2" xfId="102" xr:uid="{00000000-0005-0000-0000-00005B000000}"/>
    <cellStyle name="Énfasis 3" xfId="103" xr:uid="{00000000-0005-0000-0000-00005C000000}"/>
    <cellStyle name="Énfasis1" xfId="17" builtinId="29" customBuiltin="1"/>
    <cellStyle name="Énfasis1 - 20%" xfId="104" xr:uid="{00000000-0005-0000-0000-00005E000000}"/>
    <cellStyle name="Énfasis1 - 40%" xfId="105" xr:uid="{00000000-0005-0000-0000-00005F000000}"/>
    <cellStyle name="Énfasis1 - 60%" xfId="106" xr:uid="{00000000-0005-0000-0000-000060000000}"/>
    <cellStyle name="Énfasis1 2" xfId="107" xr:uid="{00000000-0005-0000-0000-000061000000}"/>
    <cellStyle name="Énfasis1 2 2" xfId="108" xr:uid="{00000000-0005-0000-0000-000062000000}"/>
    <cellStyle name="Énfasis1 2 3" xfId="109" xr:uid="{00000000-0005-0000-0000-000063000000}"/>
    <cellStyle name="Énfasis1 3" xfId="110" xr:uid="{00000000-0005-0000-0000-000064000000}"/>
    <cellStyle name="Énfasis2" xfId="21" builtinId="33" customBuiltin="1"/>
    <cellStyle name="Énfasis2 - 20%" xfId="111" xr:uid="{00000000-0005-0000-0000-000066000000}"/>
    <cellStyle name="Énfasis2 - 40%" xfId="112" xr:uid="{00000000-0005-0000-0000-000067000000}"/>
    <cellStyle name="Énfasis2 - 60%" xfId="113" xr:uid="{00000000-0005-0000-0000-000068000000}"/>
    <cellStyle name="Énfasis2 2" xfId="114" xr:uid="{00000000-0005-0000-0000-000069000000}"/>
    <cellStyle name="Énfasis2 2 2" xfId="115" xr:uid="{00000000-0005-0000-0000-00006A000000}"/>
    <cellStyle name="Énfasis2 2 3" xfId="116" xr:uid="{00000000-0005-0000-0000-00006B000000}"/>
    <cellStyle name="Énfasis2 3" xfId="117" xr:uid="{00000000-0005-0000-0000-00006C000000}"/>
    <cellStyle name="Énfasis3" xfId="25" builtinId="37" customBuiltin="1"/>
    <cellStyle name="Énfasis3 - 20%" xfId="118" xr:uid="{00000000-0005-0000-0000-00006E000000}"/>
    <cellStyle name="Énfasis3 - 40%" xfId="119" xr:uid="{00000000-0005-0000-0000-00006F000000}"/>
    <cellStyle name="Énfasis3 - 60%" xfId="120" xr:uid="{00000000-0005-0000-0000-000070000000}"/>
    <cellStyle name="Énfasis3 2" xfId="121" xr:uid="{00000000-0005-0000-0000-000071000000}"/>
    <cellStyle name="Énfasis3 2 2" xfId="122" xr:uid="{00000000-0005-0000-0000-000072000000}"/>
    <cellStyle name="Énfasis3 2 3" xfId="123" xr:uid="{00000000-0005-0000-0000-000073000000}"/>
    <cellStyle name="Énfasis3 3" xfId="124" xr:uid="{00000000-0005-0000-0000-000074000000}"/>
    <cellStyle name="Énfasis4" xfId="29" builtinId="41" customBuiltin="1"/>
    <cellStyle name="Énfasis4 - 20%" xfId="125" xr:uid="{00000000-0005-0000-0000-000076000000}"/>
    <cellStyle name="Énfasis4 - 40%" xfId="126" xr:uid="{00000000-0005-0000-0000-000077000000}"/>
    <cellStyle name="Énfasis4 - 60%" xfId="127" xr:uid="{00000000-0005-0000-0000-000078000000}"/>
    <cellStyle name="Énfasis4 2" xfId="128" xr:uid="{00000000-0005-0000-0000-000079000000}"/>
    <cellStyle name="Énfasis4 2 2" xfId="129" xr:uid="{00000000-0005-0000-0000-00007A000000}"/>
    <cellStyle name="Énfasis4 2 3" xfId="130" xr:uid="{00000000-0005-0000-0000-00007B000000}"/>
    <cellStyle name="Énfasis4 3" xfId="131" xr:uid="{00000000-0005-0000-0000-00007C000000}"/>
    <cellStyle name="Énfasis5" xfId="33" builtinId="45" customBuiltin="1"/>
    <cellStyle name="Énfasis5 - 20%" xfId="132" xr:uid="{00000000-0005-0000-0000-00007E000000}"/>
    <cellStyle name="Énfasis5 - 40%" xfId="133" xr:uid="{00000000-0005-0000-0000-00007F000000}"/>
    <cellStyle name="Énfasis5 - 60%" xfId="134" xr:uid="{00000000-0005-0000-0000-000080000000}"/>
    <cellStyle name="Énfasis5 2" xfId="135" xr:uid="{00000000-0005-0000-0000-000081000000}"/>
    <cellStyle name="Énfasis5 2 2" xfId="136" xr:uid="{00000000-0005-0000-0000-000082000000}"/>
    <cellStyle name="Énfasis5 2 3" xfId="137" xr:uid="{00000000-0005-0000-0000-000083000000}"/>
    <cellStyle name="Énfasis5 3" xfId="138" xr:uid="{00000000-0005-0000-0000-000084000000}"/>
    <cellStyle name="Énfasis6" xfId="37" builtinId="49" customBuiltin="1"/>
    <cellStyle name="Énfasis6 - 20%" xfId="139" xr:uid="{00000000-0005-0000-0000-000086000000}"/>
    <cellStyle name="Énfasis6 - 40%" xfId="140" xr:uid="{00000000-0005-0000-0000-000087000000}"/>
    <cellStyle name="Énfasis6 - 60%" xfId="141" xr:uid="{00000000-0005-0000-0000-000088000000}"/>
    <cellStyle name="Énfasis6 2" xfId="142" xr:uid="{00000000-0005-0000-0000-000089000000}"/>
    <cellStyle name="Énfasis6 2 2" xfId="143" xr:uid="{00000000-0005-0000-0000-00008A000000}"/>
    <cellStyle name="Énfasis6 2 3" xfId="144" xr:uid="{00000000-0005-0000-0000-00008B000000}"/>
    <cellStyle name="Énfasis6 3" xfId="145" xr:uid="{00000000-0005-0000-0000-00008C000000}"/>
    <cellStyle name="Entrada" xfId="8" builtinId="20" customBuiltin="1"/>
    <cellStyle name="Entrada 2" xfId="146" xr:uid="{00000000-0005-0000-0000-00008E000000}"/>
    <cellStyle name="Entrada 2 2" xfId="147" xr:uid="{00000000-0005-0000-0000-00008F000000}"/>
    <cellStyle name="Entrada 2 2 2" xfId="433" xr:uid="{00000000-0005-0000-0000-000090000000}"/>
    <cellStyle name="Entrada 2 3" xfId="148" xr:uid="{00000000-0005-0000-0000-000091000000}"/>
    <cellStyle name="Entrada 2 3 2" xfId="434" xr:uid="{00000000-0005-0000-0000-000092000000}"/>
    <cellStyle name="Entrada 2 4" xfId="432" xr:uid="{00000000-0005-0000-0000-000093000000}"/>
    <cellStyle name="Entrada 3" xfId="149" xr:uid="{00000000-0005-0000-0000-000094000000}"/>
    <cellStyle name="Entrada 3 2" xfId="435" xr:uid="{00000000-0005-0000-0000-000095000000}"/>
    <cellStyle name="Estilo 1" xfId="402" xr:uid="{00000000-0005-0000-0000-000096000000}"/>
    <cellStyle name="Estilo 1 2" xfId="403" xr:uid="{00000000-0005-0000-0000-000097000000}"/>
    <cellStyle name="Estilo 1 2 2" xfId="404" xr:uid="{00000000-0005-0000-0000-000098000000}"/>
    <cellStyle name="Estilo 1 3" xfId="405" xr:uid="{00000000-0005-0000-0000-000099000000}"/>
    <cellStyle name="Hyperlink 2" xfId="150" xr:uid="{00000000-0005-0000-0000-00009A000000}"/>
    <cellStyle name="Incorrecto" xfId="7" builtinId="27" customBuiltin="1"/>
    <cellStyle name="Incorrecto 2" xfId="151" xr:uid="{00000000-0005-0000-0000-00009C000000}"/>
    <cellStyle name="Incorrecto 2 2" xfId="152" xr:uid="{00000000-0005-0000-0000-00009D000000}"/>
    <cellStyle name="Incorrecto 2 3" xfId="153" xr:uid="{00000000-0005-0000-0000-00009E000000}"/>
    <cellStyle name="Incorrecto 3" xfId="154" xr:uid="{00000000-0005-0000-0000-00009F000000}"/>
    <cellStyle name="Neutral 2" xfId="155" xr:uid="{00000000-0005-0000-0000-0000A0000000}"/>
    <cellStyle name="Neutral 3" xfId="190" xr:uid="{00000000-0005-0000-0000-0000A1000000}"/>
    <cellStyle name="Neutral 4" xfId="197" xr:uid="{00000000-0005-0000-0000-0000A2000000}"/>
    <cellStyle name="Neutral 5" xfId="201" xr:uid="{00000000-0005-0000-0000-0000A3000000}"/>
    <cellStyle name="Neutral 6" xfId="44" xr:uid="{00000000-0005-0000-0000-0000A4000000}"/>
    <cellStyle name="Normal" xfId="0" builtinId="0"/>
    <cellStyle name="Normal 2" xfId="156" xr:uid="{00000000-0005-0000-0000-0000A6000000}"/>
    <cellStyle name="Normal 2 2" xfId="41" xr:uid="{00000000-0005-0000-0000-0000A7000000}"/>
    <cellStyle name="Normal 2 2 2" xfId="447" xr:uid="{00000000-0005-0000-0000-0000A8000000}"/>
    <cellStyle name="Normal 2 2 3" xfId="369" xr:uid="{00000000-0005-0000-0000-0000A9000000}"/>
    <cellStyle name="Normal 2 2 4" xfId="232" xr:uid="{00000000-0005-0000-0000-0000AA000000}"/>
    <cellStyle name="Normal 2 3" xfId="231" xr:uid="{00000000-0005-0000-0000-0000AB000000}"/>
    <cellStyle name="Normal 2 3 2" xfId="406" xr:uid="{00000000-0005-0000-0000-0000AC000000}"/>
    <cellStyle name="Normal 2 3 3" xfId="407" xr:uid="{00000000-0005-0000-0000-0000AD000000}"/>
    <cellStyle name="Normal 2 4" xfId="408" xr:uid="{00000000-0005-0000-0000-0000AE000000}"/>
    <cellStyle name="Normal 2 5" xfId="409" xr:uid="{00000000-0005-0000-0000-0000AF000000}"/>
    <cellStyle name="Normal 2 6" xfId="410" xr:uid="{00000000-0005-0000-0000-0000B0000000}"/>
    <cellStyle name="Normal 21" xfId="42" xr:uid="{00000000-0005-0000-0000-0000B1000000}"/>
    <cellStyle name="Normal 3" xfId="43" xr:uid="{00000000-0005-0000-0000-0000B2000000}"/>
    <cellStyle name="Normal 3 2" xfId="191" xr:uid="{00000000-0005-0000-0000-0000B3000000}"/>
    <cellStyle name="Normal 3 3" xfId="411" xr:uid="{00000000-0005-0000-0000-0000B4000000}"/>
    <cellStyle name="Normal 3 4" xfId="412" xr:uid="{00000000-0005-0000-0000-0000B5000000}"/>
    <cellStyle name="Normal 3 5" xfId="413" xr:uid="{00000000-0005-0000-0000-0000B6000000}"/>
    <cellStyle name="Normal 3 6" xfId="414" xr:uid="{00000000-0005-0000-0000-0000B7000000}"/>
    <cellStyle name="Normal 4" xfId="192" xr:uid="{00000000-0005-0000-0000-0000B8000000}"/>
    <cellStyle name="Normal 4 2" xfId="199" xr:uid="{00000000-0005-0000-0000-0000B9000000}"/>
    <cellStyle name="Normal 4 3" xfId="415" xr:uid="{00000000-0005-0000-0000-0000BA000000}"/>
    <cellStyle name="Normal 5" xfId="195" xr:uid="{00000000-0005-0000-0000-0000BB000000}"/>
    <cellStyle name="Normal 5 2" xfId="417" xr:uid="{00000000-0005-0000-0000-0000BC000000}"/>
    <cellStyle name="Normal 5 3" xfId="418" xr:uid="{00000000-0005-0000-0000-0000BD000000}"/>
    <cellStyle name="Normal 5 4" xfId="416" xr:uid="{00000000-0005-0000-0000-0000BE000000}"/>
    <cellStyle name="Normal 6" xfId="202" xr:uid="{00000000-0005-0000-0000-0000BF000000}"/>
    <cellStyle name="Normal 6 2" xfId="203" xr:uid="{00000000-0005-0000-0000-0000C0000000}"/>
    <cellStyle name="Normal 6 2 2" xfId="446" xr:uid="{00000000-0005-0000-0000-0000C1000000}"/>
    <cellStyle name="Normal 6 3" xfId="419" xr:uid="{00000000-0005-0000-0000-0000C2000000}"/>
    <cellStyle name="Normal 6 4" xfId="445" xr:uid="{00000000-0005-0000-0000-0000C3000000}"/>
    <cellStyle name="Normal 7" xfId="420" xr:uid="{00000000-0005-0000-0000-0000C4000000}"/>
    <cellStyle name="Normal 7 2" xfId="421" xr:uid="{00000000-0005-0000-0000-0000C5000000}"/>
    <cellStyle name="Normal 7 3" xfId="422" xr:uid="{00000000-0005-0000-0000-0000C6000000}"/>
    <cellStyle name="Normal 7 3 2" xfId="423" xr:uid="{00000000-0005-0000-0000-0000C7000000}"/>
    <cellStyle name="Normal 7 3 3" xfId="424" xr:uid="{00000000-0005-0000-0000-0000C8000000}"/>
    <cellStyle name="Normal 7 3 3 2" xfId="425" xr:uid="{00000000-0005-0000-0000-0000C9000000}"/>
    <cellStyle name="Normal 7 4" xfId="426" xr:uid="{00000000-0005-0000-0000-0000CA000000}"/>
    <cellStyle name="Normal 8" xfId="427" xr:uid="{00000000-0005-0000-0000-0000CB000000}"/>
    <cellStyle name="Notas" xfId="14" builtinId="10" customBuiltin="1"/>
    <cellStyle name="Notas 2" xfId="157" xr:uid="{00000000-0005-0000-0000-0000CD000000}"/>
    <cellStyle name="Notas 2 2" xfId="158" xr:uid="{00000000-0005-0000-0000-0000CE000000}"/>
    <cellStyle name="Notas 2 2 2" xfId="437" xr:uid="{00000000-0005-0000-0000-0000CF000000}"/>
    <cellStyle name="Notas 2 3" xfId="159" xr:uid="{00000000-0005-0000-0000-0000D0000000}"/>
    <cellStyle name="Notas 2 3 2" xfId="438" xr:uid="{00000000-0005-0000-0000-0000D1000000}"/>
    <cellStyle name="Notas 2 4" xfId="436" xr:uid="{00000000-0005-0000-0000-0000D2000000}"/>
    <cellStyle name="Notas 3" xfId="160" xr:uid="{00000000-0005-0000-0000-0000D3000000}"/>
    <cellStyle name="Notas 3 2" xfId="439" xr:uid="{00000000-0005-0000-0000-0000D4000000}"/>
    <cellStyle name="Note 2" xfId="198" xr:uid="{00000000-0005-0000-0000-0000D5000000}"/>
    <cellStyle name="Percent 2" xfId="161" xr:uid="{00000000-0005-0000-0000-0000D6000000}"/>
    <cellStyle name="Percent 3" xfId="162" xr:uid="{00000000-0005-0000-0000-0000D7000000}"/>
    <cellStyle name="Percent 4" xfId="193" xr:uid="{00000000-0005-0000-0000-0000D8000000}"/>
    <cellStyle name="Percent 4 2" xfId="200" xr:uid="{00000000-0005-0000-0000-0000D9000000}"/>
    <cellStyle name="Percent 5" xfId="194" xr:uid="{00000000-0005-0000-0000-0000DA000000}"/>
    <cellStyle name="Percent 6" xfId="196" xr:uid="{00000000-0005-0000-0000-0000DB000000}"/>
    <cellStyle name="Porcentaje" xfId="1" builtinId="5"/>
    <cellStyle name="Porcentual 2" xfId="187" xr:uid="{00000000-0005-0000-0000-0000DD000000}"/>
    <cellStyle name="Salida" xfId="9" builtinId="21" customBuiltin="1"/>
    <cellStyle name="Salida 2" xfId="163" xr:uid="{00000000-0005-0000-0000-0000DF000000}"/>
    <cellStyle name="Salida 2 2" xfId="164" xr:uid="{00000000-0005-0000-0000-0000E0000000}"/>
    <cellStyle name="Salida 2 2 2" xfId="441" xr:uid="{00000000-0005-0000-0000-0000E1000000}"/>
    <cellStyle name="Salida 2 3" xfId="165" xr:uid="{00000000-0005-0000-0000-0000E2000000}"/>
    <cellStyle name="Salida 2 3 2" xfId="442" xr:uid="{00000000-0005-0000-0000-0000E3000000}"/>
    <cellStyle name="Salida 2 4" xfId="440" xr:uid="{00000000-0005-0000-0000-0000E4000000}"/>
    <cellStyle name="Salida 3" xfId="166" xr:uid="{00000000-0005-0000-0000-0000E5000000}"/>
    <cellStyle name="Salida 3 2" xfId="443" xr:uid="{00000000-0005-0000-0000-0000E6000000}"/>
    <cellStyle name="style1414359275027" xfId="214" xr:uid="{00000000-0005-0000-0000-0000E7000000}"/>
    <cellStyle name="style1414359275091" xfId="217" xr:uid="{00000000-0005-0000-0000-0000E8000000}"/>
    <cellStyle name="style1414359275114" xfId="218" xr:uid="{00000000-0005-0000-0000-0000E9000000}"/>
    <cellStyle name="style1414359275139" xfId="219" xr:uid="{00000000-0005-0000-0000-0000EA000000}"/>
    <cellStyle name="style1414359275248" xfId="205" xr:uid="{00000000-0005-0000-0000-0000EB000000}"/>
    <cellStyle name="style1414359275274" xfId="206" xr:uid="{00000000-0005-0000-0000-0000EC000000}"/>
    <cellStyle name="style1414359275300" xfId="207" xr:uid="{00000000-0005-0000-0000-0000ED000000}"/>
    <cellStyle name="style1414359275324" xfId="208" xr:uid="{00000000-0005-0000-0000-0000EE000000}"/>
    <cellStyle name="style1414359275347" xfId="209" xr:uid="{00000000-0005-0000-0000-0000EF000000}"/>
    <cellStyle name="style1414359275370" xfId="210" xr:uid="{00000000-0005-0000-0000-0000F0000000}"/>
    <cellStyle name="style1414359275409" xfId="211" xr:uid="{00000000-0005-0000-0000-0000F1000000}"/>
    <cellStyle name="style1414359275441" xfId="212" xr:uid="{00000000-0005-0000-0000-0000F2000000}"/>
    <cellStyle name="style1414359275468" xfId="213" xr:uid="{00000000-0005-0000-0000-0000F3000000}"/>
    <cellStyle name="style1414359275600" xfId="215" xr:uid="{00000000-0005-0000-0000-0000F4000000}"/>
    <cellStyle name="style1414359275667" xfId="216" xr:uid="{00000000-0005-0000-0000-0000F5000000}"/>
    <cellStyle name="style1414359275770" xfId="220" xr:uid="{00000000-0005-0000-0000-0000F6000000}"/>
    <cellStyle name="style1414359275803" xfId="221" xr:uid="{00000000-0005-0000-0000-0000F7000000}"/>
    <cellStyle name="style1414359275833" xfId="222" xr:uid="{00000000-0005-0000-0000-0000F8000000}"/>
    <cellStyle name="style1414359275870" xfId="223" xr:uid="{00000000-0005-0000-0000-0000F9000000}"/>
    <cellStyle name="style1414359275892" xfId="224" xr:uid="{00000000-0005-0000-0000-0000FA000000}"/>
    <cellStyle name="style1414359275914" xfId="225" xr:uid="{00000000-0005-0000-0000-0000FB000000}"/>
    <cellStyle name="style1414359276050" xfId="226" xr:uid="{00000000-0005-0000-0000-0000FC000000}"/>
    <cellStyle name="style1414359276103" xfId="227" xr:uid="{00000000-0005-0000-0000-0000FD000000}"/>
    <cellStyle name="style1414359276122" xfId="228" xr:uid="{00000000-0005-0000-0000-0000FE000000}"/>
    <cellStyle name="style1414359276140" xfId="229" xr:uid="{00000000-0005-0000-0000-0000FF000000}"/>
    <cellStyle name="style1414359276159" xfId="230" xr:uid="{00000000-0005-0000-0000-000000010000}"/>
    <cellStyle name="style1414361682112" xfId="249" xr:uid="{00000000-0005-0000-0000-000001010000}"/>
    <cellStyle name="style1414361682205" xfId="254" xr:uid="{00000000-0005-0000-0000-000002010000}"/>
    <cellStyle name="style1414361682268" xfId="259" xr:uid="{00000000-0005-0000-0000-000003010000}"/>
    <cellStyle name="style1414361682458" xfId="234" xr:uid="{00000000-0005-0000-0000-000004010000}"/>
    <cellStyle name="style1414361682483" xfId="235" xr:uid="{00000000-0005-0000-0000-000005010000}"/>
    <cellStyle name="style1414361682501" xfId="239" xr:uid="{00000000-0005-0000-0000-000006010000}"/>
    <cellStyle name="style1414361682523" xfId="240" xr:uid="{00000000-0005-0000-0000-000007010000}"/>
    <cellStyle name="style1414361682544" xfId="244" xr:uid="{00000000-0005-0000-0000-000008010000}"/>
    <cellStyle name="style1414361682567" xfId="245" xr:uid="{00000000-0005-0000-0000-000009010000}"/>
    <cellStyle name="style1414361682590" xfId="236" xr:uid="{00000000-0005-0000-0000-00000A010000}"/>
    <cellStyle name="style1414361682624" xfId="237" xr:uid="{00000000-0005-0000-0000-00000B010000}"/>
    <cellStyle name="style1414361682659" xfId="238" xr:uid="{00000000-0005-0000-0000-00000C010000}"/>
    <cellStyle name="style1414361682773" xfId="241" xr:uid="{00000000-0005-0000-0000-00000D010000}"/>
    <cellStyle name="style1414361682802" xfId="242" xr:uid="{00000000-0005-0000-0000-00000E010000}"/>
    <cellStyle name="style1414361682841" xfId="243" xr:uid="{00000000-0005-0000-0000-00000F010000}"/>
    <cellStyle name="style1414361682883" xfId="246" xr:uid="{00000000-0005-0000-0000-000010010000}"/>
    <cellStyle name="style1414361682924" xfId="247" xr:uid="{00000000-0005-0000-0000-000011010000}"/>
    <cellStyle name="style1414361682956" xfId="248" xr:uid="{00000000-0005-0000-0000-000012010000}"/>
    <cellStyle name="style1414361682993" xfId="250" xr:uid="{00000000-0005-0000-0000-000013010000}"/>
    <cellStyle name="style1414361683023" xfId="255" xr:uid="{00000000-0005-0000-0000-000014010000}"/>
    <cellStyle name="style1414361683070" xfId="260" xr:uid="{00000000-0005-0000-0000-000015010000}"/>
    <cellStyle name="style1414361683095" xfId="251" xr:uid="{00000000-0005-0000-0000-000016010000}"/>
    <cellStyle name="style1414361683124" xfId="252" xr:uid="{00000000-0005-0000-0000-000017010000}"/>
    <cellStyle name="style1414361683156" xfId="253" xr:uid="{00000000-0005-0000-0000-000018010000}"/>
    <cellStyle name="style1414361683183" xfId="256" xr:uid="{00000000-0005-0000-0000-000019010000}"/>
    <cellStyle name="style1414361683206" xfId="257" xr:uid="{00000000-0005-0000-0000-00001A010000}"/>
    <cellStyle name="style1414361683230" xfId="258" xr:uid="{00000000-0005-0000-0000-00001B010000}"/>
    <cellStyle name="style1414361683267" xfId="261" xr:uid="{00000000-0005-0000-0000-00001C010000}"/>
    <cellStyle name="style1414361683289" xfId="262" xr:uid="{00000000-0005-0000-0000-00001D010000}"/>
    <cellStyle name="style1414361683310" xfId="263" xr:uid="{00000000-0005-0000-0000-00001E010000}"/>
    <cellStyle name="style1414361683405" xfId="264" xr:uid="{00000000-0005-0000-0000-00001F010000}"/>
    <cellStyle name="style1414361683429" xfId="265" xr:uid="{00000000-0005-0000-0000-000020010000}"/>
    <cellStyle name="style1414361683516" xfId="266" xr:uid="{00000000-0005-0000-0000-000021010000}"/>
    <cellStyle name="style1414361683533" xfId="267" xr:uid="{00000000-0005-0000-0000-000022010000}"/>
    <cellStyle name="style1414361683600" xfId="268" xr:uid="{00000000-0005-0000-0000-000023010000}"/>
    <cellStyle name="style1414361683618" xfId="269" xr:uid="{00000000-0005-0000-0000-000024010000}"/>
    <cellStyle name="style1414361683634" xfId="270" xr:uid="{00000000-0005-0000-0000-000025010000}"/>
    <cellStyle name="style1414361683653" xfId="271" xr:uid="{00000000-0005-0000-0000-000026010000}"/>
    <cellStyle name="style1414361683800" xfId="272" xr:uid="{00000000-0005-0000-0000-000027010000}"/>
    <cellStyle name="style1414361683897" xfId="273" xr:uid="{00000000-0005-0000-0000-000028010000}"/>
    <cellStyle name="style1414361683917" xfId="274" xr:uid="{00000000-0005-0000-0000-000029010000}"/>
    <cellStyle name="style1414361683937" xfId="275" xr:uid="{00000000-0005-0000-0000-00002A010000}"/>
    <cellStyle name="style1414361683959" xfId="276" xr:uid="{00000000-0005-0000-0000-00002B010000}"/>
    <cellStyle name="style1414397385385" xfId="279" xr:uid="{00000000-0005-0000-0000-00002C010000}"/>
    <cellStyle name="style1414397385463" xfId="284" xr:uid="{00000000-0005-0000-0000-00002D010000}"/>
    <cellStyle name="style1414397385525" xfId="289" xr:uid="{00000000-0005-0000-0000-00002E010000}"/>
    <cellStyle name="style1414397385916" xfId="294" xr:uid="{00000000-0005-0000-0000-00002F010000}"/>
    <cellStyle name="style1414397385948" xfId="295" xr:uid="{00000000-0005-0000-0000-000030010000}"/>
    <cellStyle name="style1414397385979" xfId="296" xr:uid="{00000000-0005-0000-0000-000031010000}"/>
    <cellStyle name="style1414397386041" xfId="297" xr:uid="{00000000-0005-0000-0000-000032010000}"/>
    <cellStyle name="style1414397386150" xfId="300" xr:uid="{00000000-0005-0000-0000-000033010000}"/>
    <cellStyle name="style1414397386182" xfId="301" xr:uid="{00000000-0005-0000-0000-000034010000}"/>
    <cellStyle name="style1414397386197" xfId="302" xr:uid="{00000000-0005-0000-0000-000035010000}"/>
    <cellStyle name="style1414397386228" xfId="280" xr:uid="{00000000-0005-0000-0000-000036010000}"/>
    <cellStyle name="style1414397386244" xfId="285" xr:uid="{00000000-0005-0000-0000-000037010000}"/>
    <cellStyle name="style1414397386293" xfId="290" xr:uid="{00000000-0005-0000-0000-000038010000}"/>
    <cellStyle name="style1414397386308" xfId="281" xr:uid="{00000000-0005-0000-0000-000039010000}"/>
    <cellStyle name="style1414397386340" xfId="282" xr:uid="{00000000-0005-0000-0000-00003A010000}"/>
    <cellStyle name="style1414397386378" xfId="283" xr:uid="{00000000-0005-0000-0000-00003B010000}"/>
    <cellStyle name="style1414397386402" xfId="286" xr:uid="{00000000-0005-0000-0000-00003C010000}"/>
    <cellStyle name="style1414397386433" xfId="287" xr:uid="{00000000-0005-0000-0000-00003D010000}"/>
    <cellStyle name="style1414397386464" xfId="288" xr:uid="{00000000-0005-0000-0000-00003E010000}"/>
    <cellStyle name="style1414397386527" xfId="291" xr:uid="{00000000-0005-0000-0000-00003F010000}"/>
    <cellStyle name="style1414397386558" xfId="292" xr:uid="{00000000-0005-0000-0000-000040010000}"/>
    <cellStyle name="style1414397386573" xfId="293" xr:uid="{00000000-0005-0000-0000-000041010000}"/>
    <cellStyle name="style1414397386729" xfId="298" xr:uid="{00000000-0005-0000-0000-000042010000}"/>
    <cellStyle name="style1414397386776" xfId="299" xr:uid="{00000000-0005-0000-0000-000043010000}"/>
    <cellStyle name="style1414397386885" xfId="303" xr:uid="{00000000-0005-0000-0000-000044010000}"/>
    <cellStyle name="style1414397386901" xfId="304" xr:uid="{00000000-0005-0000-0000-000045010000}"/>
    <cellStyle name="style1414397386932" xfId="305" xr:uid="{00000000-0005-0000-0000-000046010000}"/>
    <cellStyle name="style1414397386949" xfId="306" xr:uid="{00000000-0005-0000-0000-000047010000}"/>
    <cellStyle name="style1414397386980" xfId="307" xr:uid="{00000000-0005-0000-0000-000048010000}"/>
    <cellStyle name="style1414397386996" xfId="308" xr:uid="{00000000-0005-0000-0000-000049010000}"/>
    <cellStyle name="style1414397387152" xfId="309" xr:uid="{00000000-0005-0000-0000-00004A010000}"/>
    <cellStyle name="style1414397387230" xfId="310" xr:uid="{00000000-0005-0000-0000-00004B010000}"/>
    <cellStyle name="style1414397387245" xfId="311" xr:uid="{00000000-0005-0000-0000-00004C010000}"/>
    <cellStyle name="style1414397387276" xfId="312" xr:uid="{00000000-0005-0000-0000-00004D010000}"/>
    <cellStyle name="style1414397387292" xfId="313" xr:uid="{00000000-0005-0000-0000-00004E010000}"/>
    <cellStyle name="style1437345298340" xfId="314" xr:uid="{00000000-0005-0000-0000-00004F010000}"/>
    <cellStyle name="style1437345298357" xfId="318" xr:uid="{00000000-0005-0000-0000-000050010000}"/>
    <cellStyle name="style1437345298389" xfId="322" xr:uid="{00000000-0005-0000-0000-000051010000}"/>
    <cellStyle name="style1437345298404" xfId="315" xr:uid="{00000000-0005-0000-0000-000052010000}"/>
    <cellStyle name="style1437345298435" xfId="316" xr:uid="{00000000-0005-0000-0000-000053010000}"/>
    <cellStyle name="style1437345298451" xfId="317" xr:uid="{00000000-0005-0000-0000-000054010000}"/>
    <cellStyle name="style1437345298513" xfId="319" xr:uid="{00000000-0005-0000-0000-000055010000}"/>
    <cellStyle name="style1437345298545" xfId="320" xr:uid="{00000000-0005-0000-0000-000056010000}"/>
    <cellStyle name="style1437345298591" xfId="321" xr:uid="{00000000-0005-0000-0000-000057010000}"/>
    <cellStyle name="style1437345298623" xfId="323" xr:uid="{00000000-0005-0000-0000-000058010000}"/>
    <cellStyle name="style1437345298654" xfId="324" xr:uid="{00000000-0005-0000-0000-000059010000}"/>
    <cellStyle name="style1437345298685" xfId="325" xr:uid="{00000000-0005-0000-0000-00005A010000}"/>
    <cellStyle name="style1437345298716" xfId="326" xr:uid="{00000000-0005-0000-0000-00005B010000}"/>
    <cellStyle name="style1437345298732" xfId="330" xr:uid="{00000000-0005-0000-0000-00005C010000}"/>
    <cellStyle name="style1437345298763" xfId="334" xr:uid="{00000000-0005-0000-0000-00005D010000}"/>
    <cellStyle name="style1437345298779" xfId="327" xr:uid="{00000000-0005-0000-0000-00005E010000}"/>
    <cellStyle name="style1437345298810" xfId="328" xr:uid="{00000000-0005-0000-0000-00005F010000}"/>
    <cellStyle name="style1437345298825" xfId="329" xr:uid="{00000000-0005-0000-0000-000060010000}"/>
    <cellStyle name="style1437345298860" xfId="331" xr:uid="{00000000-0005-0000-0000-000061010000}"/>
    <cellStyle name="style1437345298938" xfId="332" xr:uid="{00000000-0005-0000-0000-000062010000}"/>
    <cellStyle name="style1437345298969" xfId="333" xr:uid="{00000000-0005-0000-0000-000063010000}"/>
    <cellStyle name="style1437345299361" xfId="335" xr:uid="{00000000-0005-0000-0000-000064010000}"/>
    <cellStyle name="style1437345299392" xfId="336" xr:uid="{00000000-0005-0000-0000-000065010000}"/>
    <cellStyle name="style1437345299486" xfId="337" xr:uid="{00000000-0005-0000-0000-000066010000}"/>
    <cellStyle name="style1437516098689" xfId="338" xr:uid="{00000000-0005-0000-0000-000067010000}"/>
    <cellStyle name="style1437516098727" xfId="339" xr:uid="{00000000-0005-0000-0000-000068010000}"/>
    <cellStyle name="style1437516098762" xfId="340" xr:uid="{00000000-0005-0000-0000-000069010000}"/>
    <cellStyle name="style1437516098791" xfId="341" xr:uid="{00000000-0005-0000-0000-00006A010000}"/>
    <cellStyle name="style1437516098849" xfId="342" xr:uid="{00000000-0005-0000-0000-00006B010000}"/>
    <cellStyle name="style1437516098884" xfId="343" xr:uid="{00000000-0005-0000-0000-00006C010000}"/>
    <cellStyle name="style1447465029742" xfId="470" xr:uid="{00000000-0005-0000-0000-00006D010000}"/>
    <cellStyle name="style1447465029761" xfId="399" xr:uid="{00000000-0005-0000-0000-00006E010000}"/>
    <cellStyle name="style1447465029778" xfId="451" xr:uid="{00000000-0005-0000-0000-00006F010000}"/>
    <cellStyle name="style1447465029798" xfId="471" xr:uid="{00000000-0005-0000-0000-000070010000}"/>
    <cellStyle name="style1447465029823" xfId="472" xr:uid="{00000000-0005-0000-0000-000071010000}"/>
    <cellStyle name="style1447465029873" xfId="473" xr:uid="{00000000-0005-0000-0000-000072010000}"/>
    <cellStyle name="style1447465029924" xfId="400" xr:uid="{00000000-0005-0000-0000-000073010000}"/>
    <cellStyle name="style1447465029943" xfId="449" xr:uid="{00000000-0005-0000-0000-000074010000}"/>
    <cellStyle name="style1447465029970" xfId="448" xr:uid="{00000000-0005-0000-0000-000075010000}"/>
    <cellStyle name="style1447465030069" xfId="450" xr:uid="{00000000-0005-0000-0000-000076010000}"/>
    <cellStyle name="style1447465030095" xfId="452" xr:uid="{00000000-0005-0000-0000-000077010000}"/>
    <cellStyle name="style1447465030122" xfId="453" xr:uid="{00000000-0005-0000-0000-000078010000}"/>
    <cellStyle name="style1447465030193" xfId="454" xr:uid="{00000000-0005-0000-0000-000079010000}"/>
    <cellStyle name="style1447465030218" xfId="455" xr:uid="{00000000-0005-0000-0000-00007A010000}"/>
    <cellStyle name="style1447465030236" xfId="460" xr:uid="{00000000-0005-0000-0000-00007B010000}"/>
    <cellStyle name="style1447465030265" xfId="465" xr:uid="{00000000-0005-0000-0000-00007C010000}"/>
    <cellStyle name="style1447465030289" xfId="456" xr:uid="{00000000-0005-0000-0000-00007D010000}"/>
    <cellStyle name="style1447465030312" xfId="457" xr:uid="{00000000-0005-0000-0000-00007E010000}"/>
    <cellStyle name="style1447465030364" xfId="458" xr:uid="{00000000-0005-0000-0000-00007F010000}"/>
    <cellStyle name="style1447465030385" xfId="459" xr:uid="{00000000-0005-0000-0000-000080010000}"/>
    <cellStyle name="style1447465030422" xfId="461" xr:uid="{00000000-0005-0000-0000-000081010000}"/>
    <cellStyle name="style1447465030451" xfId="462" xr:uid="{00000000-0005-0000-0000-000082010000}"/>
    <cellStyle name="style1447465030504" xfId="463" xr:uid="{00000000-0005-0000-0000-000083010000}"/>
    <cellStyle name="style1447465030527" xfId="464" xr:uid="{00000000-0005-0000-0000-000084010000}"/>
    <cellStyle name="style1447465033518" xfId="466" xr:uid="{00000000-0005-0000-0000-000085010000}"/>
    <cellStyle name="style1447465033544" xfId="467" xr:uid="{00000000-0005-0000-0000-000086010000}"/>
    <cellStyle name="style1447465033593" xfId="468" xr:uid="{00000000-0005-0000-0000-000087010000}"/>
    <cellStyle name="style1447465033617" xfId="469" xr:uid="{00000000-0005-0000-0000-000088010000}"/>
    <cellStyle name="style1504471538362" xfId="345" xr:uid="{00000000-0005-0000-0000-000089010000}"/>
    <cellStyle name="style1504471538410" xfId="346" xr:uid="{00000000-0005-0000-0000-00008A010000}"/>
    <cellStyle name="style1504471538459" xfId="349" xr:uid="{00000000-0005-0000-0000-00008B010000}"/>
    <cellStyle name="style1504471538522" xfId="350" xr:uid="{00000000-0005-0000-0000-00008C010000}"/>
    <cellStyle name="style1504471538584" xfId="353" xr:uid="{00000000-0005-0000-0000-00008D010000}"/>
    <cellStyle name="style1504471538632" xfId="354" xr:uid="{00000000-0005-0000-0000-00008E010000}"/>
    <cellStyle name="style1504471538690" xfId="347" xr:uid="{00000000-0005-0000-0000-00008F010000}"/>
    <cellStyle name="style1504471538761" xfId="348" xr:uid="{00000000-0005-0000-0000-000090010000}"/>
    <cellStyle name="style1504471538925" xfId="351" xr:uid="{00000000-0005-0000-0000-000091010000}"/>
    <cellStyle name="style1504471538996" xfId="352" xr:uid="{00000000-0005-0000-0000-000092010000}"/>
    <cellStyle name="style1504471539024" xfId="355" xr:uid="{00000000-0005-0000-0000-000093010000}"/>
    <cellStyle name="style1504471539058" xfId="356" xr:uid="{00000000-0005-0000-0000-000094010000}"/>
    <cellStyle name="style1504471539093" xfId="357" xr:uid="{00000000-0005-0000-0000-000095010000}"/>
    <cellStyle name="style1504471539149" xfId="358" xr:uid="{00000000-0005-0000-0000-000096010000}"/>
    <cellStyle name="style1504471539175" xfId="361" xr:uid="{00000000-0005-0000-0000-000097010000}"/>
    <cellStyle name="style1504471539232" xfId="362" xr:uid="{00000000-0005-0000-0000-000098010000}"/>
    <cellStyle name="style1504471539306" xfId="365" xr:uid="{00000000-0005-0000-0000-000099010000}"/>
    <cellStyle name="style1504471539365" xfId="366" xr:uid="{00000000-0005-0000-0000-00009A010000}"/>
    <cellStyle name="style1504471539392" xfId="359" xr:uid="{00000000-0005-0000-0000-00009B010000}"/>
    <cellStyle name="style1504471539428" xfId="360" xr:uid="{00000000-0005-0000-0000-00009C010000}"/>
    <cellStyle name="style1504471539461" xfId="363" xr:uid="{00000000-0005-0000-0000-00009D010000}"/>
    <cellStyle name="style1504471539497" xfId="364" xr:uid="{00000000-0005-0000-0000-00009E010000}"/>
    <cellStyle name="style1504471539568" xfId="367" xr:uid="{00000000-0005-0000-0000-00009F010000}"/>
    <cellStyle name="style1504471539609" xfId="368" xr:uid="{00000000-0005-0000-0000-0000A0010000}"/>
    <cellStyle name="style1540565693542" xfId="370" xr:uid="{00000000-0005-0000-0000-0000A1010000}"/>
    <cellStyle name="style1540565693593" xfId="371" xr:uid="{00000000-0005-0000-0000-0000A2010000}"/>
    <cellStyle name="style1540565693622" xfId="373" xr:uid="{00000000-0005-0000-0000-0000A3010000}"/>
    <cellStyle name="style1540565693679" xfId="374" xr:uid="{00000000-0005-0000-0000-0000A4010000}"/>
    <cellStyle name="style1540565693729" xfId="376" xr:uid="{00000000-0005-0000-0000-0000A5010000}"/>
    <cellStyle name="style1540565693782" xfId="377" xr:uid="{00000000-0005-0000-0000-0000A6010000}"/>
    <cellStyle name="style1540565693807" xfId="372" xr:uid="{00000000-0005-0000-0000-0000A7010000}"/>
    <cellStyle name="style1540565693841" xfId="375" xr:uid="{00000000-0005-0000-0000-0000A8010000}"/>
    <cellStyle name="style1540565693888" xfId="378" xr:uid="{00000000-0005-0000-0000-0000A9010000}"/>
    <cellStyle name="style1572396509123" xfId="379" xr:uid="{00000000-0005-0000-0000-0000AA010000}"/>
    <cellStyle name="style1572396509161" xfId="380" xr:uid="{00000000-0005-0000-0000-0000AB010000}"/>
    <cellStyle name="style1572396509209" xfId="381" xr:uid="{00000000-0005-0000-0000-0000AC010000}"/>
    <cellStyle name="style1572396509281" xfId="382" xr:uid="{00000000-0005-0000-0000-0000AD010000}"/>
    <cellStyle name="style1572396509310" xfId="384" xr:uid="{00000000-0005-0000-0000-0000AE010000}"/>
    <cellStyle name="style1572396509348" xfId="383" xr:uid="{00000000-0005-0000-0000-0000AF010000}"/>
    <cellStyle name="style1572396509396" xfId="385" xr:uid="{00000000-0005-0000-0000-0000B0010000}"/>
    <cellStyle name="style1578323006761" xfId="390" xr:uid="{00000000-0005-0000-0000-0000B1010000}"/>
    <cellStyle name="style1578323006815" xfId="391" xr:uid="{00000000-0005-0000-0000-0000B2010000}"/>
    <cellStyle name="style1578323006842" xfId="392" xr:uid="{00000000-0005-0000-0000-0000B3010000}"/>
    <cellStyle name="style1578323006915" xfId="393" xr:uid="{00000000-0005-0000-0000-0000B4010000}"/>
    <cellStyle name="style1578323007051" xfId="394" xr:uid="{00000000-0005-0000-0000-0000B5010000}"/>
    <cellStyle name="style1578323007108" xfId="395" xr:uid="{00000000-0005-0000-0000-0000B6010000}"/>
    <cellStyle name="style1578323007135" xfId="396" xr:uid="{00000000-0005-0000-0000-0000B7010000}"/>
    <cellStyle name="style1578323007247" xfId="397" xr:uid="{00000000-0005-0000-0000-0000B8010000}"/>
    <cellStyle name="style1578323007714" xfId="398" xr:uid="{00000000-0005-0000-0000-0000B9010000}"/>
    <cellStyle name="style1578324720013" xfId="386" xr:uid="{00000000-0005-0000-0000-0000BA010000}"/>
    <cellStyle name="style1578324720046" xfId="387" xr:uid="{00000000-0005-0000-0000-0000BB010000}"/>
    <cellStyle name="style1578324720182" xfId="388" xr:uid="{00000000-0005-0000-0000-0000BC010000}"/>
    <cellStyle name="style1578324720243" xfId="389" xr:uid="{00000000-0005-0000-0000-0000BD010000}"/>
    <cellStyle name="style1635868500396" xfId="474" xr:uid="{00000000-0005-0000-0000-0000BE010000}"/>
    <cellStyle name="style1635868500444" xfId="475" xr:uid="{00000000-0005-0000-0000-0000BF010000}"/>
    <cellStyle name="style1635868500470" xfId="476" xr:uid="{00000000-0005-0000-0000-0000C0010000}"/>
    <cellStyle name="style1635868500519" xfId="477" xr:uid="{00000000-0005-0000-0000-0000C1010000}"/>
    <cellStyle name="style1635868500661" xfId="478" xr:uid="{00000000-0005-0000-0000-0000C2010000}"/>
    <cellStyle name="style1635868500715" xfId="479" xr:uid="{00000000-0005-0000-0000-0000C3010000}"/>
    <cellStyle name="style1635874217749" xfId="480" xr:uid="{00000000-0005-0000-0000-0000C4010000}"/>
    <cellStyle name="style1635874217813" xfId="481" xr:uid="{00000000-0005-0000-0000-0000C5010000}"/>
    <cellStyle name="style1635874217843" xfId="482" xr:uid="{00000000-0005-0000-0000-0000C6010000}"/>
    <cellStyle name="style1635874217919" xfId="483" xr:uid="{00000000-0005-0000-0000-0000C7010000}"/>
    <cellStyle name="style1635874218252" xfId="484" xr:uid="{00000000-0005-0000-0000-0000C8010000}"/>
    <cellStyle name="style1635874218327" xfId="485" xr:uid="{00000000-0005-0000-0000-0000C9010000}"/>
    <cellStyle name="style1635875590635" xfId="486" xr:uid="{00000000-0005-0000-0000-0000CA010000}"/>
    <cellStyle name="style1635875590687" xfId="487" xr:uid="{00000000-0005-0000-0000-0000CB010000}"/>
    <cellStyle name="style1635875590716" xfId="488" xr:uid="{00000000-0005-0000-0000-0000CC010000}"/>
    <cellStyle name="style1635875590781" xfId="489" xr:uid="{00000000-0005-0000-0000-0000CD010000}"/>
    <cellStyle name="style1635875590979" xfId="490" xr:uid="{00000000-0005-0000-0000-0000CE010000}"/>
    <cellStyle name="style1635875591056" xfId="491" xr:uid="{00000000-0005-0000-0000-0000CF010000}"/>
    <cellStyle name="style1635877218659" xfId="492" xr:uid="{00000000-0005-0000-0000-0000D0010000}"/>
    <cellStyle name="style1635877218717" xfId="493" xr:uid="{00000000-0005-0000-0000-0000D1010000}"/>
    <cellStyle name="style1635877218747" xfId="494" xr:uid="{00000000-0005-0000-0000-0000D2010000}"/>
    <cellStyle name="style1635877218833" xfId="495" xr:uid="{00000000-0005-0000-0000-0000D3010000}"/>
    <cellStyle name="style1635877219178" xfId="496" xr:uid="{00000000-0005-0000-0000-0000D4010000}"/>
    <cellStyle name="style1635877219255" xfId="497" xr:uid="{00000000-0005-0000-0000-0000D5010000}"/>
    <cellStyle name="style1635877261362" xfId="498" xr:uid="{00000000-0005-0000-0000-0000D6010000}"/>
    <cellStyle name="style1635877261404" xfId="499" xr:uid="{00000000-0005-0000-0000-0000D7010000}"/>
    <cellStyle name="style1635877261511" xfId="500" xr:uid="{00000000-0005-0000-0000-0000D8010000}"/>
    <cellStyle name="style1635877261618" xfId="501" xr:uid="{00000000-0005-0000-0000-0000D9010000}"/>
    <cellStyle name="style1635877261702" xfId="502" xr:uid="{00000000-0005-0000-0000-0000DA010000}"/>
    <cellStyle name="style1635877261896" xfId="503" xr:uid="{00000000-0005-0000-0000-0000DB010000}"/>
    <cellStyle name="Texto de advertencia" xfId="13" builtinId="11" customBuiltin="1"/>
    <cellStyle name="Texto de advertencia 2" xfId="167" xr:uid="{00000000-0005-0000-0000-0000DD010000}"/>
    <cellStyle name="Texto de advertencia 3" xfId="168" xr:uid="{00000000-0005-0000-0000-0000DE010000}"/>
    <cellStyle name="Texto explicativo" xfId="15" builtinId="53" customBuiltin="1"/>
    <cellStyle name="Texto explicativo 2" xfId="169" xr:uid="{00000000-0005-0000-0000-0000E0010000}"/>
    <cellStyle name="Texto explicativo 3" xfId="170" xr:uid="{00000000-0005-0000-0000-0000E1010000}"/>
    <cellStyle name="Title 2" xfId="189" xr:uid="{00000000-0005-0000-0000-0000E2010000}"/>
    <cellStyle name="Título 1 2" xfId="171" xr:uid="{00000000-0005-0000-0000-0000E3010000}"/>
    <cellStyle name="Título 1 2 2" xfId="172" xr:uid="{00000000-0005-0000-0000-0000E4010000}"/>
    <cellStyle name="Título 1 2 3" xfId="173" xr:uid="{00000000-0005-0000-0000-0000E5010000}"/>
    <cellStyle name="Título 1 3" xfId="174" xr:uid="{00000000-0005-0000-0000-0000E6010000}"/>
    <cellStyle name="Título 2" xfId="3" builtinId="17" customBuiltin="1"/>
    <cellStyle name="Título 2 2" xfId="175" xr:uid="{00000000-0005-0000-0000-0000E8010000}"/>
    <cellStyle name="Título 2 2 2" xfId="176" xr:uid="{00000000-0005-0000-0000-0000E9010000}"/>
    <cellStyle name="Título 2 2 3" xfId="177" xr:uid="{00000000-0005-0000-0000-0000EA010000}"/>
    <cellStyle name="Título 2 3" xfId="178" xr:uid="{00000000-0005-0000-0000-0000EB010000}"/>
    <cellStyle name="Título 3" xfId="4" builtinId="18" customBuiltin="1"/>
    <cellStyle name="Título 3 2" xfId="179" xr:uid="{00000000-0005-0000-0000-0000ED010000}"/>
    <cellStyle name="Título 3 2 2" xfId="180" xr:uid="{00000000-0005-0000-0000-0000EE010000}"/>
    <cellStyle name="Título 3 2 3" xfId="181" xr:uid="{00000000-0005-0000-0000-0000EF010000}"/>
    <cellStyle name="Título 3 3" xfId="182" xr:uid="{00000000-0005-0000-0000-0000F0010000}"/>
    <cellStyle name="Título 4" xfId="183" xr:uid="{00000000-0005-0000-0000-0000F1010000}"/>
    <cellStyle name="Título 5" xfId="184" xr:uid="{00000000-0005-0000-0000-0000F2010000}"/>
    <cellStyle name="Título 6" xfId="344" xr:uid="{00000000-0005-0000-0000-0000F3010000}"/>
    <cellStyle name="Título de hoja" xfId="185" xr:uid="{00000000-0005-0000-0000-0000F4010000}"/>
    <cellStyle name="Total" xfId="16" builtinId="25" customBuiltin="1"/>
    <cellStyle name="Total 2" xfId="186" xr:uid="{00000000-0005-0000-0000-0000F6010000}"/>
    <cellStyle name="Total 2 2" xfId="444" xr:uid="{00000000-0005-0000-0000-0000F7010000}"/>
  </cellStyles>
  <dxfs count="0"/>
  <tableStyles count="0" defaultTableStyle="TableStyleMedium2" defaultPivotStyle="PivotStyleLight16"/>
  <colors>
    <mruColors>
      <color rgb="FF99FF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8"/>
  <sheetViews>
    <sheetView tabSelected="1" zoomScale="90" zoomScaleNormal="9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Z12" sqref="A3:Z12"/>
    </sheetView>
  </sheetViews>
  <sheetFormatPr baseColWidth="10" defaultColWidth="11.44140625" defaultRowHeight="14.4" x14ac:dyDescent="0.3"/>
  <cols>
    <col min="1" max="1" width="21" customWidth="1"/>
    <col min="2" max="2" width="10.88671875" style="8" bestFit="1" customWidth="1"/>
    <col min="3" max="3" width="14.5546875" style="8" bestFit="1" customWidth="1"/>
    <col min="4" max="26" width="6.6640625" style="8" customWidth="1"/>
  </cols>
  <sheetData>
    <row r="1" spans="1:27" ht="19.8" x14ac:dyDescent="0.3">
      <c r="A1" s="11" t="s">
        <v>0</v>
      </c>
    </row>
    <row r="3" spans="1:27" ht="15.6" x14ac:dyDescent="0.3">
      <c r="A3" s="18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6" t="s">
        <v>6</v>
      </c>
      <c r="G3" s="16" t="s">
        <v>7</v>
      </c>
      <c r="H3" s="16" t="s">
        <v>8</v>
      </c>
      <c r="I3" s="16" t="s">
        <v>9</v>
      </c>
      <c r="J3" s="16" t="s">
        <v>10</v>
      </c>
      <c r="K3" s="16" t="s">
        <v>11</v>
      </c>
      <c r="L3" s="16" t="s">
        <v>12</v>
      </c>
      <c r="M3" s="16" t="s">
        <v>13</v>
      </c>
      <c r="N3" s="16" t="s">
        <v>14</v>
      </c>
      <c r="O3" s="16" t="s">
        <v>15</v>
      </c>
      <c r="P3" s="16" t="s">
        <v>16</v>
      </c>
      <c r="Q3" s="16" t="s">
        <v>17</v>
      </c>
      <c r="R3" s="16" t="s">
        <v>18</v>
      </c>
      <c r="S3" s="16" t="s">
        <v>19</v>
      </c>
      <c r="T3" s="16" t="s">
        <v>20</v>
      </c>
      <c r="U3" s="16" t="s">
        <v>21</v>
      </c>
      <c r="V3" s="16" t="s">
        <v>22</v>
      </c>
      <c r="W3" s="16" t="s">
        <v>23</v>
      </c>
      <c r="X3" s="16" t="s">
        <v>24</v>
      </c>
      <c r="Y3" s="16" t="s">
        <v>25</v>
      </c>
      <c r="Z3" s="16" t="s">
        <v>26</v>
      </c>
    </row>
    <row r="4" spans="1:27" ht="15.6" x14ac:dyDescent="0.3">
      <c r="A4" s="17" t="s">
        <v>28</v>
      </c>
      <c r="B4" s="14">
        <v>2015</v>
      </c>
      <c r="C4" s="20">
        <v>548</v>
      </c>
      <c r="D4" s="23">
        <v>0.622</v>
      </c>
      <c r="E4" s="23">
        <v>0.51500000000000001</v>
      </c>
      <c r="F4" s="23">
        <v>0.501</v>
      </c>
      <c r="G4" s="23">
        <v>0.40200000000000002</v>
      </c>
      <c r="H4" s="23">
        <v>0.499</v>
      </c>
      <c r="I4" s="23">
        <v>0.36700000000000005</v>
      </c>
      <c r="J4" s="23">
        <v>0.59099999999999997</v>
      </c>
      <c r="K4" s="23">
        <v>0.68599999999999994</v>
      </c>
      <c r="L4" s="23">
        <v>0.503</v>
      </c>
      <c r="M4" s="23">
        <v>0.74299999999999999</v>
      </c>
      <c r="N4" s="23"/>
      <c r="O4" s="23">
        <v>0.82</v>
      </c>
      <c r="P4" s="23">
        <v>0.64900000000000002</v>
      </c>
      <c r="Q4" s="23">
        <v>0.755</v>
      </c>
      <c r="R4" s="14"/>
      <c r="S4" s="23">
        <v>0.39500000000000002</v>
      </c>
      <c r="T4" s="22"/>
      <c r="U4" s="23">
        <v>0.64800000000000002</v>
      </c>
      <c r="V4" s="22"/>
      <c r="W4" s="22"/>
      <c r="X4" s="22"/>
      <c r="Y4" s="23">
        <v>0.81799999999999995</v>
      </c>
      <c r="Z4" s="23">
        <v>0.84699999999999998</v>
      </c>
    </row>
    <row r="5" spans="1:27" ht="15.6" x14ac:dyDescent="0.3">
      <c r="A5" s="17" t="s">
        <v>29</v>
      </c>
      <c r="B5" s="14">
        <v>2016</v>
      </c>
      <c r="C5" s="20">
        <v>1399</v>
      </c>
      <c r="D5" s="23">
        <v>0.77900000000000003</v>
      </c>
      <c r="E5" s="23">
        <v>0.60899999999999999</v>
      </c>
      <c r="F5" s="23">
        <v>0.46300000000000002</v>
      </c>
      <c r="G5" s="23">
        <v>0.45300000000000001</v>
      </c>
      <c r="H5" s="23">
        <v>0.67800000000000005</v>
      </c>
      <c r="I5" s="23">
        <v>0.54300000000000004</v>
      </c>
      <c r="J5" s="23">
        <v>0.59599999999999997</v>
      </c>
      <c r="K5" s="23">
        <v>0.69399999999999995</v>
      </c>
      <c r="L5" s="23">
        <v>0.57599999999999996</v>
      </c>
      <c r="M5" s="23">
        <v>0.81699999999999995</v>
      </c>
      <c r="N5" s="23"/>
      <c r="O5" s="23">
        <v>0.80600000000000005</v>
      </c>
      <c r="P5" s="23">
        <v>0.83299999999999996</v>
      </c>
      <c r="Q5" s="23">
        <v>0.83799999999999997</v>
      </c>
      <c r="R5" s="14"/>
      <c r="S5" s="23">
        <v>0.68300000000000005</v>
      </c>
      <c r="T5" s="22"/>
      <c r="U5" s="23">
        <v>0.754</v>
      </c>
      <c r="V5" s="22"/>
      <c r="W5" s="22"/>
      <c r="X5" s="22"/>
      <c r="Y5" s="23">
        <v>0.81799999999999995</v>
      </c>
      <c r="Z5" s="23">
        <v>0.82899999999999996</v>
      </c>
    </row>
    <row r="6" spans="1:27" ht="15.6" x14ac:dyDescent="0.3">
      <c r="A6" s="17" t="s">
        <v>31</v>
      </c>
      <c r="B6" s="14">
        <v>2017</v>
      </c>
      <c r="C6" s="20">
        <v>362</v>
      </c>
      <c r="D6" s="22">
        <v>0.75652173913043474</v>
      </c>
      <c r="E6" s="22">
        <v>0.47832369942196534</v>
      </c>
      <c r="F6" s="21">
        <v>0.50867052023121384</v>
      </c>
      <c r="G6" s="21">
        <v>0.30924855491329478</v>
      </c>
      <c r="H6" s="22">
        <v>0.61994219653179194</v>
      </c>
      <c r="I6" s="22">
        <v>0.38750722961249279</v>
      </c>
      <c r="J6" s="22">
        <v>0.5447976878612717</v>
      </c>
      <c r="K6" s="22">
        <v>0.59537572254335258</v>
      </c>
      <c r="L6" s="22">
        <v>0.34046242774566476</v>
      </c>
      <c r="M6" s="22">
        <v>0.7774566473988439</v>
      </c>
      <c r="N6" s="22"/>
      <c r="O6" s="22">
        <v>0.80202312138728327</v>
      </c>
      <c r="P6" s="22">
        <v>0.69508670520231219</v>
      </c>
      <c r="Q6" s="22">
        <v>0.72326589595375723</v>
      </c>
      <c r="R6" s="14"/>
      <c r="S6" s="22">
        <v>0.43583815028901735</v>
      </c>
      <c r="T6" s="22"/>
      <c r="U6" s="22">
        <v>0.67391304347826086</v>
      </c>
      <c r="V6" s="22"/>
      <c r="W6" s="22"/>
      <c r="X6" s="22"/>
      <c r="Y6" s="22">
        <v>0.78311162521688837</v>
      </c>
      <c r="Z6" s="22">
        <v>0.82153179190751446</v>
      </c>
    </row>
    <row r="7" spans="1:27" ht="15.6" x14ac:dyDescent="0.3">
      <c r="A7" s="17" t="s">
        <v>32</v>
      </c>
      <c r="B7" s="14">
        <v>2017</v>
      </c>
      <c r="C7" s="20">
        <v>229</v>
      </c>
      <c r="D7" s="21">
        <v>0.70367132867132864</v>
      </c>
      <c r="E7" s="22">
        <v>0.58662280701754388</v>
      </c>
      <c r="F7" s="22">
        <v>0.38646288209606988</v>
      </c>
      <c r="G7" s="22">
        <v>0.40720524017467247</v>
      </c>
      <c r="H7" s="22">
        <v>0.5393013100436681</v>
      </c>
      <c r="I7" s="22">
        <v>0.485589519650655</v>
      </c>
      <c r="J7" s="22">
        <v>0.45614035087719296</v>
      </c>
      <c r="K7" s="22">
        <v>0.72707423580786024</v>
      </c>
      <c r="L7" s="22">
        <v>0.54473684210526319</v>
      </c>
      <c r="M7" s="22">
        <v>0.79720279720279719</v>
      </c>
      <c r="N7" s="22"/>
      <c r="O7" s="22">
        <v>0.8216630196936543</v>
      </c>
      <c r="P7" s="22">
        <v>0.72161572052401746</v>
      </c>
      <c r="Q7" s="22">
        <v>0.81004366812227069</v>
      </c>
      <c r="R7" s="14"/>
      <c r="S7" s="22">
        <v>0.49078138718173836</v>
      </c>
      <c r="T7" s="22"/>
      <c r="U7" s="22">
        <v>0.69374313940724475</v>
      </c>
      <c r="V7" s="22"/>
      <c r="W7" s="22"/>
      <c r="X7" s="22"/>
      <c r="Y7" s="22">
        <v>0.83582089552238803</v>
      </c>
      <c r="Z7" s="22">
        <v>0.85526315789473684</v>
      </c>
    </row>
    <row r="8" spans="1:27" ht="15.6" x14ac:dyDescent="0.3">
      <c r="A8" s="17" t="s">
        <v>33</v>
      </c>
      <c r="B8" s="14">
        <v>2017</v>
      </c>
      <c r="C8" s="20">
        <v>149</v>
      </c>
      <c r="D8" s="22">
        <v>0.91300000000000003</v>
      </c>
      <c r="E8" s="22">
        <v>0.74</v>
      </c>
      <c r="F8" s="22">
        <v>0.47499999999999998</v>
      </c>
      <c r="G8" s="22">
        <v>0.32200000000000001</v>
      </c>
      <c r="H8" s="22">
        <v>0.77100000000000002</v>
      </c>
      <c r="I8" s="22">
        <v>0.43099999999999999</v>
      </c>
      <c r="J8" s="22">
        <v>0.6</v>
      </c>
      <c r="K8" s="22">
        <v>0.75</v>
      </c>
      <c r="L8" s="22">
        <v>0.55600000000000005</v>
      </c>
      <c r="M8" s="22">
        <v>0.89400000000000002</v>
      </c>
      <c r="N8" s="22"/>
      <c r="O8" s="22">
        <v>0.81799999999999995</v>
      </c>
      <c r="P8" s="22">
        <v>0.73199999999999998</v>
      </c>
      <c r="Q8" s="22">
        <v>0.85</v>
      </c>
      <c r="R8" s="22"/>
      <c r="S8" s="22">
        <v>0.56299999999999994</v>
      </c>
      <c r="T8" s="22">
        <v>0.77100000000000002</v>
      </c>
      <c r="U8" s="22">
        <v>0.79500000000000004</v>
      </c>
      <c r="V8" s="22">
        <v>0.63800000000000001</v>
      </c>
      <c r="W8" s="22"/>
      <c r="X8" s="22"/>
      <c r="Y8" s="22">
        <v>0.85499999999999998</v>
      </c>
      <c r="Z8" s="22">
        <v>0.89100000000000001</v>
      </c>
    </row>
    <row r="9" spans="1:27" s="1" customFormat="1" ht="15.6" x14ac:dyDescent="0.3">
      <c r="A9" s="15" t="s">
        <v>35</v>
      </c>
      <c r="B9" s="14">
        <v>2019</v>
      </c>
      <c r="C9" s="20">
        <v>1852</v>
      </c>
      <c r="D9" s="21">
        <v>0.65535006605019819</v>
      </c>
      <c r="E9" s="21">
        <v>0.61013870541611626</v>
      </c>
      <c r="F9" s="21">
        <v>0.58735138705416112</v>
      </c>
      <c r="G9" s="21">
        <v>0.43246367239101718</v>
      </c>
      <c r="H9" s="21">
        <v>0.62681638044914134</v>
      </c>
      <c r="I9" s="21">
        <v>0.55112285336856015</v>
      </c>
      <c r="J9" s="21">
        <v>0.43807793923381771</v>
      </c>
      <c r="K9" s="21">
        <v>0.69237120211360637</v>
      </c>
      <c r="L9" s="21">
        <v>0.62972258916776747</v>
      </c>
      <c r="M9" s="21">
        <v>0.77727873183619556</v>
      </c>
      <c r="N9" s="21"/>
      <c r="O9" s="21">
        <v>0.74025759577278727</v>
      </c>
      <c r="P9" s="21">
        <v>0.67800528401585203</v>
      </c>
      <c r="Q9" s="21">
        <v>0.79210700132100398</v>
      </c>
      <c r="R9" s="21">
        <v>0.65429326287978862</v>
      </c>
      <c r="S9" s="21">
        <v>0.5515191545574637</v>
      </c>
      <c r="T9" s="21">
        <v>0.69346703494655937</v>
      </c>
      <c r="U9" s="21">
        <v>0.70673712021136059</v>
      </c>
      <c r="V9" s="21">
        <v>0.57642951500283068</v>
      </c>
      <c r="W9" s="21"/>
      <c r="X9" s="21"/>
      <c r="Y9" s="21">
        <v>0.84399999999999997</v>
      </c>
      <c r="Z9" s="21">
        <v>0.85299999999999998</v>
      </c>
    </row>
    <row r="10" spans="1:27" ht="15.6" x14ac:dyDescent="0.3">
      <c r="A10" s="17" t="s">
        <v>37</v>
      </c>
      <c r="B10" s="14">
        <v>2020</v>
      </c>
      <c r="C10" s="20">
        <v>3428</v>
      </c>
      <c r="D10" s="21"/>
      <c r="E10" s="21"/>
      <c r="F10" s="21">
        <v>0.54100000000000004</v>
      </c>
      <c r="G10" s="21">
        <v>0.318</v>
      </c>
      <c r="H10" s="21">
        <v>0.75800000000000001</v>
      </c>
      <c r="I10" s="21"/>
      <c r="J10" s="21">
        <v>0.55100000000000005</v>
      </c>
      <c r="K10" s="21"/>
      <c r="L10" s="21">
        <v>0.72399999999999998</v>
      </c>
      <c r="M10" s="21">
        <v>0.80500000000000005</v>
      </c>
      <c r="N10" s="21">
        <v>0.83</v>
      </c>
      <c r="O10" s="21"/>
      <c r="P10" s="21">
        <v>0.53600000000000003</v>
      </c>
      <c r="Q10" s="21">
        <v>0.78</v>
      </c>
      <c r="R10" s="21">
        <v>0.78</v>
      </c>
      <c r="S10" s="21">
        <v>0.66100000000000003</v>
      </c>
      <c r="T10" s="21">
        <v>0.72399999999999998</v>
      </c>
      <c r="U10" s="21">
        <v>0.60199999999999998</v>
      </c>
      <c r="V10" s="21">
        <v>0.64900000000000002</v>
      </c>
      <c r="W10" s="21"/>
      <c r="X10" s="21">
        <v>0.83099999999999996</v>
      </c>
      <c r="Y10" s="21">
        <v>0.86899999999999999</v>
      </c>
      <c r="Z10" s="21">
        <v>0.9</v>
      </c>
    </row>
    <row r="11" spans="1:27" ht="15.6" x14ac:dyDescent="0.3">
      <c r="A11" s="17" t="s">
        <v>39</v>
      </c>
      <c r="B11" s="14">
        <v>2021</v>
      </c>
      <c r="C11" s="20">
        <v>708</v>
      </c>
      <c r="D11" s="21">
        <v>0.77</v>
      </c>
      <c r="E11" s="21"/>
      <c r="F11" s="21">
        <v>0.76400000000000001</v>
      </c>
      <c r="G11" s="21">
        <v>0.36199999999999999</v>
      </c>
      <c r="H11" s="21">
        <v>0.70299999999999996</v>
      </c>
      <c r="I11" s="21">
        <v>0.60199999999999998</v>
      </c>
      <c r="J11" s="21"/>
      <c r="K11" s="21"/>
      <c r="L11" s="21">
        <v>0.623</v>
      </c>
      <c r="M11" s="21">
        <v>0.63</v>
      </c>
      <c r="N11" s="21"/>
      <c r="O11" s="21"/>
      <c r="P11" s="21">
        <v>0.50800000000000001</v>
      </c>
      <c r="Q11" s="21"/>
      <c r="R11" s="21">
        <v>0.77500000000000002</v>
      </c>
      <c r="S11" s="21">
        <v>0.626</v>
      </c>
      <c r="T11" s="21">
        <v>0.66900000000000004</v>
      </c>
      <c r="U11" s="21"/>
      <c r="V11" s="21">
        <v>0.52100000000000002</v>
      </c>
      <c r="W11" s="21"/>
      <c r="X11" s="21"/>
      <c r="Y11" s="21">
        <v>0.75</v>
      </c>
      <c r="Z11" s="21">
        <v>0.75</v>
      </c>
    </row>
    <row r="12" spans="1:27" ht="15.6" x14ac:dyDescent="0.3">
      <c r="A12" s="17" t="s">
        <v>41</v>
      </c>
      <c r="B12" s="14">
        <v>2021</v>
      </c>
      <c r="C12" s="20">
        <v>653</v>
      </c>
      <c r="D12" s="21">
        <v>0.70299999999999996</v>
      </c>
      <c r="E12" s="21">
        <v>0.54200000000000004</v>
      </c>
      <c r="F12" s="21">
        <v>0.44</v>
      </c>
      <c r="G12" s="21">
        <v>0.38100000000000001</v>
      </c>
      <c r="H12" s="21">
        <v>0.54900000000000004</v>
      </c>
      <c r="I12" s="21">
        <v>0.61699999999999999</v>
      </c>
      <c r="J12" s="21">
        <v>0.504</v>
      </c>
      <c r="K12" s="21">
        <v>0.66100000000000003</v>
      </c>
      <c r="L12" s="21">
        <v>0.60099999999999998</v>
      </c>
      <c r="M12" s="21">
        <v>0.81799999999999995</v>
      </c>
      <c r="N12" s="21">
        <v>0.73099999999999998</v>
      </c>
      <c r="O12" s="21"/>
      <c r="P12" s="21">
        <v>0.61099999999999999</v>
      </c>
      <c r="Q12" s="21">
        <v>0.75</v>
      </c>
      <c r="R12" s="21">
        <v>0.76700000000000002</v>
      </c>
      <c r="S12" s="21">
        <v>0.67200000000000004</v>
      </c>
      <c r="T12" s="21">
        <v>0.76200000000000001</v>
      </c>
      <c r="U12" s="21">
        <v>0.68100000000000005</v>
      </c>
      <c r="V12" s="21">
        <v>0.61899999999999999</v>
      </c>
      <c r="W12" s="21">
        <v>0.51800000000000002</v>
      </c>
      <c r="X12" s="21">
        <v>0.71099999999999997</v>
      </c>
      <c r="Y12" s="21">
        <v>0.65700000000000003</v>
      </c>
      <c r="Z12" s="21">
        <v>0.84</v>
      </c>
    </row>
    <row r="13" spans="1:27" x14ac:dyDescent="0.3">
      <c r="C13" s="20">
        <f>SUM(C4:C12)</f>
        <v>9328</v>
      </c>
    </row>
    <row r="14" spans="1:27" x14ac:dyDescent="0.3">
      <c r="C14" s="50"/>
    </row>
    <row r="15" spans="1:27" x14ac:dyDescent="0.3">
      <c r="C15" s="8" t="s">
        <v>45</v>
      </c>
      <c r="D15" s="16" t="s">
        <v>4</v>
      </c>
      <c r="E15" s="16" t="s">
        <v>5</v>
      </c>
      <c r="F15" s="16" t="s">
        <v>6</v>
      </c>
      <c r="G15" s="16" t="s">
        <v>7</v>
      </c>
      <c r="H15" s="16" t="s">
        <v>8</v>
      </c>
      <c r="I15" s="16" t="s">
        <v>9</v>
      </c>
      <c r="J15" s="16" t="s">
        <v>10</v>
      </c>
      <c r="K15" s="16" t="s">
        <v>11</v>
      </c>
      <c r="L15" s="16" t="s">
        <v>12</v>
      </c>
      <c r="M15" s="16" t="s">
        <v>13</v>
      </c>
      <c r="N15" s="16" t="s">
        <v>14</v>
      </c>
      <c r="O15" s="16" t="s">
        <v>15</v>
      </c>
      <c r="P15" s="16" t="s">
        <v>16</v>
      </c>
      <c r="Q15" s="16" t="s">
        <v>17</v>
      </c>
      <c r="R15" s="16" t="s">
        <v>18</v>
      </c>
      <c r="S15" s="16" t="s">
        <v>19</v>
      </c>
      <c r="T15" s="16" t="s">
        <v>20</v>
      </c>
      <c r="U15" s="16" t="s">
        <v>21</v>
      </c>
      <c r="V15" s="16" t="s">
        <v>22</v>
      </c>
      <c r="W15" s="16" t="s">
        <v>23</v>
      </c>
      <c r="X15" s="16" t="s">
        <v>24</v>
      </c>
      <c r="Y15" s="16" t="s">
        <v>25</v>
      </c>
      <c r="Z15" s="16" t="s">
        <v>26</v>
      </c>
    </row>
    <row r="16" spans="1:27" x14ac:dyDescent="0.3">
      <c r="C16" s="24" t="s">
        <v>43</v>
      </c>
      <c r="D16" s="21">
        <f t="shared" ref="D16:Z16" si="0">AVERAGE(D4:D12)</f>
        <v>0.73781789173149537</v>
      </c>
      <c r="E16" s="21">
        <f t="shared" si="0"/>
        <v>0.5830121731222323</v>
      </c>
      <c r="F16" s="21">
        <f t="shared" si="0"/>
        <v>0.51849830993127166</v>
      </c>
      <c r="G16" s="21">
        <f t="shared" si="0"/>
        <v>0.37632416305322053</v>
      </c>
      <c r="H16" s="21">
        <f t="shared" si="0"/>
        <v>0.63822887633606695</v>
      </c>
      <c r="I16" s="21">
        <f t="shared" si="0"/>
        <v>0.49802745032896351</v>
      </c>
      <c r="J16" s="21">
        <f t="shared" si="0"/>
        <v>0.53512699724653534</v>
      </c>
      <c r="K16" s="21">
        <f t="shared" si="0"/>
        <v>0.6865458800664026</v>
      </c>
      <c r="L16" s="21">
        <f t="shared" si="0"/>
        <v>0.56643576211318836</v>
      </c>
      <c r="M16" s="21">
        <f t="shared" si="0"/>
        <v>0.78432646404864836</v>
      </c>
      <c r="N16" s="21">
        <f t="shared" si="0"/>
        <v>0.78049999999999997</v>
      </c>
      <c r="O16" s="21">
        <f>AVERAGE(O4:O12)</f>
        <v>0.80132395614228746</v>
      </c>
      <c r="P16" s="21">
        <f t="shared" si="0"/>
        <v>0.66263418997135359</v>
      </c>
      <c r="Q16" s="21">
        <f t="shared" si="0"/>
        <v>0.78730207067462898</v>
      </c>
      <c r="R16" s="21">
        <f t="shared" si="0"/>
        <v>0.74407331571994717</v>
      </c>
      <c r="S16" s="21">
        <f t="shared" si="0"/>
        <v>0.56423763244757985</v>
      </c>
      <c r="T16" s="21">
        <f t="shared" si="0"/>
        <v>0.72389340698931193</v>
      </c>
      <c r="U16" s="21">
        <f t="shared" si="0"/>
        <v>0.69429916288710836</v>
      </c>
      <c r="V16" s="21">
        <f t="shared" si="0"/>
        <v>0.60068590300056601</v>
      </c>
      <c r="W16" s="21">
        <f t="shared" si="0"/>
        <v>0.51800000000000002</v>
      </c>
      <c r="X16" s="21">
        <f t="shared" si="0"/>
        <v>0.77099999999999991</v>
      </c>
      <c r="Y16" s="21">
        <f t="shared" si="0"/>
        <v>0.80332583563769733</v>
      </c>
      <c r="Z16" s="21">
        <f t="shared" si="0"/>
        <v>0.84297721664469449</v>
      </c>
      <c r="AA16" s="5">
        <v>0.63</v>
      </c>
    </row>
    <row r="17" spans="1:27" x14ac:dyDescent="0.3">
      <c r="C17" s="24" t="s">
        <v>44</v>
      </c>
      <c r="D17" s="25">
        <f t="shared" ref="D17:Z17" si="1">STDEV(D4:D12)</f>
        <v>8.9732347066261917E-2</v>
      </c>
      <c r="E17" s="25">
        <f t="shared" si="1"/>
        <v>8.4987019526275145E-2</v>
      </c>
      <c r="F17" s="25">
        <f t="shared" si="1"/>
        <v>0.10867867353491874</v>
      </c>
      <c r="G17" s="25">
        <f t="shared" si="1"/>
        <v>5.2108927978126753E-2</v>
      </c>
      <c r="H17" s="25">
        <f t="shared" si="1"/>
        <v>9.704903242179673E-2</v>
      </c>
      <c r="I17" s="25">
        <f t="shared" si="1"/>
        <v>9.5496225693749423E-2</v>
      </c>
      <c r="J17" s="25">
        <f t="shared" si="1"/>
        <v>6.3254131185194934E-2</v>
      </c>
      <c r="K17" s="25">
        <f t="shared" si="1"/>
        <v>4.9536785713217325E-2</v>
      </c>
      <c r="L17" s="25">
        <f t="shared" si="1"/>
        <v>0.10546633216025988</v>
      </c>
      <c r="M17" s="25">
        <f t="shared" si="1"/>
        <v>7.1102343099573265E-2</v>
      </c>
      <c r="N17" s="25">
        <f t="shared" si="1"/>
        <v>7.0003571337468193E-2</v>
      </c>
      <c r="O17" s="25">
        <f t="shared" si="1"/>
        <v>3.0958091498161883E-2</v>
      </c>
      <c r="P17" s="25">
        <f t="shared" si="1"/>
        <v>0.10087387765106223</v>
      </c>
      <c r="Q17" s="25">
        <f t="shared" si="1"/>
        <v>4.4127086187930965E-2</v>
      </c>
      <c r="R17" s="25">
        <f t="shared" si="1"/>
        <v>6.0092365527232461E-2</v>
      </c>
      <c r="S17" s="25">
        <f t="shared" si="1"/>
        <v>0.10581923753783529</v>
      </c>
      <c r="T17" s="25">
        <f t="shared" si="1"/>
        <v>4.3618244877015017E-2</v>
      </c>
      <c r="U17" s="25">
        <f t="shared" si="1"/>
        <v>5.9898807576355483E-2</v>
      </c>
      <c r="V17" s="25">
        <f t="shared" si="1"/>
        <v>5.2440955960896762E-2</v>
      </c>
      <c r="W17" s="51" t="e">
        <f t="shared" si="1"/>
        <v>#DIV/0!</v>
      </c>
      <c r="X17" s="25">
        <f t="shared" si="1"/>
        <v>8.4852813742385708E-2</v>
      </c>
      <c r="Y17" s="25">
        <f t="shared" si="1"/>
        <v>6.5942970734794645E-2</v>
      </c>
      <c r="Z17" s="25">
        <f t="shared" si="1"/>
        <v>4.3494632324750718E-2</v>
      </c>
    </row>
    <row r="19" spans="1:27" ht="15.6" x14ac:dyDescent="0.3">
      <c r="A19" s="17" t="s">
        <v>27</v>
      </c>
      <c r="B19" s="14">
        <v>2014</v>
      </c>
      <c r="C19" s="20">
        <v>297</v>
      </c>
      <c r="D19" s="21">
        <v>0.57100000000000006</v>
      </c>
      <c r="E19" s="21">
        <v>0.32400000000000001</v>
      </c>
      <c r="F19" s="21">
        <v>0.38</v>
      </c>
      <c r="G19" s="21">
        <v>0.35700000000000004</v>
      </c>
      <c r="H19" s="21">
        <v>0.505</v>
      </c>
      <c r="I19" s="21">
        <v>0.26600000000000001</v>
      </c>
      <c r="J19" s="21">
        <v>0.74</v>
      </c>
      <c r="K19" s="21">
        <v>0.56399999999999995</v>
      </c>
      <c r="L19" s="21">
        <v>0.29699999999999999</v>
      </c>
      <c r="M19" s="21">
        <v>0.66700000000000004</v>
      </c>
      <c r="N19" s="21"/>
      <c r="O19" s="21">
        <v>0.72599999999999998</v>
      </c>
      <c r="P19" s="21">
        <v>0.67599999999999993</v>
      </c>
      <c r="Q19" s="21">
        <v>0.69700000000000006</v>
      </c>
      <c r="R19" s="14"/>
      <c r="S19" s="21">
        <v>0.375</v>
      </c>
      <c r="T19" s="22"/>
      <c r="U19" s="21">
        <v>0.55899999999999994</v>
      </c>
      <c r="V19" s="22"/>
      <c r="W19" s="22"/>
      <c r="X19" s="22"/>
      <c r="Y19" s="21">
        <v>0.81400000000000006</v>
      </c>
      <c r="Z19" s="21">
        <v>0.79500000000000004</v>
      </c>
    </row>
    <row r="20" spans="1:27" ht="15.6" x14ac:dyDescent="0.3">
      <c r="A20" s="17" t="s">
        <v>30</v>
      </c>
      <c r="B20" s="14">
        <v>2016</v>
      </c>
      <c r="C20" s="20">
        <v>2947</v>
      </c>
      <c r="D20" s="23">
        <v>0.69899999999999995</v>
      </c>
      <c r="E20" s="23"/>
      <c r="F20" s="23">
        <v>0.65200000000000002</v>
      </c>
      <c r="G20" s="23">
        <v>0.33500000000000002</v>
      </c>
      <c r="H20" s="23">
        <v>0.39300000000000002</v>
      </c>
      <c r="I20" s="23">
        <v>0.39100000000000001</v>
      </c>
      <c r="J20" s="23">
        <v>0.60599999999999998</v>
      </c>
      <c r="K20" s="23"/>
      <c r="L20" s="23">
        <v>0.46300000000000002</v>
      </c>
      <c r="M20" s="23">
        <v>0.65700000000000003</v>
      </c>
      <c r="N20" s="23"/>
      <c r="O20" s="23"/>
      <c r="P20" s="23"/>
      <c r="Q20" s="23">
        <v>0.65200000000000002</v>
      </c>
      <c r="R20" s="14"/>
      <c r="S20" s="23"/>
      <c r="T20" s="22">
        <v>0.67600000000000005</v>
      </c>
      <c r="U20" s="23"/>
      <c r="V20" s="21">
        <v>0.32300000000000001</v>
      </c>
      <c r="W20" s="21"/>
      <c r="X20" s="21"/>
      <c r="Y20" s="23">
        <v>0.79900000000000004</v>
      </c>
      <c r="Z20" s="23"/>
    </row>
    <row r="21" spans="1:27" s="1" customFormat="1" ht="15.6" x14ac:dyDescent="0.3">
      <c r="A21" s="15" t="s">
        <v>36</v>
      </c>
      <c r="B21" s="14">
        <v>2019</v>
      </c>
      <c r="C21" s="20">
        <v>1598</v>
      </c>
      <c r="D21" s="21">
        <v>0.67200000000000004</v>
      </c>
      <c r="E21" s="21"/>
      <c r="F21" s="21"/>
      <c r="G21" s="21">
        <v>0.47499999999999998</v>
      </c>
      <c r="H21" s="21">
        <v>0.51800000000000002</v>
      </c>
      <c r="I21" s="21">
        <v>0.47799999999999998</v>
      </c>
      <c r="J21" s="21">
        <v>0.70199999999999996</v>
      </c>
      <c r="K21" s="21"/>
      <c r="L21" s="21">
        <v>0.5</v>
      </c>
      <c r="M21" s="21">
        <v>0.72799999999999998</v>
      </c>
      <c r="N21" s="21">
        <v>0.622</v>
      </c>
      <c r="O21" s="21"/>
      <c r="P21" s="21"/>
      <c r="Q21" s="21">
        <v>0.89200000000000002</v>
      </c>
      <c r="R21" s="21">
        <v>0.64400000000000002</v>
      </c>
      <c r="S21" s="21">
        <v>0.72299999999999998</v>
      </c>
      <c r="T21" s="21">
        <v>0.63800000000000001</v>
      </c>
      <c r="U21" s="21"/>
      <c r="V21" s="21">
        <v>0.39700000000000002</v>
      </c>
      <c r="W21" s="21"/>
      <c r="X21" s="21">
        <v>0.74</v>
      </c>
      <c r="Y21" s="21">
        <v>0.88</v>
      </c>
      <c r="Z21" s="21">
        <v>0.89</v>
      </c>
    </row>
    <row r="22" spans="1:27" ht="15.6" x14ac:dyDescent="0.3">
      <c r="A22" s="17" t="s">
        <v>38</v>
      </c>
      <c r="B22" s="14">
        <v>2021</v>
      </c>
      <c r="C22" s="20">
        <v>3893</v>
      </c>
      <c r="D22" s="21"/>
      <c r="E22" s="21"/>
      <c r="F22" s="21"/>
      <c r="G22" s="21"/>
      <c r="H22" s="21"/>
      <c r="I22" s="21"/>
      <c r="J22" s="21">
        <v>0.46400000000000002</v>
      </c>
      <c r="K22" s="21"/>
      <c r="L22" s="21">
        <v>0.58599999999999997</v>
      </c>
      <c r="M22" s="21">
        <v>0.66900000000000004</v>
      </c>
      <c r="N22" s="21">
        <v>0.63800000000000001</v>
      </c>
      <c r="O22" s="21"/>
      <c r="P22" s="21"/>
      <c r="Q22" s="21">
        <v>0.64600000000000002</v>
      </c>
      <c r="R22" s="21">
        <v>0.61799999999999999</v>
      </c>
      <c r="S22" s="21"/>
      <c r="T22" s="21">
        <v>0.72</v>
      </c>
      <c r="U22" s="21"/>
      <c r="V22" s="21"/>
      <c r="W22" s="21"/>
      <c r="X22" s="21">
        <v>0.68100000000000005</v>
      </c>
      <c r="Y22" s="21">
        <v>0.9</v>
      </c>
      <c r="Z22" s="21">
        <v>0.82499999999999996</v>
      </c>
    </row>
    <row r="23" spans="1:27" ht="15.6" x14ac:dyDescent="0.3">
      <c r="A23" s="17" t="s">
        <v>40</v>
      </c>
      <c r="B23" s="14">
        <v>2021</v>
      </c>
      <c r="C23" s="20">
        <v>785</v>
      </c>
      <c r="D23" s="21">
        <v>0.626</v>
      </c>
      <c r="E23" s="21">
        <v>0.32700000000000001</v>
      </c>
      <c r="F23" s="21">
        <v>0.47299999999999998</v>
      </c>
      <c r="G23" s="21">
        <v>0.35</v>
      </c>
      <c r="H23" s="21">
        <v>0.30099999999999999</v>
      </c>
      <c r="I23" s="21">
        <v>0.35699999999999998</v>
      </c>
      <c r="J23" s="21">
        <v>0.38900000000000001</v>
      </c>
      <c r="K23" s="21">
        <v>0.59599999999999997</v>
      </c>
      <c r="L23" s="21">
        <v>0.35099999999999998</v>
      </c>
      <c r="M23" s="21">
        <v>0.72399999999999998</v>
      </c>
      <c r="N23" s="21">
        <v>0.48199999999999998</v>
      </c>
      <c r="O23" s="21"/>
      <c r="P23" s="21">
        <v>0.48499999999999999</v>
      </c>
      <c r="Q23" s="21">
        <v>0.65200000000000002</v>
      </c>
      <c r="R23" s="21">
        <v>0.55600000000000005</v>
      </c>
      <c r="S23" s="21">
        <v>0.47899999999999998</v>
      </c>
      <c r="T23" s="21">
        <v>0.58599999999999997</v>
      </c>
      <c r="U23" s="21">
        <v>0.62</v>
      </c>
      <c r="V23" s="21">
        <v>0.35299999999999998</v>
      </c>
      <c r="W23" s="21">
        <v>0.55900000000000005</v>
      </c>
      <c r="X23" s="21">
        <v>0.64500000000000002</v>
      </c>
      <c r="Y23" s="21">
        <v>0.64800000000000002</v>
      </c>
      <c r="Z23" s="21">
        <v>0.49</v>
      </c>
    </row>
    <row r="24" spans="1:27" ht="15.6" x14ac:dyDescent="0.3">
      <c r="A24" s="17" t="s">
        <v>42</v>
      </c>
      <c r="B24" s="14">
        <v>2021</v>
      </c>
      <c r="C24" s="20">
        <v>108</v>
      </c>
      <c r="D24" s="21"/>
      <c r="E24" s="21">
        <v>0.39800000000000002</v>
      </c>
      <c r="F24" s="21"/>
      <c r="G24" s="21"/>
      <c r="H24" s="21">
        <v>0.44900000000000001</v>
      </c>
      <c r="I24" s="21">
        <v>0.39800000000000002</v>
      </c>
      <c r="J24" s="21">
        <v>0.36199999999999999</v>
      </c>
      <c r="K24" s="21"/>
      <c r="L24" s="21">
        <v>0.40300000000000002</v>
      </c>
      <c r="M24" s="21">
        <v>0.80600000000000005</v>
      </c>
      <c r="N24" s="21">
        <v>0.54300000000000004</v>
      </c>
      <c r="O24" s="21"/>
      <c r="P24" s="21">
        <v>0.34899999999999998</v>
      </c>
      <c r="Q24" s="21"/>
      <c r="R24" s="21"/>
      <c r="S24" s="21">
        <v>0.59799999999999998</v>
      </c>
      <c r="T24" s="21">
        <v>0.71099999999999997</v>
      </c>
      <c r="U24" s="21"/>
      <c r="V24" s="21">
        <v>0.49399999999999999</v>
      </c>
      <c r="W24" s="21">
        <v>0.27</v>
      </c>
      <c r="X24" s="21">
        <v>0.56000000000000005</v>
      </c>
      <c r="Y24" s="21">
        <v>0.72</v>
      </c>
      <c r="Z24" s="21">
        <v>0.43</v>
      </c>
    </row>
    <row r="25" spans="1:27" ht="15.6" x14ac:dyDescent="0.3">
      <c r="A25" s="17" t="s">
        <v>34</v>
      </c>
      <c r="B25" s="14">
        <v>2022</v>
      </c>
      <c r="C25" s="20">
        <v>568</v>
      </c>
      <c r="D25" s="21"/>
      <c r="E25" s="21">
        <v>0.39</v>
      </c>
      <c r="F25" s="21">
        <v>0.39</v>
      </c>
      <c r="G25" s="21">
        <v>0.37</v>
      </c>
      <c r="H25" s="21">
        <v>0.48</v>
      </c>
      <c r="I25" s="21">
        <v>0.38</v>
      </c>
      <c r="J25" s="21">
        <v>0.42</v>
      </c>
      <c r="K25" s="21">
        <v>0.74</v>
      </c>
      <c r="L25" s="21">
        <v>0.4</v>
      </c>
      <c r="M25" s="21">
        <v>0.76</v>
      </c>
      <c r="N25" s="21">
        <v>0.63</v>
      </c>
      <c r="O25" s="21"/>
      <c r="P25" s="21">
        <v>0.47</v>
      </c>
      <c r="Q25" s="21">
        <v>0.73</v>
      </c>
      <c r="R25" s="21">
        <v>0.65</v>
      </c>
      <c r="S25" s="21">
        <v>0.66</v>
      </c>
      <c r="T25" s="21">
        <v>0.72</v>
      </c>
      <c r="U25" s="21">
        <v>0.64</v>
      </c>
      <c r="V25" s="21">
        <v>0.57999999999999996</v>
      </c>
      <c r="W25" s="21">
        <v>0.49</v>
      </c>
      <c r="X25" s="21">
        <v>0.55000000000000004</v>
      </c>
      <c r="Y25" s="21">
        <v>0.75</v>
      </c>
      <c r="Z25" s="21">
        <v>0.7</v>
      </c>
    </row>
    <row r="26" spans="1:27" x14ac:dyDescent="0.3">
      <c r="C26" s="20">
        <f>SUM(C19:C25)</f>
        <v>10196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7" x14ac:dyDescent="0.3">
      <c r="C27" s="50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7" x14ac:dyDescent="0.3">
      <c r="C28" s="8" t="s">
        <v>46</v>
      </c>
      <c r="D28" s="16" t="s">
        <v>4</v>
      </c>
      <c r="E28" s="16" t="s">
        <v>5</v>
      </c>
      <c r="F28" s="16" t="s">
        <v>6</v>
      </c>
      <c r="G28" s="16" t="s">
        <v>7</v>
      </c>
      <c r="H28" s="16" t="s">
        <v>8</v>
      </c>
      <c r="I28" s="16" t="s">
        <v>9</v>
      </c>
      <c r="J28" s="16" t="s">
        <v>10</v>
      </c>
      <c r="K28" s="16" t="s">
        <v>11</v>
      </c>
      <c r="L28" s="16" t="s">
        <v>12</v>
      </c>
      <c r="M28" s="16" t="s">
        <v>13</v>
      </c>
      <c r="N28" s="16" t="s">
        <v>14</v>
      </c>
      <c r="O28" s="16" t="s">
        <v>15</v>
      </c>
      <c r="P28" s="16" t="s">
        <v>16</v>
      </c>
      <c r="Q28" s="16" t="s">
        <v>17</v>
      </c>
      <c r="R28" s="16" t="s">
        <v>18</v>
      </c>
      <c r="S28" s="16" t="s">
        <v>19</v>
      </c>
      <c r="T28" s="16" t="s">
        <v>20</v>
      </c>
      <c r="U28" s="16" t="s">
        <v>21</v>
      </c>
      <c r="V28" s="16" t="s">
        <v>22</v>
      </c>
      <c r="W28" s="16" t="s">
        <v>23</v>
      </c>
      <c r="X28" s="16" t="s">
        <v>24</v>
      </c>
      <c r="Y28" s="16" t="s">
        <v>25</v>
      </c>
      <c r="Z28" s="16" t="s">
        <v>26</v>
      </c>
    </row>
    <row r="29" spans="1:27" x14ac:dyDescent="0.3">
      <c r="C29" s="24" t="s">
        <v>43</v>
      </c>
      <c r="D29" s="21">
        <f t="shared" ref="D29:Z29" si="2">AVERAGE(D19:D25)</f>
        <v>0.64200000000000002</v>
      </c>
      <c r="E29" s="21">
        <f t="shared" si="2"/>
        <v>0.35975000000000001</v>
      </c>
      <c r="F29" s="21">
        <f t="shared" si="2"/>
        <v>0.47375</v>
      </c>
      <c r="G29" s="21">
        <f t="shared" si="2"/>
        <v>0.37740000000000001</v>
      </c>
      <c r="H29" s="21">
        <f t="shared" si="2"/>
        <v>0.441</v>
      </c>
      <c r="I29" s="21">
        <f t="shared" si="2"/>
        <v>0.37833333333333335</v>
      </c>
      <c r="J29" s="21">
        <f t="shared" si="2"/>
        <v>0.52614285714285713</v>
      </c>
      <c r="K29" s="21">
        <f t="shared" si="2"/>
        <v>0.6333333333333333</v>
      </c>
      <c r="L29" s="21">
        <f t="shared" si="2"/>
        <v>0.42857142857142855</v>
      </c>
      <c r="M29" s="21">
        <f t="shared" si="2"/>
        <v>0.71585714285714286</v>
      </c>
      <c r="N29" s="21">
        <f t="shared" si="2"/>
        <v>0.58299999999999996</v>
      </c>
      <c r="O29" s="21">
        <f t="shared" si="2"/>
        <v>0.72599999999999998</v>
      </c>
      <c r="P29" s="21">
        <f t="shared" si="2"/>
        <v>0.495</v>
      </c>
      <c r="Q29" s="21">
        <f t="shared" si="2"/>
        <v>0.71150000000000002</v>
      </c>
      <c r="R29" s="21">
        <f t="shared" si="2"/>
        <v>0.61699999999999999</v>
      </c>
      <c r="S29" s="21">
        <f t="shared" si="2"/>
        <v>0.56699999999999995</v>
      </c>
      <c r="T29" s="21">
        <f t="shared" si="2"/>
        <v>0.67516666666666658</v>
      </c>
      <c r="U29" s="21">
        <f t="shared" si="2"/>
        <v>0.60633333333333328</v>
      </c>
      <c r="V29" s="21">
        <f t="shared" si="2"/>
        <v>0.42939999999999995</v>
      </c>
      <c r="W29" s="21">
        <f t="shared" si="2"/>
        <v>0.43966666666666665</v>
      </c>
      <c r="X29" s="21">
        <f t="shared" si="2"/>
        <v>0.63519999999999999</v>
      </c>
      <c r="Y29" s="21">
        <f t="shared" si="2"/>
        <v>0.78728571428571414</v>
      </c>
      <c r="Z29" s="21">
        <f t="shared" si="2"/>
        <v>0.68833333333333335</v>
      </c>
      <c r="AA29" s="5">
        <v>0.5</v>
      </c>
    </row>
    <row r="30" spans="1:27" x14ac:dyDescent="0.3">
      <c r="C30" s="24" t="s">
        <v>44</v>
      </c>
      <c r="D30" s="25">
        <f>STDEV(D19:D25)</f>
        <v>5.6112981266964089E-2</v>
      </c>
      <c r="E30" s="25">
        <f t="shared" ref="E30:Z30" si="3">STDEV(E19:E25)</f>
        <v>3.9702015062210633E-2</v>
      </c>
      <c r="F30" s="25">
        <f t="shared" si="3"/>
        <v>0.12593219074830173</v>
      </c>
      <c r="G30" s="25">
        <f t="shared" si="3"/>
        <v>5.6002678507371242E-2</v>
      </c>
      <c r="H30" s="25">
        <f t="shared" si="3"/>
        <v>8.1870629654351948E-2</v>
      </c>
      <c r="I30" s="25">
        <f t="shared" si="3"/>
        <v>6.8640124320011556E-2</v>
      </c>
      <c r="J30" s="25">
        <f t="shared" si="3"/>
        <v>0.15487460365451428</v>
      </c>
      <c r="K30" s="25">
        <f t="shared" si="3"/>
        <v>9.3751444433316358E-2</v>
      </c>
      <c r="L30" s="25">
        <f t="shared" si="3"/>
        <v>9.6496730761301178E-2</v>
      </c>
      <c r="M30" s="25">
        <f t="shared" si="3"/>
        <v>5.5279377020816034E-2</v>
      </c>
      <c r="N30" s="25">
        <f t="shared" si="3"/>
        <v>6.8110204815431327E-2</v>
      </c>
      <c r="O30" s="25" t="e">
        <f t="shared" si="3"/>
        <v>#DIV/0!</v>
      </c>
      <c r="P30" s="25">
        <f t="shared" si="3"/>
        <v>0.13515669918037088</v>
      </c>
      <c r="Q30" s="25">
        <f t="shared" si="3"/>
        <v>9.4343521240199901E-2</v>
      </c>
      <c r="R30" s="25">
        <f t="shared" si="3"/>
        <v>4.2972859651955506E-2</v>
      </c>
      <c r="S30" s="25">
        <f t="shared" si="3"/>
        <v>0.14013743254391403</v>
      </c>
      <c r="T30" s="25">
        <f t="shared" si="3"/>
        <v>5.4105144548985969E-2</v>
      </c>
      <c r="U30" s="25">
        <f t="shared" si="3"/>
        <v>4.2193996413391992E-2</v>
      </c>
      <c r="V30" s="25">
        <f t="shared" si="3"/>
        <v>0.10613811756386125</v>
      </c>
      <c r="W30" s="25">
        <f t="shared" si="3"/>
        <v>0.15093155181516357</v>
      </c>
      <c r="X30" s="25">
        <f t="shared" si="3"/>
        <v>8.0763234209632745E-2</v>
      </c>
      <c r="Y30" s="25">
        <f t="shared" si="3"/>
        <v>8.8947014725462112E-2</v>
      </c>
      <c r="Z30" s="25">
        <f t="shared" si="3"/>
        <v>0.1881134409516414</v>
      </c>
    </row>
    <row r="32" spans="1:27" x14ac:dyDescent="0.3"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2:5" x14ac:dyDescent="0.3">
      <c r="B33" s="13"/>
    </row>
    <row r="34" spans="2:5" x14ac:dyDescent="0.3">
      <c r="B34" s="19"/>
      <c r="D34" s="56"/>
      <c r="E34" s="57"/>
    </row>
    <row r="35" spans="2:5" x14ac:dyDescent="0.3">
      <c r="B35" s="19"/>
    </row>
    <row r="36" spans="2:5" x14ac:dyDescent="0.3">
      <c r="B36" s="19"/>
    </row>
    <row r="37" spans="2:5" x14ac:dyDescent="0.3">
      <c r="B37" s="19"/>
    </row>
    <row r="38" spans="2:5" x14ac:dyDescent="0.3">
      <c r="B38" s="1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"/>
  <sheetViews>
    <sheetView zoomScale="90" zoomScaleNormal="9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" sqref="A2"/>
    </sheetView>
  </sheetViews>
  <sheetFormatPr baseColWidth="10" defaultColWidth="11.44140625" defaultRowHeight="14.4" x14ac:dyDescent="0.3"/>
  <cols>
    <col min="1" max="1" width="21" customWidth="1"/>
    <col min="2" max="2" width="10.88671875" style="8" bestFit="1" customWidth="1"/>
    <col min="3" max="3" width="14.5546875" style="8" bestFit="1" customWidth="1"/>
    <col min="4" max="26" width="6.6640625" style="8" customWidth="1"/>
  </cols>
  <sheetData>
    <row r="1" spans="1:28" ht="19.8" x14ac:dyDescent="0.3">
      <c r="A1" s="11" t="s">
        <v>47</v>
      </c>
    </row>
    <row r="3" spans="1:28" ht="15.6" x14ac:dyDescent="0.3">
      <c r="A3" s="18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6" t="s">
        <v>6</v>
      </c>
      <c r="G3" s="16" t="s">
        <v>7</v>
      </c>
      <c r="H3" s="16" t="s">
        <v>8</v>
      </c>
      <c r="I3" s="16" t="s">
        <v>9</v>
      </c>
      <c r="J3" s="16" t="s">
        <v>10</v>
      </c>
      <c r="K3" s="16" t="s">
        <v>11</v>
      </c>
      <c r="L3" s="16" t="s">
        <v>12</v>
      </c>
      <c r="M3" s="16" t="s">
        <v>13</v>
      </c>
      <c r="N3" s="16" t="s">
        <v>14</v>
      </c>
      <c r="O3" s="16" t="s">
        <v>15</v>
      </c>
      <c r="P3" s="16" t="s">
        <v>16</v>
      </c>
      <c r="Q3" s="16" t="s">
        <v>17</v>
      </c>
      <c r="R3" s="16" t="s">
        <v>18</v>
      </c>
      <c r="S3" s="16" t="s">
        <v>19</v>
      </c>
      <c r="T3" s="16" t="s">
        <v>20</v>
      </c>
      <c r="U3" s="16" t="s">
        <v>21</v>
      </c>
      <c r="V3" s="16" t="s">
        <v>22</v>
      </c>
      <c r="W3" s="16" t="s">
        <v>23</v>
      </c>
      <c r="X3" s="16" t="s">
        <v>24</v>
      </c>
      <c r="Y3" s="16" t="s">
        <v>25</v>
      </c>
      <c r="Z3" s="16" t="s">
        <v>26</v>
      </c>
    </row>
    <row r="4" spans="1:28" ht="15.6" x14ac:dyDescent="0.3">
      <c r="A4" s="17" t="s">
        <v>27</v>
      </c>
      <c r="B4" s="14">
        <v>2014</v>
      </c>
      <c r="C4" s="20">
        <v>13</v>
      </c>
      <c r="D4" s="21">
        <v>0.50800000000000001</v>
      </c>
      <c r="E4" s="21">
        <v>0.55800000000000005</v>
      </c>
      <c r="F4" s="21">
        <v>0.45100000000000001</v>
      </c>
      <c r="G4" s="21">
        <v>0.52900000000000003</v>
      </c>
      <c r="H4" s="21">
        <v>0.65400000000000003</v>
      </c>
      <c r="I4" s="21">
        <v>0.2</v>
      </c>
      <c r="J4" s="21">
        <v>0.75</v>
      </c>
      <c r="K4" s="21">
        <v>0.53800000000000003</v>
      </c>
      <c r="L4" s="21">
        <v>0.33800000000000002</v>
      </c>
      <c r="M4" s="21">
        <v>0.72299999999999998</v>
      </c>
      <c r="N4" s="21"/>
      <c r="O4" s="21">
        <v>0.82699999999999996</v>
      </c>
      <c r="P4" s="21">
        <v>0.76900000000000002</v>
      </c>
      <c r="Q4" s="21">
        <v>0.78800000000000003</v>
      </c>
      <c r="R4" s="14"/>
      <c r="S4" s="21">
        <v>0.36899999999999999</v>
      </c>
      <c r="T4" s="22">
        <v>0.76900000000000002</v>
      </c>
      <c r="U4" s="21">
        <v>0.65400000000000003</v>
      </c>
      <c r="V4" s="22"/>
      <c r="W4" s="22"/>
      <c r="X4" s="22"/>
      <c r="Y4" s="21">
        <v>0.92300000000000004</v>
      </c>
      <c r="Z4" s="21">
        <v>0.84599999999999997</v>
      </c>
    </row>
    <row r="5" spans="1:28" ht="15.6" x14ac:dyDescent="0.3">
      <c r="A5" s="17" t="s">
        <v>29</v>
      </c>
      <c r="B5" s="14">
        <v>2016</v>
      </c>
      <c r="C5" s="20">
        <v>56</v>
      </c>
      <c r="D5" s="23">
        <v>0.84057971014492749</v>
      </c>
      <c r="E5" s="23">
        <v>0.64492753623188404</v>
      </c>
      <c r="F5" s="23">
        <v>0.53623188405797106</v>
      </c>
      <c r="G5" s="23">
        <v>0.51086956521739135</v>
      </c>
      <c r="H5" s="23">
        <v>0.82608695652173914</v>
      </c>
      <c r="I5" s="23">
        <v>0.6</v>
      </c>
      <c r="J5" s="23">
        <v>0.68840579710144922</v>
      </c>
      <c r="K5" s="23">
        <v>0.74637681159420288</v>
      </c>
      <c r="L5" s="23">
        <v>0.6463768115942029</v>
      </c>
      <c r="M5" s="23">
        <v>0.77777777777777779</v>
      </c>
      <c r="N5" s="23"/>
      <c r="O5" s="23">
        <v>0.82246376811594202</v>
      </c>
      <c r="P5" s="23">
        <v>0.90579710144927539</v>
      </c>
      <c r="Q5" s="23">
        <v>0.92391304347826086</v>
      </c>
      <c r="R5" s="14"/>
      <c r="S5" s="23">
        <v>0.70289855072463769</v>
      </c>
      <c r="T5" s="22"/>
      <c r="U5" s="23">
        <v>0.81159420289855078</v>
      </c>
      <c r="V5" s="22"/>
      <c r="W5" s="22"/>
      <c r="X5" s="22"/>
      <c r="Y5" s="23">
        <v>0.86376811594202896</v>
      </c>
      <c r="Z5" s="23">
        <v>0.85869565217391308</v>
      </c>
    </row>
    <row r="6" spans="1:28" ht="15.6" x14ac:dyDescent="0.3">
      <c r="A6" s="17" t="s">
        <v>32</v>
      </c>
      <c r="B6" s="14">
        <v>2017</v>
      </c>
      <c r="C6" s="20">
        <v>19</v>
      </c>
      <c r="D6" s="21">
        <v>0.94</v>
      </c>
      <c r="E6" s="22">
        <v>0.91</v>
      </c>
      <c r="F6" s="22">
        <v>0.62</v>
      </c>
      <c r="G6" s="22">
        <v>0.74</v>
      </c>
      <c r="H6" s="22">
        <v>0.76</v>
      </c>
      <c r="I6" s="22"/>
      <c r="J6" s="22"/>
      <c r="K6" s="22">
        <v>0.82</v>
      </c>
      <c r="L6" s="22"/>
      <c r="M6" s="22"/>
      <c r="N6" s="22"/>
      <c r="O6" s="22"/>
      <c r="P6" s="22"/>
      <c r="Q6" s="22"/>
      <c r="R6" s="14"/>
      <c r="S6" s="22"/>
      <c r="T6" s="22"/>
      <c r="U6" s="22"/>
      <c r="V6" s="22"/>
      <c r="W6" s="22"/>
      <c r="X6" s="22"/>
      <c r="Y6" s="22">
        <v>1</v>
      </c>
      <c r="Z6" s="22">
        <v>0.95</v>
      </c>
    </row>
    <row r="7" spans="1:28" s="1" customFormat="1" ht="15.6" x14ac:dyDescent="0.3">
      <c r="A7" s="15" t="s">
        <v>35</v>
      </c>
      <c r="B7" s="14">
        <v>2019</v>
      </c>
      <c r="C7" s="20">
        <v>31</v>
      </c>
      <c r="D7" s="21">
        <v>0.75483870967741939</v>
      </c>
      <c r="E7" s="21">
        <v>0.782258064516129</v>
      </c>
      <c r="F7" s="21">
        <v>0.82258064516129037</v>
      </c>
      <c r="G7" s="21">
        <v>0.717741935483871</v>
      </c>
      <c r="H7" s="21">
        <v>0.7338709677419355</v>
      </c>
      <c r="I7" s="21">
        <v>0.8193548387096774</v>
      </c>
      <c r="J7" s="21">
        <v>0.532258064516129</v>
      </c>
      <c r="K7" s="21">
        <v>0.89516129032258063</v>
      </c>
      <c r="L7" s="21">
        <v>0.76774193548387093</v>
      </c>
      <c r="M7" s="21">
        <v>0.82580645161290323</v>
      </c>
      <c r="N7" s="21"/>
      <c r="O7" s="21">
        <v>0.93548387096774188</v>
      </c>
      <c r="P7" s="21">
        <v>0.84677419354838712</v>
      </c>
      <c r="Q7" s="21">
        <v>0.82258064516129037</v>
      </c>
      <c r="R7" s="21">
        <v>0.78064516129032258</v>
      </c>
      <c r="S7" s="21">
        <v>0.73548387096774193</v>
      </c>
      <c r="T7" s="21">
        <v>0.90909090909090906</v>
      </c>
      <c r="U7" s="21">
        <v>0.84677419354838712</v>
      </c>
      <c r="V7" s="21">
        <v>0.77880184331797231</v>
      </c>
      <c r="W7" s="21"/>
      <c r="X7" s="21"/>
      <c r="Y7" s="21">
        <v>0.89032258064516134</v>
      </c>
      <c r="Z7" s="21">
        <v>0.90322580645161288</v>
      </c>
    </row>
    <row r="8" spans="1:28" s="1" customFormat="1" ht="15.6" x14ac:dyDescent="0.3">
      <c r="A8" s="15" t="s">
        <v>36</v>
      </c>
      <c r="B8" s="14">
        <v>2019</v>
      </c>
      <c r="C8" s="20">
        <v>59</v>
      </c>
      <c r="D8" s="21">
        <v>0.77</v>
      </c>
      <c r="E8" s="21"/>
      <c r="F8" s="21"/>
      <c r="G8" s="21">
        <v>0.54</v>
      </c>
      <c r="H8" s="21">
        <v>0.56000000000000005</v>
      </c>
      <c r="I8" s="21">
        <v>0.49</v>
      </c>
      <c r="J8" s="21">
        <v>0.72</v>
      </c>
      <c r="K8" s="21"/>
      <c r="L8" s="21">
        <v>0.41</v>
      </c>
      <c r="M8" s="21">
        <v>0.71</v>
      </c>
      <c r="N8" s="21">
        <v>0.62</v>
      </c>
      <c r="O8" s="21"/>
      <c r="P8" s="21"/>
      <c r="Q8" s="21">
        <v>0.82</v>
      </c>
      <c r="R8" s="21">
        <v>0.56999999999999995</v>
      </c>
      <c r="S8" s="21">
        <v>0.71</v>
      </c>
      <c r="T8" s="21">
        <v>0.54</v>
      </c>
      <c r="U8" s="21"/>
      <c r="V8" s="21">
        <v>0.34</v>
      </c>
      <c r="W8" s="21"/>
      <c r="X8" s="21">
        <v>0.68</v>
      </c>
      <c r="Y8" s="21">
        <v>0.88</v>
      </c>
      <c r="Z8" s="21">
        <v>0.88</v>
      </c>
    </row>
    <row r="9" spans="1:28" ht="15.6" x14ac:dyDescent="0.3">
      <c r="A9" s="17" t="s">
        <v>38</v>
      </c>
      <c r="B9" s="14">
        <v>2021</v>
      </c>
      <c r="C9" s="20">
        <v>197</v>
      </c>
      <c r="D9" s="21"/>
      <c r="E9" s="21"/>
      <c r="F9" s="21"/>
      <c r="G9" s="21"/>
      <c r="H9" s="21"/>
      <c r="I9" s="21"/>
      <c r="J9" s="21">
        <v>0.45</v>
      </c>
      <c r="K9" s="21"/>
      <c r="L9" s="21">
        <v>0.71</v>
      </c>
      <c r="M9" s="21">
        <v>0.79</v>
      </c>
      <c r="N9" s="21">
        <v>0.76</v>
      </c>
      <c r="O9" s="21"/>
      <c r="P9" s="21"/>
      <c r="Q9" s="21">
        <v>0.71</v>
      </c>
      <c r="R9" s="21">
        <v>0.66</v>
      </c>
      <c r="S9" s="21"/>
      <c r="T9" s="21">
        <v>0.8</v>
      </c>
      <c r="U9" s="21"/>
      <c r="V9" s="21"/>
      <c r="W9" s="21"/>
      <c r="X9" s="21">
        <v>0.72</v>
      </c>
      <c r="Y9" s="21">
        <v>0.9</v>
      </c>
      <c r="Z9" s="21">
        <v>0.85</v>
      </c>
    </row>
    <row r="10" spans="1:28" ht="15.6" x14ac:dyDescent="0.3">
      <c r="A10" s="17" t="s">
        <v>41</v>
      </c>
      <c r="B10" s="14">
        <v>2021</v>
      </c>
      <c r="C10" s="20">
        <v>653</v>
      </c>
      <c r="D10" s="21">
        <v>0.70299999999999996</v>
      </c>
      <c r="E10" s="21">
        <v>0.54200000000000004</v>
      </c>
      <c r="F10" s="21">
        <v>0.44</v>
      </c>
      <c r="G10" s="21">
        <v>0.38100000000000001</v>
      </c>
      <c r="H10" s="21">
        <v>0.54900000000000004</v>
      </c>
      <c r="I10" s="21">
        <v>0.61699999999999999</v>
      </c>
      <c r="J10" s="21">
        <v>0.504</v>
      </c>
      <c r="K10" s="21">
        <v>0.66100000000000003</v>
      </c>
      <c r="L10" s="21">
        <v>0.60099999999999998</v>
      </c>
      <c r="M10" s="21">
        <v>0.81799999999999995</v>
      </c>
      <c r="N10" s="21">
        <v>0.73099999999999998</v>
      </c>
      <c r="O10" s="21"/>
      <c r="P10" s="21">
        <v>0.61099999999999999</v>
      </c>
      <c r="Q10" s="21">
        <v>0.75</v>
      </c>
      <c r="R10" s="21">
        <v>0.76700000000000002</v>
      </c>
      <c r="S10" s="21">
        <v>0.67200000000000004</v>
      </c>
      <c r="T10" s="21">
        <v>0.76200000000000001</v>
      </c>
      <c r="U10" s="21">
        <v>0.68100000000000005</v>
      </c>
      <c r="V10" s="21">
        <v>0.61899999999999999</v>
      </c>
      <c r="W10" s="21">
        <v>0.51800000000000002</v>
      </c>
      <c r="X10" s="21">
        <v>0.71099999999999997</v>
      </c>
      <c r="Y10" s="21">
        <v>0.65700000000000003</v>
      </c>
      <c r="Z10" s="21">
        <v>0.84</v>
      </c>
    </row>
    <row r="11" spans="1:28" x14ac:dyDescent="0.3">
      <c r="C11" s="20">
        <f>SUM(C4:C10)</f>
        <v>1028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8" x14ac:dyDescent="0.3">
      <c r="D12" s="16" t="str">
        <f t="shared" ref="D12:Z12" si="0">D3</f>
        <v>AMF</v>
      </c>
      <c r="E12" s="16" t="str">
        <f t="shared" si="0"/>
        <v>APO</v>
      </c>
      <c r="F12" s="16" t="str">
        <f t="shared" si="0"/>
        <v>BNF</v>
      </c>
      <c r="G12" s="16" t="str">
        <f t="shared" si="0"/>
        <v>REM</v>
      </c>
      <c r="H12" s="16" t="str">
        <f t="shared" si="0"/>
        <v>COM</v>
      </c>
      <c r="I12" s="16" t="str">
        <f t="shared" si="0"/>
        <v>COO</v>
      </c>
      <c r="J12" s="16" t="str">
        <f t="shared" si="0"/>
        <v>TVP</v>
      </c>
      <c r="K12" s="16" t="str">
        <f t="shared" si="0"/>
        <v>STB</v>
      </c>
      <c r="L12" s="16" t="str">
        <f t="shared" si="0"/>
        <v>PRO</v>
      </c>
      <c r="M12" s="16" t="str">
        <f t="shared" si="0"/>
        <v>AMI</v>
      </c>
      <c r="N12" s="16" t="str">
        <f t="shared" si="0"/>
        <v>ALS</v>
      </c>
      <c r="O12" s="16" t="str">
        <f t="shared" si="0"/>
        <v>AUT</v>
      </c>
      <c r="P12" s="16" t="str">
        <f t="shared" si="0"/>
        <v>CDT</v>
      </c>
      <c r="Q12" s="16" t="str">
        <f t="shared" si="0"/>
        <v>CLA</v>
      </c>
      <c r="R12" s="16" t="str">
        <f t="shared" si="0"/>
        <v>DEI</v>
      </c>
      <c r="S12" s="16" t="str">
        <f t="shared" si="0"/>
        <v>EQI</v>
      </c>
      <c r="T12" s="16" t="str">
        <f t="shared" si="0"/>
        <v>LID</v>
      </c>
      <c r="U12" s="16" t="str">
        <f t="shared" si="0"/>
        <v>ORG</v>
      </c>
      <c r="V12" s="16" t="str">
        <f t="shared" si="0"/>
        <v>REC</v>
      </c>
      <c r="W12" s="16" t="str">
        <f t="shared" si="0"/>
        <v>IDS</v>
      </c>
      <c r="X12" s="16" t="str">
        <f t="shared" si="0"/>
        <v>ENG</v>
      </c>
      <c r="Y12" s="16" t="str">
        <f t="shared" si="0"/>
        <v>IDC</v>
      </c>
      <c r="Z12" s="16" t="str">
        <f t="shared" si="0"/>
        <v>SAT</v>
      </c>
      <c r="AB12" t="s">
        <v>43</v>
      </c>
    </row>
    <row r="13" spans="1:28" x14ac:dyDescent="0.3">
      <c r="C13" s="24" t="s">
        <v>43</v>
      </c>
      <c r="D13" s="21">
        <f t="shared" ref="D13:Z13" si="1">AVERAGE(D4:D10)</f>
        <v>0.75273640330372438</v>
      </c>
      <c r="E13" s="21">
        <f t="shared" si="1"/>
        <v>0.68743712014960268</v>
      </c>
      <c r="F13" s="21">
        <f t="shared" si="1"/>
        <v>0.57396250584385222</v>
      </c>
      <c r="G13" s="21">
        <f t="shared" si="1"/>
        <v>0.56976858345021053</v>
      </c>
      <c r="H13" s="21">
        <f t="shared" si="1"/>
        <v>0.68049298737727915</v>
      </c>
      <c r="I13" s="21">
        <f t="shared" si="1"/>
        <v>0.54527096774193551</v>
      </c>
      <c r="J13" s="21">
        <f t="shared" si="1"/>
        <v>0.60744397693626306</v>
      </c>
      <c r="K13" s="21">
        <f t="shared" si="1"/>
        <v>0.73210762038335664</v>
      </c>
      <c r="L13" s="21">
        <f t="shared" si="1"/>
        <v>0.5788531245130123</v>
      </c>
      <c r="M13" s="21">
        <f t="shared" si="1"/>
        <v>0.77409737156511349</v>
      </c>
      <c r="N13" s="21">
        <f t="shared" si="1"/>
        <v>0.70366666666666655</v>
      </c>
      <c r="O13" s="21">
        <f t="shared" si="1"/>
        <v>0.86164921302789466</v>
      </c>
      <c r="P13" s="21">
        <f t="shared" si="1"/>
        <v>0.78314282374941557</v>
      </c>
      <c r="Q13" s="21">
        <f t="shared" si="1"/>
        <v>0.80241561477325851</v>
      </c>
      <c r="R13" s="21">
        <f t="shared" si="1"/>
        <v>0.69441129032258064</v>
      </c>
      <c r="S13" s="21">
        <f t="shared" si="1"/>
        <v>0.63787648433847599</v>
      </c>
      <c r="T13" s="21">
        <f t="shared" si="1"/>
        <v>0.75601818181818181</v>
      </c>
      <c r="U13" s="21">
        <f t="shared" si="1"/>
        <v>0.74834209911173444</v>
      </c>
      <c r="V13" s="21">
        <f t="shared" si="1"/>
        <v>0.57926728110599079</v>
      </c>
      <c r="W13" s="21">
        <f t="shared" si="1"/>
        <v>0.51800000000000002</v>
      </c>
      <c r="X13" s="21">
        <f t="shared" si="1"/>
        <v>0.70366666666666655</v>
      </c>
      <c r="Y13" s="21">
        <f t="shared" si="1"/>
        <v>0.87344152808388442</v>
      </c>
      <c r="Z13" s="21">
        <f t="shared" si="1"/>
        <v>0.87541735123221798</v>
      </c>
      <c r="AB13" s="5">
        <f>AVERAGE(D13:Z13)</f>
        <v>0.69736895052875292</v>
      </c>
    </row>
    <row r="14" spans="1:28" x14ac:dyDescent="0.3">
      <c r="C14" s="24" t="s">
        <v>44</v>
      </c>
      <c r="D14" s="25">
        <f t="shared" ref="D14:Z14" si="2">STDEV(D4:D10)</f>
        <v>0.14522821322528076</v>
      </c>
      <c r="E14" s="25">
        <f t="shared" si="2"/>
        <v>0.15671489694087179</v>
      </c>
      <c r="F14" s="25">
        <f t="shared" si="2"/>
        <v>0.15685961932692821</v>
      </c>
      <c r="G14" s="25">
        <f t="shared" si="2"/>
        <v>0.13603364767320122</v>
      </c>
      <c r="H14" s="25">
        <f t="shared" si="2"/>
        <v>0.11214189387727672</v>
      </c>
      <c r="I14" s="25">
        <f t="shared" si="2"/>
        <v>0.22667664767561913</v>
      </c>
      <c r="J14" s="25">
        <f t="shared" si="2"/>
        <v>0.12703391517896137</v>
      </c>
      <c r="K14" s="25">
        <f t="shared" si="2"/>
        <v>0.13896873880536073</v>
      </c>
      <c r="L14" s="25">
        <f t="shared" si="2"/>
        <v>0.16997059952612167</v>
      </c>
      <c r="M14" s="25">
        <f t="shared" si="2"/>
        <v>4.8139636779535852E-2</v>
      </c>
      <c r="N14" s="25">
        <f t="shared" si="2"/>
        <v>7.3894068323061862E-2</v>
      </c>
      <c r="O14" s="25">
        <f t="shared" si="2"/>
        <v>6.3982903065953278E-2</v>
      </c>
      <c r="P14" s="25">
        <f t="shared" si="2"/>
        <v>0.12770564369230433</v>
      </c>
      <c r="Q14" s="25">
        <f t="shared" si="2"/>
        <v>7.3448371951390132E-2</v>
      </c>
      <c r="R14" s="25">
        <f t="shared" si="2"/>
        <v>9.8940566901058111E-2</v>
      </c>
      <c r="S14" s="25">
        <f t="shared" si="2"/>
        <v>0.15199987722398051</v>
      </c>
      <c r="T14" s="25">
        <f t="shared" si="2"/>
        <v>0.13438175545194786</v>
      </c>
      <c r="U14" s="25">
        <f t="shared" si="2"/>
        <v>9.5087846798329392E-2</v>
      </c>
      <c r="V14" s="25">
        <f t="shared" si="2"/>
        <v>0.22208282495016432</v>
      </c>
      <c r="W14" s="25" t="e">
        <f t="shared" si="2"/>
        <v>#DIV/0!</v>
      </c>
      <c r="X14" s="25">
        <f t="shared" si="2"/>
        <v>2.0984120980716146E-2</v>
      </c>
      <c r="Y14" s="25">
        <f t="shared" si="2"/>
        <v>0.10523539871333282</v>
      </c>
      <c r="Z14" s="25">
        <f t="shared" si="2"/>
        <v>3.958600054211231E-2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:Q20"/>
  <sheetViews>
    <sheetView zoomScale="90" zoomScaleNormal="90" workbookViewId="0">
      <pane ySplit="1" topLeftCell="A11" activePane="bottomLeft" state="frozen"/>
      <selection pane="bottomLeft" activeCell="Q21" sqref="Q21"/>
    </sheetView>
  </sheetViews>
  <sheetFormatPr baseColWidth="10" defaultColWidth="11.44140625" defaultRowHeight="14.4" x14ac:dyDescent="0.3"/>
  <cols>
    <col min="1" max="1" width="12.88671875" bestFit="1" customWidth="1"/>
    <col min="2" max="2" width="10.44140625" bestFit="1" customWidth="1"/>
    <col min="3" max="3" width="9.109375" bestFit="1" customWidth="1"/>
    <col min="4" max="4" width="16.88671875" bestFit="1" customWidth="1"/>
    <col min="5" max="5" width="17.33203125" bestFit="1" customWidth="1"/>
    <col min="16" max="16" width="24.109375" bestFit="1" customWidth="1"/>
  </cols>
  <sheetData>
    <row r="1" spans="1:17" x14ac:dyDescent="0.3">
      <c r="A1" t="s">
        <v>1</v>
      </c>
      <c r="B1" t="s">
        <v>48</v>
      </c>
      <c r="C1" t="s">
        <v>49</v>
      </c>
      <c r="D1" t="s">
        <v>50</v>
      </c>
      <c r="E1" t="s">
        <v>51</v>
      </c>
      <c r="J1" s="52" t="s">
        <v>1</v>
      </c>
      <c r="K1" s="52" t="s">
        <v>48</v>
      </c>
      <c r="L1" s="52" t="s">
        <v>52</v>
      </c>
      <c r="M1" s="52" t="s">
        <v>50</v>
      </c>
      <c r="N1" s="52" t="s">
        <v>51</v>
      </c>
    </row>
    <row r="2" spans="1:17" ht="15.6" x14ac:dyDescent="0.3">
      <c r="A2" t="s">
        <v>53</v>
      </c>
      <c r="B2">
        <v>2015</v>
      </c>
      <c r="C2">
        <v>717</v>
      </c>
      <c r="D2">
        <v>548</v>
      </c>
      <c r="E2" s="1">
        <f t="shared" ref="E2:E16" si="0">D2/C2</f>
        <v>0.76429567642956764</v>
      </c>
      <c r="J2" s="52" t="s">
        <v>53</v>
      </c>
      <c r="K2" s="52">
        <v>2015</v>
      </c>
      <c r="L2" s="52">
        <v>717</v>
      </c>
      <c r="M2" s="52">
        <v>548</v>
      </c>
      <c r="N2" s="53">
        <f t="shared" ref="N2:N3" si="1">M2/L2</f>
        <v>0.76429567642956764</v>
      </c>
      <c r="P2" s="17"/>
      <c r="Q2" s="14"/>
    </row>
    <row r="3" spans="1:17" ht="15.6" x14ac:dyDescent="0.3">
      <c r="A3" t="s">
        <v>30</v>
      </c>
      <c r="B3">
        <v>2016</v>
      </c>
      <c r="C3">
        <v>3583</v>
      </c>
      <c r="D3">
        <v>2947</v>
      </c>
      <c r="E3" s="1">
        <f t="shared" si="0"/>
        <v>0.8224951158247279</v>
      </c>
      <c r="J3" s="52" t="s">
        <v>30</v>
      </c>
      <c r="K3" s="52">
        <v>2016</v>
      </c>
      <c r="L3" s="52">
        <v>3583</v>
      </c>
      <c r="M3" s="52">
        <v>2947</v>
      </c>
      <c r="N3" s="53">
        <f t="shared" si="1"/>
        <v>0.8224951158247279</v>
      </c>
      <c r="P3" s="17"/>
      <c r="Q3" s="14"/>
    </row>
    <row r="4" spans="1:17" ht="15.6" x14ac:dyDescent="0.3">
      <c r="A4" t="s">
        <v>27</v>
      </c>
      <c r="B4">
        <v>2014</v>
      </c>
      <c r="C4" t="s">
        <v>54</v>
      </c>
      <c r="D4" t="s">
        <v>54</v>
      </c>
      <c r="E4" s="1">
        <v>0.89</v>
      </c>
      <c r="J4" s="52" t="s">
        <v>27</v>
      </c>
      <c r="K4" s="52">
        <v>2014</v>
      </c>
      <c r="L4" s="54" t="s">
        <v>54</v>
      </c>
      <c r="M4" s="54" t="s">
        <v>54</v>
      </c>
      <c r="N4" s="53">
        <v>0.89</v>
      </c>
      <c r="P4" s="17"/>
      <c r="Q4" s="14"/>
    </row>
    <row r="5" spans="1:17" ht="15.6" x14ac:dyDescent="0.3">
      <c r="A5" t="s">
        <v>29</v>
      </c>
      <c r="B5">
        <v>2016</v>
      </c>
      <c r="C5">
        <v>1399</v>
      </c>
      <c r="D5">
        <v>1223</v>
      </c>
      <c r="E5" s="1">
        <f t="shared" si="0"/>
        <v>0.87419585418155821</v>
      </c>
      <c r="J5" s="52" t="s">
        <v>29</v>
      </c>
      <c r="K5" s="52">
        <v>2016</v>
      </c>
      <c r="L5" s="52">
        <v>1399</v>
      </c>
      <c r="M5" s="52">
        <v>1223</v>
      </c>
      <c r="N5" s="53">
        <f>M5/L5</f>
        <v>0.87419585418155821</v>
      </c>
      <c r="P5" s="17"/>
      <c r="Q5" s="14"/>
    </row>
    <row r="6" spans="1:17" ht="15.6" x14ac:dyDescent="0.3">
      <c r="A6" s="4" t="s">
        <v>31</v>
      </c>
      <c r="B6">
        <v>2017</v>
      </c>
      <c r="C6">
        <v>362</v>
      </c>
      <c r="D6">
        <v>346</v>
      </c>
      <c r="E6" s="1">
        <f t="shared" si="0"/>
        <v>0.95580110497237569</v>
      </c>
      <c r="J6" s="55" t="s">
        <v>31</v>
      </c>
      <c r="K6" s="52">
        <v>2017</v>
      </c>
      <c r="L6" s="52">
        <v>362</v>
      </c>
      <c r="M6" s="52">
        <v>346</v>
      </c>
      <c r="N6" s="53">
        <f t="shared" ref="N6:N17" si="2">M6/L6</f>
        <v>0.95580110497237569</v>
      </c>
      <c r="P6" s="17"/>
      <c r="Q6" s="14"/>
    </row>
    <row r="7" spans="1:17" x14ac:dyDescent="0.3">
      <c r="A7" s="4" t="s">
        <v>32</v>
      </c>
      <c r="B7">
        <v>2017</v>
      </c>
      <c r="C7">
        <v>945</v>
      </c>
      <c r="D7">
        <v>824</v>
      </c>
      <c r="E7" s="1">
        <f t="shared" si="0"/>
        <v>0.87195767195767193</v>
      </c>
      <c r="J7" s="55" t="s">
        <v>32</v>
      </c>
      <c r="K7" s="52">
        <v>2017</v>
      </c>
      <c r="L7" s="52">
        <v>945</v>
      </c>
      <c r="M7" s="52">
        <v>824</v>
      </c>
      <c r="N7" s="53">
        <f t="shared" si="2"/>
        <v>0.87195767195767193</v>
      </c>
    </row>
    <row r="8" spans="1:17" x14ac:dyDescent="0.3">
      <c r="A8" s="4" t="s">
        <v>33</v>
      </c>
      <c r="B8">
        <v>2017</v>
      </c>
      <c r="C8">
        <v>149</v>
      </c>
      <c r="D8">
        <v>128</v>
      </c>
      <c r="E8" s="1">
        <f t="shared" si="0"/>
        <v>0.85906040268456374</v>
      </c>
      <c r="J8" s="55" t="s">
        <v>33</v>
      </c>
      <c r="K8" s="52">
        <v>2017</v>
      </c>
      <c r="L8" s="52">
        <v>149</v>
      </c>
      <c r="M8" s="52">
        <v>128</v>
      </c>
      <c r="N8" s="53">
        <f t="shared" si="2"/>
        <v>0.85906040268456374</v>
      </c>
    </row>
    <row r="9" spans="1:17" x14ac:dyDescent="0.3">
      <c r="A9" s="4" t="s">
        <v>34</v>
      </c>
      <c r="B9">
        <v>2018</v>
      </c>
      <c r="C9">
        <v>318</v>
      </c>
      <c r="D9">
        <v>296</v>
      </c>
      <c r="E9" s="1">
        <f t="shared" si="0"/>
        <v>0.9308176100628931</v>
      </c>
      <c r="J9" s="55" t="s">
        <v>34</v>
      </c>
      <c r="K9" s="52">
        <v>2018</v>
      </c>
      <c r="L9" s="52">
        <v>318</v>
      </c>
      <c r="M9" s="52">
        <v>296</v>
      </c>
      <c r="N9" s="53">
        <f t="shared" si="2"/>
        <v>0.9308176100628931</v>
      </c>
    </row>
    <row r="10" spans="1:17" x14ac:dyDescent="0.3">
      <c r="A10" s="4" t="s">
        <v>41</v>
      </c>
      <c r="B10">
        <v>2018</v>
      </c>
      <c r="C10">
        <v>773</v>
      </c>
      <c r="D10">
        <v>460</v>
      </c>
      <c r="E10" s="1">
        <f t="shared" si="0"/>
        <v>0.59508408796895218</v>
      </c>
      <c r="J10" s="55" t="s">
        <v>35</v>
      </c>
      <c r="K10" s="52">
        <v>2019</v>
      </c>
      <c r="L10" s="52">
        <v>1852</v>
      </c>
      <c r="M10" s="52">
        <v>1514</v>
      </c>
      <c r="N10" s="53">
        <f t="shared" si="2"/>
        <v>0.81749460043196542</v>
      </c>
    </row>
    <row r="11" spans="1:17" x14ac:dyDescent="0.3">
      <c r="E11" s="1" t="e">
        <f t="shared" si="0"/>
        <v>#DIV/0!</v>
      </c>
      <c r="J11" s="55" t="s">
        <v>36</v>
      </c>
      <c r="K11" s="52">
        <v>2019</v>
      </c>
      <c r="L11" s="52">
        <v>1922</v>
      </c>
      <c r="M11" s="52">
        <v>1598</v>
      </c>
      <c r="N11" s="53">
        <f t="shared" si="2"/>
        <v>0.83142559833506768</v>
      </c>
    </row>
    <row r="12" spans="1:17" x14ac:dyDescent="0.3">
      <c r="E12" s="1" t="e">
        <f t="shared" si="0"/>
        <v>#DIV/0!</v>
      </c>
      <c r="J12" s="55" t="s">
        <v>37</v>
      </c>
      <c r="K12" s="52">
        <v>2020</v>
      </c>
      <c r="L12" s="52">
        <v>5873</v>
      </c>
      <c r="M12" s="52">
        <v>3428</v>
      </c>
      <c r="N12" s="53">
        <f t="shared" si="2"/>
        <v>0.58368806402179463</v>
      </c>
    </row>
    <row r="13" spans="1:17" x14ac:dyDescent="0.3">
      <c r="E13" s="1" t="e">
        <f t="shared" si="0"/>
        <v>#DIV/0!</v>
      </c>
      <c r="J13" s="55" t="s">
        <v>38</v>
      </c>
      <c r="K13" s="52">
        <v>2021</v>
      </c>
      <c r="L13" s="52">
        <v>4215</v>
      </c>
      <c r="M13" s="52">
        <v>3893</v>
      </c>
      <c r="N13" s="53">
        <f t="shared" si="2"/>
        <v>0.92360616844602605</v>
      </c>
    </row>
    <row r="14" spans="1:17" x14ac:dyDescent="0.3">
      <c r="E14" s="1" t="e">
        <f t="shared" si="0"/>
        <v>#DIV/0!</v>
      </c>
      <c r="J14" s="55" t="s">
        <v>39</v>
      </c>
      <c r="K14" s="52">
        <v>2021</v>
      </c>
      <c r="L14" s="52">
        <v>801</v>
      </c>
      <c r="M14" s="52">
        <v>708</v>
      </c>
      <c r="N14" s="53">
        <f t="shared" si="2"/>
        <v>0.88389513108614237</v>
      </c>
    </row>
    <row r="15" spans="1:17" x14ac:dyDescent="0.3">
      <c r="E15" s="1" t="e">
        <f t="shared" si="0"/>
        <v>#DIV/0!</v>
      </c>
      <c r="J15" s="55" t="s">
        <v>40</v>
      </c>
      <c r="K15" s="52">
        <v>2021</v>
      </c>
      <c r="L15" s="52">
        <v>1085</v>
      </c>
      <c r="M15" s="52">
        <v>785</v>
      </c>
      <c r="N15" s="53">
        <f t="shared" si="2"/>
        <v>0.72350230414746541</v>
      </c>
    </row>
    <row r="16" spans="1:17" x14ac:dyDescent="0.3">
      <c r="E16" s="1" t="e">
        <f t="shared" si="0"/>
        <v>#DIV/0!</v>
      </c>
      <c r="J16" s="55" t="s">
        <v>41</v>
      </c>
      <c r="K16" s="52">
        <v>2021</v>
      </c>
      <c r="L16" s="52">
        <v>762</v>
      </c>
      <c r="M16" s="52">
        <v>653</v>
      </c>
      <c r="N16" s="53">
        <f t="shared" si="2"/>
        <v>0.85695538057742782</v>
      </c>
    </row>
    <row r="17" spans="4:17" x14ac:dyDescent="0.3">
      <c r="J17" s="55" t="s">
        <v>42</v>
      </c>
      <c r="K17" s="52">
        <v>2021</v>
      </c>
      <c r="L17" s="52">
        <v>141</v>
      </c>
      <c r="M17" s="52">
        <v>108</v>
      </c>
      <c r="N17" s="53">
        <f t="shared" si="2"/>
        <v>0.76595744680851063</v>
      </c>
    </row>
    <row r="18" spans="4:17" x14ac:dyDescent="0.3">
      <c r="D18" t="s">
        <v>55</v>
      </c>
      <c r="E18" s="19">
        <f>AVERAGE(E2:E10)</f>
        <v>0.84041194712025669</v>
      </c>
      <c r="J18" s="52"/>
      <c r="K18" s="52"/>
      <c r="L18" s="52"/>
      <c r="N18" s="53"/>
    </row>
    <row r="20" spans="4:17" x14ac:dyDescent="0.3">
      <c r="M20" s="52" t="s">
        <v>55</v>
      </c>
      <c r="N20" s="53">
        <f>AVERAGE(N2:N17)</f>
        <v>0.83469675812298494</v>
      </c>
      <c r="P20" t="s">
        <v>56</v>
      </c>
      <c r="Q20" s="5">
        <f>AVERAGE(N2:N15,N17)</f>
        <v>0.83321284995935541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20"/>
  <sheetViews>
    <sheetView zoomScale="80" zoomScaleNormal="80" workbookViewId="0">
      <selection activeCell="F48" sqref="F48"/>
    </sheetView>
  </sheetViews>
  <sheetFormatPr baseColWidth="10" defaultColWidth="11.44140625" defaultRowHeight="14.4" x14ac:dyDescent="0.3"/>
  <cols>
    <col min="1" max="1" width="27.44140625" bestFit="1" customWidth="1"/>
    <col min="2" max="2" width="7.44140625" style="8" bestFit="1" customWidth="1"/>
    <col min="3" max="3" width="12" style="8" bestFit="1" customWidth="1"/>
    <col min="4" max="4" width="13.109375" style="8" bestFit="1" customWidth="1"/>
  </cols>
  <sheetData>
    <row r="2" spans="1:4" ht="15.6" x14ac:dyDescent="0.3">
      <c r="A2" s="26" t="s">
        <v>1</v>
      </c>
      <c r="B2" s="27" t="s">
        <v>2</v>
      </c>
      <c r="C2" s="27" t="s">
        <v>57</v>
      </c>
      <c r="D2" s="27" t="s">
        <v>58</v>
      </c>
    </row>
    <row r="3" spans="1:4" x14ac:dyDescent="0.3">
      <c r="A3" s="28" t="s">
        <v>59</v>
      </c>
      <c r="B3" s="29">
        <v>2009</v>
      </c>
      <c r="C3" s="29">
        <v>706</v>
      </c>
      <c r="D3" s="30" t="e">
        <f>#REF!</f>
        <v>#REF!</v>
      </c>
    </row>
    <row r="4" spans="1:4" x14ac:dyDescent="0.3">
      <c r="A4" s="28" t="s">
        <v>29</v>
      </c>
      <c r="B4" s="29">
        <v>2016</v>
      </c>
      <c r="C4" s="29">
        <v>1399</v>
      </c>
      <c r="D4" s="30">
        <v>0.71099999999999997</v>
      </c>
    </row>
    <row r="5" spans="1:4" x14ac:dyDescent="0.3">
      <c r="A5" s="28" t="s">
        <v>33</v>
      </c>
      <c r="B5" s="29">
        <v>2017</v>
      </c>
      <c r="C5" s="29">
        <v>149</v>
      </c>
      <c r="D5" s="30">
        <v>0.71099999999999997</v>
      </c>
    </row>
    <row r="6" spans="1:4" x14ac:dyDescent="0.3">
      <c r="A6" s="28" t="s">
        <v>37</v>
      </c>
      <c r="B6" s="29">
        <v>2018</v>
      </c>
      <c r="C6" s="29">
        <v>5255</v>
      </c>
      <c r="D6" s="30">
        <v>0.71</v>
      </c>
    </row>
    <row r="7" spans="1:4" x14ac:dyDescent="0.3">
      <c r="A7" s="31" t="s">
        <v>35</v>
      </c>
      <c r="B7" s="32">
        <v>2018</v>
      </c>
      <c r="C7" s="32">
        <v>1672</v>
      </c>
      <c r="D7" s="33">
        <v>0.68899999999999995</v>
      </c>
    </row>
    <row r="8" spans="1:4" x14ac:dyDescent="0.3">
      <c r="A8" s="34" t="s">
        <v>60</v>
      </c>
      <c r="B8" s="32">
        <v>2018</v>
      </c>
      <c r="C8" s="32">
        <v>4572</v>
      </c>
      <c r="D8" s="33">
        <v>0.68300000000000005</v>
      </c>
    </row>
    <row r="9" spans="1:4" x14ac:dyDescent="0.3">
      <c r="A9" s="34" t="s">
        <v>61</v>
      </c>
      <c r="B9" s="32">
        <v>2011</v>
      </c>
      <c r="C9" s="32">
        <v>486</v>
      </c>
      <c r="D9" s="33" t="e">
        <f>#REF!</f>
        <v>#REF!</v>
      </c>
    </row>
    <row r="10" spans="1:4" x14ac:dyDescent="0.3">
      <c r="A10" s="34" t="s">
        <v>41</v>
      </c>
      <c r="B10" s="32">
        <v>2018</v>
      </c>
      <c r="C10" s="32">
        <v>773</v>
      </c>
      <c r="D10" s="33">
        <v>0.67700000000000005</v>
      </c>
    </row>
    <row r="11" spans="1:4" x14ac:dyDescent="0.3">
      <c r="A11" s="34" t="s">
        <v>62</v>
      </c>
      <c r="B11" s="32">
        <v>2011</v>
      </c>
      <c r="C11" s="32">
        <v>49</v>
      </c>
      <c r="D11" s="33" t="e">
        <f>#REF!</f>
        <v>#REF!</v>
      </c>
    </row>
    <row r="12" spans="1:4" x14ac:dyDescent="0.3">
      <c r="A12" s="34" t="s">
        <v>63</v>
      </c>
      <c r="B12" s="32">
        <v>2017</v>
      </c>
      <c r="C12" s="32">
        <v>229</v>
      </c>
      <c r="D12" s="33">
        <v>0.65</v>
      </c>
    </row>
    <row r="13" spans="1:4" x14ac:dyDescent="0.3">
      <c r="A13" s="34" t="s">
        <v>38</v>
      </c>
      <c r="B13" s="32">
        <v>2017</v>
      </c>
      <c r="C13" s="32">
        <v>3858</v>
      </c>
      <c r="D13" s="33">
        <v>0.65</v>
      </c>
    </row>
    <row r="14" spans="1:4" x14ac:dyDescent="0.3">
      <c r="A14" s="34" t="s">
        <v>64</v>
      </c>
      <c r="B14" s="32">
        <v>2015</v>
      </c>
      <c r="C14" s="32">
        <v>548</v>
      </c>
      <c r="D14" s="33">
        <v>0.61499999999999999</v>
      </c>
    </row>
    <row r="15" spans="1:4" x14ac:dyDescent="0.3">
      <c r="A15" s="34" t="s">
        <v>65</v>
      </c>
      <c r="B15" s="32">
        <v>2011</v>
      </c>
      <c r="C15" s="32">
        <v>1568</v>
      </c>
      <c r="D15" s="33" t="e">
        <f>#REF!</f>
        <v>#REF!</v>
      </c>
    </row>
    <row r="16" spans="1:4" x14ac:dyDescent="0.3">
      <c r="A16" s="34" t="s">
        <v>31</v>
      </c>
      <c r="B16" s="32">
        <v>2017</v>
      </c>
      <c r="C16" s="32">
        <v>362</v>
      </c>
      <c r="D16" s="33">
        <v>0.61</v>
      </c>
    </row>
    <row r="17" spans="1:4" x14ac:dyDescent="0.3">
      <c r="A17" s="35" t="s">
        <v>30</v>
      </c>
      <c r="B17" s="36">
        <v>2016</v>
      </c>
      <c r="C17" s="36">
        <v>3583</v>
      </c>
      <c r="D17" s="37">
        <v>0.57999999999999996</v>
      </c>
    </row>
    <row r="18" spans="1:4" x14ac:dyDescent="0.3">
      <c r="A18" s="35" t="s">
        <v>34</v>
      </c>
      <c r="B18" s="36">
        <v>2018</v>
      </c>
      <c r="C18" s="36">
        <v>318</v>
      </c>
      <c r="D18" s="37">
        <v>0.56200000000000006</v>
      </c>
    </row>
    <row r="19" spans="1:4" x14ac:dyDescent="0.3">
      <c r="A19" s="35" t="s">
        <v>66</v>
      </c>
      <c r="B19" s="36">
        <v>2009</v>
      </c>
      <c r="C19" s="36">
        <v>271</v>
      </c>
      <c r="D19" s="37"/>
    </row>
    <row r="20" spans="1:4" x14ac:dyDescent="0.3">
      <c r="A20" s="35" t="s">
        <v>27</v>
      </c>
      <c r="B20" s="36">
        <v>2014</v>
      </c>
      <c r="C20" s="36">
        <v>297</v>
      </c>
      <c r="D20" s="37"/>
    </row>
  </sheetData>
  <sortState xmlns:xlrd2="http://schemas.microsoft.com/office/spreadsheetml/2017/richdata2" ref="A3:D20">
    <sortCondition descending="1" ref="D6"/>
  </sortState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3"/>
  <dimension ref="A1:AB33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0" sqref="A10"/>
    </sheetView>
  </sheetViews>
  <sheetFormatPr baseColWidth="10" defaultColWidth="11.44140625" defaultRowHeight="14.4" x14ac:dyDescent="0.3"/>
  <cols>
    <col min="1" max="1" width="14.109375" customWidth="1"/>
    <col min="2" max="2" width="17.6640625" bestFit="1" customWidth="1"/>
    <col min="3" max="3" width="7.88671875" bestFit="1" customWidth="1"/>
    <col min="4" max="22" width="10.6640625" customWidth="1"/>
    <col min="23" max="23" width="17.88671875" bestFit="1" customWidth="1"/>
  </cols>
  <sheetData>
    <row r="1" spans="1:28" x14ac:dyDescent="0.3">
      <c r="A1" t="s">
        <v>67</v>
      </c>
    </row>
    <row r="3" spans="1:28" x14ac:dyDescent="0.3">
      <c r="A3" t="s">
        <v>1</v>
      </c>
      <c r="B3" t="s">
        <v>68</v>
      </c>
      <c r="C3" t="s">
        <v>2</v>
      </c>
      <c r="D3" t="s">
        <v>4</v>
      </c>
      <c r="E3" t="s">
        <v>13</v>
      </c>
      <c r="F3" t="s">
        <v>5</v>
      </c>
      <c r="G3" t="s">
        <v>15</v>
      </c>
      <c r="H3" t="s">
        <v>6</v>
      </c>
      <c r="I3" t="s">
        <v>16</v>
      </c>
      <c r="J3" t="s">
        <v>17</v>
      </c>
      <c r="K3" t="s">
        <v>8</v>
      </c>
      <c r="L3" t="s">
        <v>9</v>
      </c>
      <c r="M3" t="s">
        <v>19</v>
      </c>
      <c r="N3" t="s">
        <v>11</v>
      </c>
      <c r="O3" t="s">
        <v>25</v>
      </c>
      <c r="P3" t="s">
        <v>21</v>
      </c>
      <c r="Q3" t="s">
        <v>12</v>
      </c>
      <c r="R3" t="s">
        <v>7</v>
      </c>
      <c r="S3" t="s">
        <v>26</v>
      </c>
      <c r="T3" t="s">
        <v>69</v>
      </c>
      <c r="U3" t="s">
        <v>10</v>
      </c>
      <c r="V3" t="s">
        <v>70</v>
      </c>
      <c r="W3" t="s">
        <v>71</v>
      </c>
    </row>
    <row r="4" spans="1:28" ht="15.75" customHeight="1" x14ac:dyDescent="0.3">
      <c r="A4" s="38" t="s">
        <v>72</v>
      </c>
      <c r="B4" s="38">
        <v>1018</v>
      </c>
      <c r="C4" s="38">
        <v>2008</v>
      </c>
      <c r="D4" s="39"/>
      <c r="E4" s="39"/>
      <c r="F4" s="39"/>
      <c r="G4" s="39"/>
      <c r="H4" s="39"/>
      <c r="I4" s="39">
        <v>0.65513833992094861</v>
      </c>
      <c r="J4" s="39"/>
      <c r="K4" s="39"/>
      <c r="L4" s="39"/>
      <c r="M4" s="39"/>
      <c r="N4" s="39"/>
      <c r="O4" s="39">
        <v>0.83388266315095583</v>
      </c>
      <c r="P4" s="39"/>
      <c r="Q4" s="39"/>
      <c r="R4" s="39"/>
      <c r="S4" s="39">
        <v>0.93322314049586774</v>
      </c>
      <c r="T4" s="39">
        <v>0.66925682406853959</v>
      </c>
      <c r="U4" s="39"/>
      <c r="V4" s="38"/>
      <c r="W4" s="40">
        <f>AVERAGE(D4:U4)</f>
        <v>0.77287524190907786</v>
      </c>
    </row>
    <row r="5" spans="1:28" x14ac:dyDescent="0.3">
      <c r="A5" s="38" t="s">
        <v>66</v>
      </c>
      <c r="B5" s="38">
        <v>271</v>
      </c>
      <c r="C5" s="38">
        <v>2009</v>
      </c>
      <c r="D5" s="39"/>
      <c r="E5" s="41">
        <v>0.82435424354243547</v>
      </c>
      <c r="F5" s="41">
        <v>0.55645756457564577</v>
      </c>
      <c r="G5" s="41">
        <v>0.7767527675276753</v>
      </c>
      <c r="H5" s="41">
        <v>0.54366543665436651</v>
      </c>
      <c r="I5" s="41">
        <v>0.46586715867158673</v>
      </c>
      <c r="J5" s="41">
        <v>0.56974169741697422</v>
      </c>
      <c r="K5" s="41">
        <v>0.5808118081180812</v>
      </c>
      <c r="L5" s="41">
        <v>0.39483394833948338</v>
      </c>
      <c r="M5" s="39"/>
      <c r="N5" s="39"/>
      <c r="O5" s="39"/>
      <c r="P5" s="41">
        <v>0.49630996309963099</v>
      </c>
      <c r="Q5" s="41">
        <v>0.50975224037954669</v>
      </c>
      <c r="R5" s="41">
        <v>0.24944649446494466</v>
      </c>
      <c r="S5" s="41">
        <v>0.85682656826568271</v>
      </c>
      <c r="T5" s="41">
        <v>0.78819188191881917</v>
      </c>
      <c r="U5" s="41">
        <v>0.45879458794587946</v>
      </c>
      <c r="V5" s="41">
        <v>0.78123352662098045</v>
      </c>
      <c r="W5" s="40">
        <f t="shared" ref="W5:W6" si="0">AVERAGE(D5:U5)</f>
        <v>0.57655759720862521</v>
      </c>
    </row>
    <row r="6" spans="1:28" x14ac:dyDescent="0.3">
      <c r="A6" s="38" t="s">
        <v>73</v>
      </c>
      <c r="B6" s="38">
        <v>1004</v>
      </c>
      <c r="C6" s="38">
        <v>2006</v>
      </c>
      <c r="D6" s="42">
        <v>0.60985541302178325</v>
      </c>
      <c r="E6" s="42">
        <v>0.65725258189286062</v>
      </c>
      <c r="F6" s="42">
        <v>0.51334657481002621</v>
      </c>
      <c r="G6" s="42">
        <v>0.71690037484280045</v>
      </c>
      <c r="H6" s="39"/>
      <c r="I6" s="42">
        <v>0.56045319236037938</v>
      </c>
      <c r="J6" s="42">
        <v>0.70496656347330455</v>
      </c>
      <c r="K6" s="42">
        <v>0.57505564213162419</v>
      </c>
      <c r="L6" s="42">
        <v>0.46983161787180272</v>
      </c>
      <c r="M6" s="39"/>
      <c r="N6" s="42">
        <v>0.52548104035397858</v>
      </c>
      <c r="O6" s="42">
        <v>0.73098202259526168</v>
      </c>
      <c r="P6" s="42">
        <v>0.53857583082444449</v>
      </c>
      <c r="Q6" s="42">
        <v>0.55274395471005999</v>
      </c>
      <c r="R6" s="42">
        <v>0.49340741436711583</v>
      </c>
      <c r="S6" s="39"/>
      <c r="T6" s="42">
        <v>0.62735960318560613</v>
      </c>
      <c r="U6" s="39"/>
      <c r="V6" s="38"/>
      <c r="W6" s="40">
        <f t="shared" si="0"/>
        <v>0.59115798760293203</v>
      </c>
    </row>
    <row r="7" spans="1:28" x14ac:dyDescent="0.3">
      <c r="A7" s="38" t="s">
        <v>74</v>
      </c>
      <c r="B7" s="38">
        <v>12278</v>
      </c>
      <c r="C7" s="38">
        <v>2007</v>
      </c>
      <c r="D7" s="43">
        <v>0.64164432529043791</v>
      </c>
      <c r="E7" s="43">
        <v>0.65191369255096665</v>
      </c>
      <c r="F7" s="43">
        <v>0.47539986520474087</v>
      </c>
      <c r="G7" s="43">
        <v>0.7004603965047449</v>
      </c>
      <c r="H7" s="43">
        <v>0.49347589706415368</v>
      </c>
      <c r="I7" s="43">
        <v>0.50757218241880819</v>
      </c>
      <c r="J7" s="43">
        <v>0.7318882228973369</v>
      </c>
      <c r="K7" s="43">
        <v>0.59642301710730949</v>
      </c>
      <c r="L7" s="43">
        <v>0.44907217341325234</v>
      </c>
      <c r="M7" s="39"/>
      <c r="N7" s="43">
        <v>0.6146223487361685</v>
      </c>
      <c r="O7" s="43">
        <v>0.65764267815742017</v>
      </c>
      <c r="P7" s="43">
        <v>0.45611362296048752</v>
      </c>
      <c r="Q7" s="43">
        <v>0.53398345639625711</v>
      </c>
      <c r="R7" s="43">
        <v>0.33063903990152838</v>
      </c>
      <c r="S7" s="43">
        <v>0.81211027239908107</v>
      </c>
      <c r="T7" s="43">
        <v>0.65898541929769894</v>
      </c>
      <c r="U7" s="43">
        <v>0.39316935679210796</v>
      </c>
      <c r="V7" s="38"/>
      <c r="W7" s="40">
        <f>AVERAGE(D7:U7)</f>
        <v>0.57088917453485288</v>
      </c>
    </row>
    <row r="8" spans="1:28" x14ac:dyDescent="0.3">
      <c r="A8" s="38" t="s">
        <v>66</v>
      </c>
      <c r="B8" s="38"/>
      <c r="C8" s="38">
        <v>2009</v>
      </c>
      <c r="D8" s="39"/>
      <c r="E8" s="44">
        <v>0.82435424354243547</v>
      </c>
      <c r="F8" s="44">
        <v>0.55645756457564577</v>
      </c>
      <c r="G8" s="44">
        <v>0.7767527675276753</v>
      </c>
      <c r="H8" s="44">
        <v>0.54366543665436651</v>
      </c>
      <c r="I8" s="44">
        <v>0.46586715867158673</v>
      </c>
      <c r="J8" s="44">
        <v>0.56974169741697422</v>
      </c>
      <c r="K8" s="44">
        <v>0.5808118081180812</v>
      </c>
      <c r="L8" s="44">
        <v>0.39483394833948338</v>
      </c>
      <c r="M8" s="45"/>
      <c r="N8" s="45"/>
      <c r="O8" s="45"/>
      <c r="P8" s="44">
        <v>0.49630996309963099</v>
      </c>
      <c r="Q8" s="44">
        <v>0.50975224037954669</v>
      </c>
      <c r="R8" s="44">
        <v>0.24944649446494466</v>
      </c>
      <c r="S8" s="44">
        <v>0.85682656826568271</v>
      </c>
      <c r="U8" s="44">
        <v>0.45879458794587946</v>
      </c>
      <c r="W8" s="46">
        <f ca="1">AVERAGE(D8:W8)</f>
        <v>0.56027803684630262</v>
      </c>
      <c r="AB8" s="19"/>
    </row>
    <row r="9" spans="1:28" x14ac:dyDescent="0.3">
      <c r="A9" s="38" t="s">
        <v>59</v>
      </c>
      <c r="B9" s="38"/>
      <c r="C9" s="38">
        <v>2009</v>
      </c>
      <c r="D9" s="39">
        <v>0.83599543639475182</v>
      </c>
      <c r="E9" s="39">
        <v>0.82682996297351186</v>
      </c>
      <c r="F9" s="39">
        <v>0.77420507324044296</v>
      </c>
      <c r="G9" s="39">
        <v>0.86566630939621292</v>
      </c>
      <c r="H9" s="39">
        <v>0.85408745247148288</v>
      </c>
      <c r="I9" s="39">
        <v>0.75011899095668733</v>
      </c>
      <c r="J9" s="39">
        <v>0.86304100227790437</v>
      </c>
      <c r="K9" s="39">
        <v>0.80512820512820515</v>
      </c>
      <c r="L9" s="39">
        <v>0.69781596849266025</v>
      </c>
      <c r="M9" s="39">
        <v>0.64566026926382125</v>
      </c>
      <c r="N9" s="39">
        <v>0.82355046528274878</v>
      </c>
      <c r="O9" s="39">
        <v>0.89985693848354797</v>
      </c>
      <c r="P9" s="39">
        <v>0.66809728183118744</v>
      </c>
      <c r="Q9" s="39">
        <v>0.67998858121610051</v>
      </c>
      <c r="R9" s="39">
        <v>0.66035714285714286</v>
      </c>
      <c r="S9" s="39">
        <v>0.94176610978520281</v>
      </c>
      <c r="U9" s="39">
        <v>0.59390681003584234</v>
      </c>
      <c r="W9" s="46">
        <f ca="1">AVERAGE(D9:W9)</f>
        <v>0.77565129412279132</v>
      </c>
      <c r="AB9" s="19"/>
    </row>
    <row r="10" spans="1:28" x14ac:dyDescent="0.3">
      <c r="D10" s="6"/>
      <c r="E10" s="6"/>
      <c r="F10" s="6"/>
      <c r="G10" s="6"/>
      <c r="H10" s="1"/>
      <c r="I10" s="6"/>
      <c r="J10" s="6"/>
      <c r="K10" s="6"/>
      <c r="L10" s="6"/>
      <c r="M10" s="1"/>
      <c r="N10" s="6"/>
      <c r="O10" s="6"/>
      <c r="P10" s="6"/>
      <c r="Q10" s="6"/>
      <c r="R10" s="6"/>
      <c r="S10" s="1"/>
      <c r="T10" s="6"/>
      <c r="U10" s="1"/>
      <c r="W10" s="5"/>
    </row>
    <row r="11" spans="1:28" x14ac:dyDescent="0.3">
      <c r="D11" s="6"/>
      <c r="E11" s="6"/>
      <c r="F11" s="6"/>
      <c r="G11" s="6"/>
      <c r="H11" s="1"/>
      <c r="I11" s="6"/>
      <c r="J11" s="6"/>
      <c r="K11" s="6"/>
      <c r="L11" s="6"/>
      <c r="M11" s="1"/>
      <c r="N11" s="6"/>
      <c r="R11" s="24"/>
      <c r="T11" s="24"/>
      <c r="U11" s="24"/>
    </row>
    <row r="12" spans="1:28" x14ac:dyDescent="0.3">
      <c r="D12" s="6"/>
      <c r="E12" s="6"/>
      <c r="F12" s="6"/>
      <c r="G12" s="6"/>
      <c r="H12" s="1"/>
      <c r="I12" s="6"/>
      <c r="J12" s="6"/>
      <c r="K12" s="6"/>
      <c r="L12" s="6"/>
      <c r="M12" s="1"/>
      <c r="N12" s="6"/>
      <c r="R12" s="41"/>
      <c r="T12" s="41"/>
      <c r="U12" s="41"/>
    </row>
    <row r="13" spans="1:28" x14ac:dyDescent="0.3">
      <c r="D13" s="6"/>
      <c r="E13" s="6"/>
      <c r="F13" s="6"/>
      <c r="G13" s="6"/>
      <c r="H13" s="1"/>
      <c r="I13" s="6"/>
      <c r="J13" s="6"/>
      <c r="K13" s="6"/>
      <c r="L13" s="6"/>
      <c r="M13" s="1"/>
      <c r="N13" s="6"/>
      <c r="R13" s="38"/>
      <c r="T13" s="38"/>
      <c r="U13" s="38"/>
    </row>
    <row r="14" spans="1:28" x14ac:dyDescent="0.3">
      <c r="D14" s="6"/>
      <c r="E14" s="6"/>
      <c r="F14" s="6"/>
      <c r="G14" s="6"/>
      <c r="H14" s="1"/>
      <c r="I14" s="6"/>
      <c r="J14" s="6"/>
      <c r="K14" s="6"/>
      <c r="L14" s="6"/>
      <c r="M14" s="1"/>
      <c r="N14" s="6"/>
      <c r="O14" s="6"/>
      <c r="P14" s="6"/>
      <c r="Q14" s="6"/>
      <c r="R14" s="6"/>
      <c r="S14" s="1"/>
      <c r="T14" s="6"/>
      <c r="U14" s="1"/>
      <c r="W14" s="5"/>
    </row>
    <row r="15" spans="1:28" x14ac:dyDescent="0.3">
      <c r="D15" s="6"/>
      <c r="E15" s="6"/>
      <c r="F15" s="6"/>
      <c r="G15" s="6"/>
      <c r="H15" s="1"/>
      <c r="I15" s="6"/>
      <c r="J15" s="6"/>
      <c r="K15" s="6"/>
      <c r="L15" s="6"/>
      <c r="M15" s="1"/>
      <c r="N15" s="6"/>
      <c r="O15" s="6"/>
      <c r="P15" s="6"/>
      <c r="Q15" s="6"/>
      <c r="R15" s="6"/>
      <c r="S15" s="1"/>
      <c r="T15" s="6"/>
      <c r="U15" s="1"/>
      <c r="W15" s="5"/>
    </row>
    <row r="16" spans="1:28" x14ac:dyDescent="0.3">
      <c r="D16" s="6"/>
      <c r="E16" s="6"/>
      <c r="F16" s="6"/>
      <c r="G16" s="6"/>
      <c r="H16" s="1"/>
      <c r="I16" s="6"/>
      <c r="J16" s="6"/>
      <c r="K16" s="6"/>
      <c r="L16" s="6"/>
      <c r="M16" s="1"/>
      <c r="N16" s="6"/>
      <c r="O16" s="6"/>
      <c r="P16" s="6"/>
      <c r="Q16" s="6"/>
      <c r="R16" s="6"/>
      <c r="S16" s="1"/>
      <c r="T16" s="6"/>
      <c r="U16" s="1"/>
      <c r="W16" s="5"/>
    </row>
    <row r="17" spans="3:23" x14ac:dyDescent="0.3">
      <c r="D17" s="6"/>
      <c r="E17" s="6"/>
      <c r="F17" s="6"/>
      <c r="G17" s="6"/>
      <c r="H17" s="1"/>
      <c r="I17" s="6"/>
      <c r="J17" s="6"/>
      <c r="K17" s="6"/>
      <c r="L17" s="6"/>
      <c r="M17" s="1"/>
      <c r="N17" s="6"/>
      <c r="O17" s="6"/>
      <c r="P17" s="6"/>
      <c r="Q17" s="6"/>
      <c r="R17" s="6"/>
      <c r="S17" s="1"/>
      <c r="T17" s="6"/>
      <c r="U17" s="1"/>
      <c r="W17" s="5"/>
    </row>
    <row r="18" spans="3:23" x14ac:dyDescent="0.3">
      <c r="D18" s="6"/>
      <c r="E18" s="6"/>
      <c r="F18" s="6"/>
      <c r="G18" s="6"/>
      <c r="H18" s="1"/>
      <c r="I18" s="6"/>
      <c r="J18" s="6"/>
      <c r="K18" s="6"/>
      <c r="L18" s="6"/>
      <c r="M18" s="1"/>
      <c r="N18" s="6"/>
      <c r="O18" s="6"/>
      <c r="P18" s="6"/>
      <c r="Q18" s="6"/>
      <c r="R18" s="6"/>
      <c r="S18" s="1"/>
      <c r="T18" s="6"/>
      <c r="U18" s="1"/>
      <c r="W18" s="5"/>
    </row>
    <row r="19" spans="3:23" x14ac:dyDescent="0.3">
      <c r="D19" s="6"/>
      <c r="E19" s="6"/>
      <c r="F19" s="6"/>
      <c r="G19" s="6"/>
      <c r="H19" s="1"/>
      <c r="I19" s="6"/>
      <c r="J19" s="6"/>
      <c r="K19" s="6"/>
      <c r="L19" s="6"/>
      <c r="M19" s="1"/>
      <c r="N19" s="6"/>
      <c r="O19" s="6"/>
      <c r="P19" s="6"/>
      <c r="Q19" s="6"/>
      <c r="R19" s="6"/>
      <c r="S19" s="1"/>
      <c r="T19" s="6"/>
      <c r="U19" s="1"/>
      <c r="W19" s="5"/>
    </row>
    <row r="20" spans="3:23" x14ac:dyDescent="0.3">
      <c r="D20" s="6"/>
      <c r="E20" s="6"/>
      <c r="F20" s="6"/>
      <c r="G20" s="6"/>
      <c r="H20" s="1"/>
      <c r="I20" s="6"/>
      <c r="J20" s="6"/>
      <c r="K20" s="6"/>
      <c r="L20" s="6"/>
      <c r="M20" s="1"/>
      <c r="N20" s="6"/>
      <c r="O20" s="6"/>
      <c r="P20" s="6"/>
      <c r="Q20" s="6"/>
      <c r="R20" s="6"/>
      <c r="S20" s="1"/>
      <c r="T20" s="6"/>
      <c r="U20" s="1"/>
      <c r="W20" s="5"/>
    </row>
    <row r="21" spans="3:23" x14ac:dyDescent="0.3">
      <c r="D21" s="6"/>
      <c r="E21" s="6"/>
      <c r="F21" s="6"/>
      <c r="G21" s="6"/>
      <c r="H21" s="1"/>
      <c r="I21" s="6"/>
      <c r="J21" s="6"/>
      <c r="K21" s="6"/>
      <c r="L21" s="6"/>
      <c r="M21" s="1"/>
      <c r="N21" s="6"/>
      <c r="O21" s="6"/>
      <c r="P21" s="6"/>
      <c r="Q21" s="6"/>
      <c r="R21" s="6"/>
      <c r="S21" s="1"/>
      <c r="T21" s="6"/>
      <c r="U21" s="1"/>
      <c r="W21" s="5"/>
    </row>
    <row r="22" spans="3:23" x14ac:dyDescent="0.3">
      <c r="D22" s="6"/>
      <c r="E22" s="6"/>
      <c r="F22" s="6"/>
      <c r="G22" s="6"/>
      <c r="H22" s="1"/>
      <c r="I22" s="6"/>
      <c r="J22" s="6"/>
      <c r="K22" s="6"/>
      <c r="L22" s="6"/>
      <c r="M22" s="1"/>
      <c r="N22" s="6"/>
      <c r="O22" s="6"/>
      <c r="P22" s="6"/>
      <c r="Q22" s="6"/>
      <c r="R22" s="6"/>
      <c r="S22" s="1"/>
      <c r="T22" s="6"/>
      <c r="U22" s="1"/>
      <c r="W22" s="5"/>
    </row>
    <row r="23" spans="3:23" x14ac:dyDescent="0.3">
      <c r="D23" s="6"/>
      <c r="E23" s="6"/>
      <c r="F23" s="6"/>
      <c r="G23" s="6"/>
      <c r="H23" s="1"/>
      <c r="I23" s="6"/>
      <c r="J23" s="6"/>
      <c r="K23" s="6"/>
      <c r="L23" s="6"/>
      <c r="M23" s="1"/>
      <c r="N23" s="6"/>
      <c r="O23" s="6"/>
      <c r="P23" s="6"/>
      <c r="Q23" s="6"/>
      <c r="R23" s="6"/>
      <c r="S23" s="1"/>
      <c r="T23" s="6"/>
      <c r="U23" s="1"/>
      <c r="W23" s="5"/>
    </row>
    <row r="24" spans="3:23" x14ac:dyDescent="0.3">
      <c r="D24" s="6"/>
      <c r="E24" s="6"/>
      <c r="F24" s="6"/>
      <c r="G24" s="6"/>
      <c r="H24" s="1"/>
      <c r="I24" s="6"/>
      <c r="J24" s="6"/>
      <c r="K24" s="6"/>
      <c r="L24" s="6"/>
      <c r="M24" s="1"/>
      <c r="N24" s="6"/>
      <c r="O24" s="6"/>
      <c r="P24" s="6"/>
      <c r="Q24" s="6"/>
      <c r="R24" s="6"/>
      <c r="S24" s="1"/>
      <c r="T24" s="6"/>
      <c r="U24" s="1"/>
      <c r="W24" s="5"/>
    </row>
    <row r="25" spans="3:23" x14ac:dyDescent="0.3">
      <c r="D25" s="6"/>
      <c r="E25" s="6"/>
      <c r="F25" s="6"/>
      <c r="G25" s="6"/>
      <c r="H25" s="1"/>
      <c r="I25" s="6"/>
      <c r="J25" s="6"/>
      <c r="K25" s="6"/>
      <c r="L25" s="6"/>
      <c r="M25" s="1"/>
      <c r="N25" s="6"/>
      <c r="O25" s="6"/>
      <c r="P25" s="6"/>
      <c r="Q25" s="6"/>
      <c r="R25" s="6"/>
      <c r="S25" s="1"/>
      <c r="T25" s="6"/>
      <c r="U25" s="1"/>
      <c r="W25" s="5"/>
    </row>
    <row r="26" spans="3:23" x14ac:dyDescent="0.3">
      <c r="D26" s="6"/>
      <c r="E26" s="6"/>
      <c r="F26" s="6"/>
      <c r="G26" s="6"/>
      <c r="H26" s="1"/>
      <c r="I26" s="6"/>
      <c r="J26" s="6"/>
      <c r="K26" s="6"/>
      <c r="L26" s="6"/>
      <c r="M26" s="1"/>
      <c r="N26" s="6"/>
      <c r="O26" s="6"/>
      <c r="P26" s="6"/>
      <c r="Q26" s="6"/>
      <c r="R26" s="6"/>
      <c r="S26" s="1"/>
      <c r="T26" s="6"/>
      <c r="U26" s="1"/>
      <c r="W26" s="5"/>
    </row>
    <row r="27" spans="3:23" x14ac:dyDescent="0.3">
      <c r="D27" s="6"/>
      <c r="E27" s="6"/>
      <c r="F27" s="6"/>
      <c r="G27" s="6"/>
      <c r="H27" s="1"/>
      <c r="I27" s="6"/>
      <c r="J27" s="6"/>
      <c r="K27" s="6"/>
      <c r="L27" s="6"/>
      <c r="M27" s="1"/>
      <c r="N27" s="6"/>
      <c r="O27" s="6"/>
      <c r="P27" s="6"/>
      <c r="Q27" s="6"/>
      <c r="R27" s="6"/>
      <c r="S27" s="1"/>
      <c r="T27" s="6"/>
      <c r="U27" s="1"/>
      <c r="W27" s="5"/>
    </row>
    <row r="28" spans="3:23" x14ac:dyDescent="0.3">
      <c r="D28" s="6"/>
      <c r="E28" s="6"/>
      <c r="F28" s="6"/>
      <c r="G28" s="6"/>
      <c r="H28" s="1"/>
      <c r="I28" s="6"/>
      <c r="J28" s="6"/>
      <c r="K28" s="6"/>
      <c r="L28" s="6"/>
      <c r="M28" s="1"/>
      <c r="N28" s="6"/>
      <c r="O28" s="6"/>
      <c r="P28" s="6"/>
      <c r="Q28" s="6"/>
      <c r="R28" s="6"/>
      <c r="S28" s="1"/>
      <c r="T28" s="6"/>
      <c r="U28" s="1"/>
      <c r="W28" s="5"/>
    </row>
    <row r="29" spans="3:23" x14ac:dyDescent="0.3">
      <c r="D29" s="6"/>
      <c r="E29" s="6"/>
      <c r="F29" s="6"/>
      <c r="G29" s="6"/>
      <c r="H29" s="1"/>
      <c r="I29" s="6"/>
      <c r="J29" s="6"/>
      <c r="K29" s="6"/>
      <c r="L29" s="6"/>
      <c r="M29" s="1"/>
      <c r="N29" s="6"/>
      <c r="O29" s="6"/>
      <c r="P29" s="6"/>
      <c r="Q29" s="6"/>
      <c r="R29" s="6"/>
      <c r="S29" s="1"/>
      <c r="T29" s="6"/>
      <c r="U29" s="1"/>
      <c r="W29" s="5"/>
    </row>
    <row r="30" spans="3:23" x14ac:dyDescent="0.3">
      <c r="D30" s="6"/>
      <c r="E30" s="6"/>
      <c r="F30" s="6"/>
      <c r="G30" s="6"/>
      <c r="H30" s="1"/>
      <c r="I30" s="6"/>
      <c r="J30" s="6"/>
      <c r="K30" s="6"/>
      <c r="L30" s="6"/>
      <c r="M30" s="1"/>
      <c r="N30" s="6"/>
      <c r="O30" s="6"/>
      <c r="P30" s="6"/>
      <c r="Q30" s="6"/>
      <c r="R30" s="6"/>
      <c r="S30" s="1"/>
      <c r="T30" s="6"/>
      <c r="U30" s="1"/>
      <c r="W30" s="5"/>
    </row>
    <row r="31" spans="3:23" x14ac:dyDescent="0.3">
      <c r="C31" s="1"/>
    </row>
    <row r="32" spans="3:23" x14ac:dyDescent="0.3">
      <c r="C32" s="1"/>
    </row>
    <row r="33" spans="3:3" x14ac:dyDescent="0.3">
      <c r="C33" s="1"/>
    </row>
  </sheetData>
  <autoFilter ref="A3:V30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4"/>
  <dimension ref="A1:E45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14" sqref="I14"/>
    </sheetView>
  </sheetViews>
  <sheetFormatPr baseColWidth="10" defaultColWidth="11.44140625" defaultRowHeight="14.4" x14ac:dyDescent="0.3"/>
  <cols>
    <col min="1" max="1" width="27.44140625" bestFit="1" customWidth="1"/>
    <col min="2" max="2" width="9.88671875" bestFit="1" customWidth="1"/>
    <col min="3" max="3" width="13" bestFit="1" customWidth="1"/>
    <col min="4" max="4" width="16" bestFit="1" customWidth="1"/>
    <col min="5" max="5" width="7.6640625" bestFit="1" customWidth="1"/>
  </cols>
  <sheetData>
    <row r="1" spans="1:5" x14ac:dyDescent="0.3">
      <c r="A1" t="s">
        <v>67</v>
      </c>
    </row>
    <row r="3" spans="1:5" x14ac:dyDescent="0.3">
      <c r="A3" s="24" t="s">
        <v>1</v>
      </c>
      <c r="B3" s="24" t="s">
        <v>2</v>
      </c>
      <c r="C3" s="24" t="s">
        <v>49</v>
      </c>
      <c r="D3" s="24"/>
      <c r="E3" s="24" t="s">
        <v>69</v>
      </c>
    </row>
    <row r="4" spans="1:5" x14ac:dyDescent="0.3">
      <c r="A4" s="38" t="s">
        <v>66</v>
      </c>
      <c r="B4" s="38">
        <v>2009</v>
      </c>
      <c r="C4" s="38">
        <v>271</v>
      </c>
      <c r="D4" s="38"/>
      <c r="E4" s="44">
        <v>0.78819188191881917</v>
      </c>
    </row>
    <row r="5" spans="1:5" x14ac:dyDescent="0.3">
      <c r="A5" s="38" t="s">
        <v>59</v>
      </c>
      <c r="B5" s="38">
        <v>2009</v>
      </c>
      <c r="C5" s="38">
        <v>706</v>
      </c>
      <c r="D5" s="38"/>
      <c r="E5" s="39">
        <v>0.77135535307517089</v>
      </c>
    </row>
    <row r="6" spans="1:5" x14ac:dyDescent="0.3">
      <c r="A6" s="38" t="s">
        <v>64</v>
      </c>
      <c r="B6" s="38">
        <v>2015</v>
      </c>
      <c r="C6" s="38">
        <v>548</v>
      </c>
      <c r="D6" s="38"/>
      <c r="E6" s="47">
        <v>0.74099999999999999</v>
      </c>
    </row>
    <row r="7" spans="1:5" x14ac:dyDescent="0.3">
      <c r="A7" s="38" t="s">
        <v>27</v>
      </c>
      <c r="B7" s="38">
        <v>2014</v>
      </c>
      <c r="C7" s="38">
        <v>297</v>
      </c>
      <c r="D7" s="38"/>
      <c r="E7" s="39">
        <v>0.64900000000000002</v>
      </c>
    </row>
    <row r="8" spans="1:5" x14ac:dyDescent="0.3">
      <c r="A8" s="38" t="s">
        <v>61</v>
      </c>
      <c r="B8" s="38">
        <v>2011</v>
      </c>
      <c r="C8" s="38">
        <v>486</v>
      </c>
      <c r="D8" s="38"/>
      <c r="E8" s="39">
        <v>0.69012345679012344</v>
      </c>
    </row>
    <row r="9" spans="1:5" x14ac:dyDescent="0.3">
      <c r="A9" s="38" t="s">
        <v>65</v>
      </c>
      <c r="B9" s="38">
        <v>2011</v>
      </c>
      <c r="C9" s="38">
        <v>1568</v>
      </c>
      <c r="D9" s="38"/>
      <c r="E9" s="39">
        <v>0.57482993197278909</v>
      </c>
    </row>
    <row r="10" spans="1:5" x14ac:dyDescent="0.3">
      <c r="A10" s="38" t="s">
        <v>62</v>
      </c>
      <c r="B10" s="38">
        <v>2011</v>
      </c>
      <c r="C10" s="38">
        <v>49</v>
      </c>
      <c r="D10" s="38"/>
      <c r="E10" s="39">
        <v>0.86099999999999999</v>
      </c>
    </row>
    <row r="11" spans="1:5" s="1" customFormat="1" x14ac:dyDescent="0.3">
      <c r="A11" s="39" t="s">
        <v>75</v>
      </c>
      <c r="B11" s="38">
        <v>2018</v>
      </c>
      <c r="C11" s="38">
        <v>1672</v>
      </c>
      <c r="D11" s="39"/>
      <c r="E11" s="39"/>
    </row>
    <row r="12" spans="1:5" x14ac:dyDescent="0.3">
      <c r="A12" s="38" t="s">
        <v>29</v>
      </c>
      <c r="B12" s="38">
        <v>2016</v>
      </c>
      <c r="C12" s="38">
        <v>1399</v>
      </c>
      <c r="D12" s="38"/>
      <c r="E12" s="47">
        <v>0.81599999999999995</v>
      </c>
    </row>
    <row r="13" spans="1:5" x14ac:dyDescent="0.3">
      <c r="A13" s="38" t="s">
        <v>31</v>
      </c>
      <c r="B13" s="38">
        <v>2017</v>
      </c>
      <c r="C13" s="38">
        <v>362</v>
      </c>
      <c r="D13" s="38"/>
      <c r="E13" s="40">
        <v>0.6771602955348538</v>
      </c>
    </row>
    <row r="14" spans="1:5" x14ac:dyDescent="0.3">
      <c r="A14" s="38" t="s">
        <v>63</v>
      </c>
      <c r="B14" s="38">
        <v>2017</v>
      </c>
      <c r="C14" s="38">
        <v>229</v>
      </c>
      <c r="D14" s="38"/>
      <c r="E14" s="40">
        <v>0.75341130604288498</v>
      </c>
    </row>
    <row r="15" spans="1:5" x14ac:dyDescent="0.3">
      <c r="A15" s="38" t="s">
        <v>33</v>
      </c>
      <c r="B15" s="38">
        <v>2017</v>
      </c>
      <c r="C15" s="38">
        <v>149</v>
      </c>
      <c r="D15" s="38"/>
      <c r="E15" s="40">
        <v>0.82699999999999996</v>
      </c>
    </row>
    <row r="16" spans="1:5" x14ac:dyDescent="0.3">
      <c r="A16" s="38" t="s">
        <v>34</v>
      </c>
      <c r="B16" s="38">
        <v>2018</v>
      </c>
      <c r="C16" s="38">
        <v>318</v>
      </c>
      <c r="D16" s="38"/>
      <c r="E16" s="48"/>
    </row>
    <row r="17" spans="2:5" x14ac:dyDescent="0.3">
      <c r="E17" s="7"/>
    </row>
    <row r="18" spans="2:5" x14ac:dyDescent="0.3">
      <c r="E18" s="24" t="s">
        <v>69</v>
      </c>
    </row>
    <row r="19" spans="2:5" x14ac:dyDescent="0.3">
      <c r="D19" s="24" t="s">
        <v>76</v>
      </c>
      <c r="E19" s="45">
        <f t="shared" ref="E19" si="0">AVERAGE(E4:E16)</f>
        <v>0.74082474775769469</v>
      </c>
    </row>
    <row r="20" spans="2:5" x14ac:dyDescent="0.3">
      <c r="D20" s="24" t="s">
        <v>77</v>
      </c>
      <c r="E20" s="49">
        <f t="shared" ref="E20" si="1">STDEV(E4:E16)</f>
        <v>8.5710936217945066E-2</v>
      </c>
    </row>
    <row r="22" spans="2:5" s="3" customFormat="1" x14ac:dyDescent="0.3">
      <c r="C22"/>
    </row>
    <row r="23" spans="2:5" s="3" customFormat="1" x14ac:dyDescent="0.3">
      <c r="C23"/>
    </row>
    <row r="24" spans="2:5" x14ac:dyDescent="0.3">
      <c r="B24" s="1"/>
      <c r="C24" s="1"/>
    </row>
    <row r="25" spans="2:5" x14ac:dyDescent="0.3">
      <c r="B25" s="1"/>
      <c r="C25" s="1"/>
    </row>
    <row r="26" spans="2:5" x14ac:dyDescent="0.3">
      <c r="B26" s="1"/>
      <c r="C26" s="1"/>
    </row>
    <row r="27" spans="2:5" x14ac:dyDescent="0.3">
      <c r="B27" s="1"/>
      <c r="C27" s="1"/>
    </row>
    <row r="28" spans="2:5" x14ac:dyDescent="0.3">
      <c r="B28" s="1"/>
      <c r="C28" s="1"/>
    </row>
    <row r="29" spans="2:5" x14ac:dyDescent="0.3">
      <c r="B29" s="1"/>
      <c r="C29" s="1"/>
    </row>
    <row r="30" spans="2:5" x14ac:dyDescent="0.3">
      <c r="B30" s="1"/>
      <c r="C30" s="1"/>
    </row>
    <row r="31" spans="2:5" x14ac:dyDescent="0.3">
      <c r="B31" s="1"/>
      <c r="C31" s="1"/>
    </row>
    <row r="32" spans="2:5" x14ac:dyDescent="0.3">
      <c r="B32" s="1"/>
      <c r="C32" s="1"/>
    </row>
    <row r="33" spans="2:5" x14ac:dyDescent="0.3">
      <c r="B33" s="1"/>
      <c r="C33" s="1"/>
    </row>
    <row r="34" spans="2:5" x14ac:dyDescent="0.3">
      <c r="B34" s="1"/>
      <c r="C34" s="1"/>
    </row>
    <row r="35" spans="2:5" x14ac:dyDescent="0.3">
      <c r="B35" s="1"/>
      <c r="C35" s="1"/>
      <c r="E35" s="5"/>
    </row>
    <row r="36" spans="2:5" x14ac:dyDescent="0.3">
      <c r="B36" s="1"/>
      <c r="C36" s="1"/>
    </row>
    <row r="37" spans="2:5" x14ac:dyDescent="0.3">
      <c r="B37" s="1"/>
      <c r="C37" s="1"/>
    </row>
    <row r="38" spans="2:5" x14ac:dyDescent="0.3">
      <c r="B38" s="1"/>
      <c r="C38" s="1"/>
      <c r="E38" s="2"/>
    </row>
    <row r="39" spans="2:5" x14ac:dyDescent="0.3">
      <c r="B39" s="1"/>
      <c r="C39" s="1"/>
    </row>
    <row r="40" spans="2:5" x14ac:dyDescent="0.3">
      <c r="B40" s="1"/>
      <c r="C40" s="1"/>
    </row>
    <row r="41" spans="2:5" x14ac:dyDescent="0.3">
      <c r="B41" s="1"/>
      <c r="C41" s="1"/>
    </row>
    <row r="42" spans="2:5" x14ac:dyDescent="0.3">
      <c r="B42" s="1"/>
      <c r="C42" s="1"/>
    </row>
    <row r="43" spans="2:5" x14ac:dyDescent="0.3">
      <c r="B43" s="1"/>
      <c r="C43" s="1"/>
    </row>
    <row r="44" spans="2:5" x14ac:dyDescent="0.3">
      <c r="B44" s="1"/>
      <c r="C44" s="1"/>
    </row>
    <row r="45" spans="2:5" x14ac:dyDescent="0.3">
      <c r="B45" s="1"/>
      <c r="C4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% ap por dim priv-púb</vt:lpstr>
      <vt:lpstr>% ap reg lagos</vt:lpstr>
      <vt:lpstr>Tasa de Respuesta</vt:lpstr>
      <vt:lpstr>Apreciación Positiva</vt:lpstr>
      <vt:lpstr>Históricos</vt:lpstr>
      <vt:lpstr>Históricos Dimensiones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atorres</dc:creator>
  <cp:keywords/>
  <dc:description/>
  <cp:lastModifiedBy>RODRIGO JOSÉ ALFARO VERGARA</cp:lastModifiedBy>
  <cp:revision/>
  <dcterms:created xsi:type="dcterms:W3CDTF">2017-05-03T14:44:34Z</dcterms:created>
  <dcterms:modified xsi:type="dcterms:W3CDTF">2022-11-25T14:21:36Z</dcterms:modified>
  <cp:category/>
  <cp:contentStatus/>
</cp:coreProperties>
</file>