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C14468DB-B29C-45AA-9EE7-93BEAA267658}" xr6:coauthVersionLast="36" xr6:coauthVersionMax="36" xr10:uidLastSave="{00000000-0000-0000-0000-000000000000}"/>
  <bookViews>
    <workbookView xWindow="0" yWindow="0" windowWidth="23040" windowHeight="8484" xr2:uid="{C30FD87E-EC4C-274A-9D2B-DAE1A0266671}"/>
  </bookViews>
  <sheets>
    <sheet name="infos" sheetId="1" r:id="rId1"/>
    <sheet name="evolution" sheetId="2" r:id="rId2"/>
    <sheet name="actionnair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  <c r="F8" i="2" l="1"/>
  <c r="B8" i="2"/>
  <c r="D8" i="2"/>
  <c r="B7" i="2"/>
  <c r="D7" i="2"/>
  <c r="F7" i="2"/>
  <c r="C8" i="2"/>
  <c r="E8" i="2"/>
  <c r="G8" i="2"/>
  <c r="C7" i="2"/>
  <c r="E7" i="2"/>
  <c r="G7" i="2"/>
  <c r="B12" i="3"/>
</calcChain>
</file>

<file path=xl/sharedStrings.xml><?xml version="1.0" encoding="utf-8"?>
<sst xmlns="http://schemas.openxmlformats.org/spreadsheetml/2006/main" count="38" uniqueCount="38">
  <si>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</si>
  <si>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</si>
  <si>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</si>
  <si>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</si>
  <si>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</si>
  <si>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</si>
  <si>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</si>
  <si>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</si>
  <si>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</si>
  <si>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</si>
  <si>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</si>
  <si>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</si>
  <si>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</si>
  <si>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</si>
  <si>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website</t>
  </si>
  <si>
    <t>attendo</t>
  </si>
  <si>
    <t>Attendo</t>
  </si>
  <si>
    <t>https://www.attendo.com/en/</t>
  </si>
  <si>
    <t>Sweden</t>
  </si>
  <si>
    <t>Sweden, Denmark, Finland</t>
  </si>
  <si>
    <t>Nordstjernan AB</t>
  </si>
  <si>
    <t>Pertti Tapio Karjalainen</t>
  </si>
  <si>
    <t>Swedbank Robur Fonder AB</t>
  </si>
  <si>
    <t>Carve Capital AB</t>
  </si>
  <si>
    <t>Knut Henrik Borelius</t>
  </si>
  <si>
    <t>Investment AB Öresund</t>
  </si>
  <si>
    <t>Max Mitteregger Kapitalförvaltning AB</t>
  </si>
  <si>
    <t>Keskinäinen Työeläkevakuutusyhtiö Elo</t>
  </si>
  <si>
    <t>SEB Investment Management AB</t>
  </si>
  <si>
    <t>Norges Bank Investment Management</t>
  </si>
  <si>
    <t>Others</t>
  </si>
  <si>
    <t>change_rate</t>
  </si>
  <si>
    <t>SEK</t>
  </si>
  <si>
    <t>type</t>
  </si>
  <si>
    <t>Nursing Home</t>
  </si>
  <si>
    <t>profit_rate</t>
  </si>
  <si>
    <t>operating_margin</t>
  </si>
  <si>
    <t>https://www.corpwatch.org/article/swedish-companies-accused-profiting-refugee-housing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</si>
</sst>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0.00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/>
    <xf numFmtId="165" fontId="0" fillId="0" borderId="0" xfId="0" applyNumberFormat="1" applyBorder="1" applyAlignment="1"/>
    <xf numFmtId="165" fontId="1" fillId="0" borderId="0" xfId="0" applyNumberFormat="1" applyFont="1" applyFill="1" applyBorder="1" applyAlignment="1">
      <alignment wrapText="1"/>
    </xf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tabSelected="1" zoomScale="117" workbookViewId="0">
      <selection activeCell="B10" sqref="B10"/>
    </sheetView>
  </sheetViews>
  <sheetFormatPr baseColWidth="10" defaultRowHeight="15.6" x14ac:dyDescent="0.3"/>
  <sheetData>
    <row r="1" spans="1:2" x14ac:dyDescent="0.3">
      <c r="A1" t="s">
        <v>1</v>
      </c>
      <c r="B1" t="s">
        <v>15</v>
      </c>
    </row>
    <row r="2" spans="1:2" x14ac:dyDescent="0.3">
      <c r="A2" t="s">
        <v>0</v>
      </c>
      <c r="B2" t="s">
        <v>16</v>
      </c>
    </row>
    <row r="3" spans="1:2" x14ac:dyDescent="0.3">
      <c r="A3" t="s">
        <v>33</v>
      </c>
      <c r="B3" t="s">
        <v>34</v>
      </c>
    </row>
    <row r="4" spans="1:2" x14ac:dyDescent="0.3">
      <c r="A4" t="s">
        <v>14</v>
      </c>
      <c r="B4" t="s">
        <v>17</v>
      </c>
    </row>
    <row r="5" spans="1:2" x14ac:dyDescent="0.3">
      <c r="A5" t="s">
        <v>5</v>
      </c>
      <c r="B5" t="s">
        <v>18</v>
      </c>
    </row>
    <row r="6" spans="1:2" x14ac:dyDescent="0.3">
      <c r="A6" t="s">
        <v>4</v>
      </c>
      <c r="B6" t="s">
        <v>19</v>
      </c>
    </row>
    <row r="7" spans="1:2" x14ac:dyDescent="0.3">
      <c r="A7" t="s">
        <v>2</v>
      </c>
      <c r="B7">
        <v>172</v>
      </c>
    </row>
    <row r="8" spans="1:2" x14ac:dyDescent="0.3">
      <c r="A8" t="s">
        <v>3</v>
      </c>
      <c r="B8">
        <v>17500</v>
      </c>
    </row>
    <row r="9" spans="1:2" x14ac:dyDescent="0.3">
      <c r="A9" t="s">
        <v>6</v>
      </c>
      <c r="B9">
        <v>25000</v>
      </c>
    </row>
    <row r="10" spans="1:2" x14ac:dyDescent="0.3">
      <c r="A10" t="s">
        <v>13</v>
      </c>
      <c r="B1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20"/>
  <sheetViews>
    <sheetView workbookViewId="0">
      <selection activeCell="B6" sqref="B6"/>
    </sheetView>
  </sheetViews>
  <sheetFormatPr baseColWidth="10" defaultRowHeight="15.6" x14ac:dyDescent="0.3"/>
  <cols>
    <col min="1" max="1" width="17.09765625" style="1" customWidth="1"/>
    <col min="2" max="2" width="16.3984375" style="1" customWidth="1"/>
    <col min="3" max="3" width="18.296875" style="1" customWidth="1"/>
    <col min="4" max="4" width="19" style="1" customWidth="1"/>
    <col min="5" max="5" width="18.59765625" style="1" customWidth="1"/>
    <col min="6" max="6" width="17.69921875" style="1" customWidth="1"/>
    <col min="7" max="7" width="18.5" style="1" customWidth="1"/>
    <col min="8" max="8" width="17.09765625" style="1" customWidth="1"/>
    <col min="9" max="16384" width="11.19921875" style="1"/>
  </cols>
  <sheetData>
    <row r="1" spans="1:7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8</v>
      </c>
      <c r="B2" s="2">
        <f>B10/9.3541</f>
        <v>1055152286.1632866</v>
      </c>
      <c r="C2" s="2">
        <f>C10/9.4692</f>
        <v>1080555907.5740294</v>
      </c>
      <c r="D2" s="2">
        <f>D10/9.6343</f>
        <v>1159814413.0865762</v>
      </c>
      <c r="E2" s="2">
        <f>E10/10.2549</f>
        <v>1073730606.831856</v>
      </c>
      <c r="F2" s="2">
        <f>F10/10.5878</f>
        <v>1137630102.5708835</v>
      </c>
      <c r="G2" s="2">
        <f>G10/10.4846</f>
        <v>1178967247.2006562</v>
      </c>
    </row>
    <row r="3" spans="1:7" x14ac:dyDescent="0.3">
      <c r="A3" s="1" t="s">
        <v>9</v>
      </c>
      <c r="B3" s="2">
        <f t="shared" ref="B3:B5" si="0">B11/9.3541</f>
        <v>30574828.150222894</v>
      </c>
      <c r="C3" s="2">
        <f t="shared" ref="C3:C5" si="1">C11/9.4692</f>
        <v>68537996.874075949</v>
      </c>
      <c r="D3" s="2">
        <f t="shared" ref="D3:D5" si="2">D11/9.6343</f>
        <v>70581152.756297812</v>
      </c>
      <c r="E3" s="2">
        <f t="shared" ref="E3:E5" si="3">E11/10.2549</f>
        <v>100634818.47702076</v>
      </c>
      <c r="F3" s="2">
        <f t="shared" ref="F3:F5" si="4">F11/10.5878</f>
        <v>7650314.512929976</v>
      </c>
      <c r="G3" s="2">
        <f t="shared" ref="G3:G5" si="5">G11/10.4846</f>
        <v>-86221696.583560646</v>
      </c>
    </row>
    <row r="4" spans="1:7" x14ac:dyDescent="0.3">
      <c r="A4" s="1" t="s">
        <v>7</v>
      </c>
      <c r="B4" s="2">
        <f t="shared" si="0"/>
        <v>94824729.263103873</v>
      </c>
      <c r="C4" s="2">
        <f t="shared" si="1"/>
        <v>96206648.924935579</v>
      </c>
      <c r="D4" s="2">
        <f t="shared" si="2"/>
        <v>98917409.671693847</v>
      </c>
      <c r="E4" s="2">
        <f t="shared" si="3"/>
        <v>55485670.26494652</v>
      </c>
      <c r="F4" s="2">
        <f t="shared" si="4"/>
        <v>63469275.95912277</v>
      </c>
      <c r="G4" s="2">
        <f t="shared" si="5"/>
        <v>-26896591.190889493</v>
      </c>
    </row>
    <row r="5" spans="1:7" x14ac:dyDescent="0.3">
      <c r="A5" s="1" t="s">
        <v>10</v>
      </c>
      <c r="B5" s="2">
        <f t="shared" si="0"/>
        <v>451032167.7125538</v>
      </c>
      <c r="C5" s="2">
        <f t="shared" si="1"/>
        <v>509546741.0129683</v>
      </c>
      <c r="D5" s="2">
        <f t="shared" si="2"/>
        <v>557279719.33612204</v>
      </c>
      <c r="E5" s="2">
        <f t="shared" si="3"/>
        <v>605661683.68292236</v>
      </c>
      <c r="F5" s="2">
        <f t="shared" si="4"/>
        <v>550728196.60363817</v>
      </c>
      <c r="G5" s="2">
        <f t="shared" si="5"/>
        <v>462487839.30717432</v>
      </c>
    </row>
    <row r="7" spans="1:7" x14ac:dyDescent="0.3">
      <c r="A7" s="9" t="s">
        <v>35</v>
      </c>
      <c r="B7" s="9">
        <f t="shared" ref="B7:G7" si="6">(B3/B5)*100</f>
        <v>6.7788575491822716</v>
      </c>
      <c r="C7" s="9">
        <f t="shared" si="6"/>
        <v>13.450777202072539</v>
      </c>
      <c r="D7" s="9">
        <f t="shared" si="6"/>
        <v>12.66530080089402</v>
      </c>
      <c r="E7" s="9">
        <f t="shared" si="6"/>
        <v>16.61568185477379</v>
      </c>
      <c r="F7" s="9">
        <f t="shared" si="6"/>
        <v>1.3891270794031898</v>
      </c>
      <c r="G7" s="9">
        <f t="shared" si="6"/>
        <v>-18.64301917921221</v>
      </c>
    </row>
    <row r="8" spans="1:7" x14ac:dyDescent="0.3">
      <c r="A8" s="9" t="s">
        <v>36</v>
      </c>
      <c r="B8" s="9">
        <f t="shared" ref="B8:G8" si="7">(B4/B2)*100</f>
        <v>8.9868287740628183</v>
      </c>
      <c r="C8" s="9">
        <f t="shared" si="7"/>
        <v>8.9034401876466003</v>
      </c>
      <c r="D8" s="9">
        <f t="shared" si="7"/>
        <v>8.5287274028995874</v>
      </c>
      <c r="E8" s="9">
        <f t="shared" si="7"/>
        <v>5.167559713014259</v>
      </c>
      <c r="F8" s="9">
        <f t="shared" si="7"/>
        <v>5.5790784557907847</v>
      </c>
      <c r="G8" s="9">
        <f t="shared" si="7"/>
        <v>-2.2813688212927752</v>
      </c>
    </row>
    <row r="9" spans="1:7" x14ac:dyDescent="0.3">
      <c r="A9" s="3"/>
    </row>
    <row r="10" spans="1:7" x14ac:dyDescent="0.3">
      <c r="A10" s="4" t="s">
        <v>32</v>
      </c>
      <c r="B10" s="5">
        <v>9870000000</v>
      </c>
      <c r="C10" s="5">
        <v>10232000000</v>
      </c>
      <c r="D10" s="5">
        <v>11174000000</v>
      </c>
      <c r="E10" s="5">
        <v>11011000000</v>
      </c>
      <c r="F10" s="5">
        <v>12045000000</v>
      </c>
      <c r="G10" s="5">
        <v>12361000000</v>
      </c>
    </row>
    <row r="11" spans="1:7" x14ac:dyDescent="0.3">
      <c r="A11" s="6"/>
      <c r="B11" s="5">
        <v>286000000</v>
      </c>
      <c r="C11" s="5">
        <v>649000000</v>
      </c>
      <c r="D11" s="5">
        <v>680000000</v>
      </c>
      <c r="E11" s="5">
        <v>1032000000</v>
      </c>
      <c r="F11" s="5">
        <v>81000000</v>
      </c>
      <c r="G11" s="5">
        <v>-904000000</v>
      </c>
    </row>
    <row r="12" spans="1:7" x14ac:dyDescent="0.3">
      <c r="A12" s="6"/>
      <c r="B12" s="5">
        <v>887000000</v>
      </c>
      <c r="C12" s="5">
        <v>911000000</v>
      </c>
      <c r="D12" s="5">
        <v>953000000</v>
      </c>
      <c r="E12" s="5">
        <v>569000000</v>
      </c>
      <c r="F12" s="5">
        <v>672000000</v>
      </c>
      <c r="G12" s="5">
        <v>-282000000</v>
      </c>
    </row>
    <row r="13" spans="1:7" s="7" customFormat="1" x14ac:dyDescent="0.3">
      <c r="A13" s="6"/>
      <c r="B13" s="5">
        <v>4219000000</v>
      </c>
      <c r="C13" s="5">
        <v>4825000000</v>
      </c>
      <c r="D13" s="5">
        <v>5369000000</v>
      </c>
      <c r="E13" s="5">
        <v>6211000000</v>
      </c>
      <c r="F13" s="5">
        <v>5831000000</v>
      </c>
      <c r="G13" s="5">
        <v>4849000000</v>
      </c>
    </row>
    <row r="15" spans="1:7" x14ac:dyDescent="0.3">
      <c r="A15" s="7" t="s">
        <v>31</v>
      </c>
      <c r="B15" s="7">
        <v>9.3541000000000007</v>
      </c>
      <c r="C15" s="8">
        <v>9.4692000000000007</v>
      </c>
      <c r="D15" s="8">
        <v>9.6342999999999996</v>
      </c>
      <c r="E15" s="8">
        <v>10.254899999999999</v>
      </c>
      <c r="F15" s="8">
        <v>10.5878</v>
      </c>
      <c r="G15" s="8">
        <v>10.4846</v>
      </c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12"/>
  <sheetViews>
    <sheetView workbookViewId="0">
      <selection activeCell="A13" sqref="A13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20</v>
      </c>
      <c r="B2">
        <v>18.5</v>
      </c>
    </row>
    <row r="3" spans="1:2" x14ac:dyDescent="0.3">
      <c r="A3" t="s">
        <v>21</v>
      </c>
      <c r="B3">
        <v>10.4</v>
      </c>
    </row>
    <row r="4" spans="1:2" x14ac:dyDescent="0.3">
      <c r="A4" t="s">
        <v>22</v>
      </c>
      <c r="B4">
        <v>5.3</v>
      </c>
    </row>
    <row r="5" spans="1:2" x14ac:dyDescent="0.3">
      <c r="A5" t="s">
        <v>23</v>
      </c>
      <c r="B5">
        <v>3.89</v>
      </c>
    </row>
    <row r="6" spans="1:2" x14ac:dyDescent="0.3">
      <c r="A6" t="s">
        <v>24</v>
      </c>
      <c r="B6">
        <v>3.73</v>
      </c>
    </row>
    <row r="7" spans="1:2" x14ac:dyDescent="0.3">
      <c r="A7" t="s">
        <v>25</v>
      </c>
      <c r="B7">
        <v>3.45</v>
      </c>
    </row>
    <row r="8" spans="1:2" x14ac:dyDescent="0.3">
      <c r="A8" t="s">
        <v>26</v>
      </c>
      <c r="B8">
        <v>3.36</v>
      </c>
    </row>
    <row r="9" spans="1:2" x14ac:dyDescent="0.3">
      <c r="A9" t="s">
        <v>27</v>
      </c>
      <c r="B9">
        <v>2.97</v>
      </c>
    </row>
    <row r="10" spans="1:2" x14ac:dyDescent="0.3">
      <c r="A10" t="s">
        <v>28</v>
      </c>
      <c r="B10">
        <v>2.9</v>
      </c>
    </row>
    <row r="11" spans="1:2" x14ac:dyDescent="0.3">
      <c r="A11" t="s">
        <v>29</v>
      </c>
      <c r="B11">
        <v>2.35</v>
      </c>
    </row>
    <row r="12" spans="1:2" x14ac:dyDescent="0.3">
      <c r="A12" t="s">
        <v>30</v>
      </c>
      <c r="B12">
        <f>100-(SUM(B2:B11))</f>
        <v>43.150000000000006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infos</vt:lpstr>
      <vt:lpstr>evolution</vt:lpstr>
      <vt:lpstr>actionnaires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2021-09-14T10:06:00Z</dcterms:modified>
</cp:coreProperties>
</file>