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3"/>
    <sheet name="Notes" sheetId="2" state="visible" r:id="rId4"/>
    <sheet name="Indexes" sheetId="3" state="visible" r:id="rId5"/>
    <sheet name="testing_bug" sheetId="4" state="visible" r:id="rId6"/>
  </sheets>
  <definedNames>
    <definedName function="false" hidden="false" localSheetId="0" name="_xlnm.Print_Area" vbProcedure="false">Samples!$A$1:$AR$71</definedName>
    <definedName function="false" hidden="true" localSheetId="0" name="_xlnm._FilterDatabase" vbProcedure="false">Samples!$A$1:$CN$324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<sst xmlns="http://schemas.openxmlformats.org/spreadsheetml/2006/main" count="8797" uniqueCount="1405">
  <si>
    <t xml:space="preserve">TMRC identifier</t>
  </si>
  <si>
    <t xml:space="preserve">Tube Label  (origin)</t>
  </si>
  <si>
    <t xml:space="preserve">Sample name </t>
  </si>
  <si>
    <t xml:space="preserve">Number of vials </t>
  </si>
  <si>
    <t xml:space="preserve">Source Lab</t>
  </si>
  <si>
    <t xml:space="preserve">Exp person</t>
  </si>
  <si>
    <t xml:space="preserve">Cells source</t>
  </si>
  <si>
    <t xml:space="preserve">Sample collection date</t>
  </si>
  <si>
    <t xml:space="preserve">Time of sample collection</t>
  </si>
  <si>
    <t xml:space="preserve">Time of sample processing</t>
  </si>
  <si>
    <t xml:space="preserve">Type of Cells</t>
  </si>
  <si>
    <t xml:space="preserve">Clinical presentation</t>
  </si>
  <si>
    <t xml:space="preserve">Visit number</t>
  </si>
  <si>
    <t xml:space="preserve">Clinical Outcome week 13</t>
  </si>
  <si>
    <t xml:space="preserve">Clinical Outcome  week 26</t>
  </si>
  <si>
    <t xml:space="preserve">Additional Visit</t>
  </si>
  <si>
    <t xml:space="preserve">Final Outcome</t>
  </si>
  <si>
    <t xml:space="preserve">Isolation method </t>
  </si>
  <si>
    <t xml:space="preserve">Cells purification method</t>
  </si>
  <si>
    <t xml:space="preserve">Selection method</t>
  </si>
  <si>
    <t xml:space="preserve">Cell quantity</t>
  </si>
  <si>
    <t xml:space="preserve">cell purity %</t>
  </si>
  <si>
    <t xml:space="preserve">RNA preservation</t>
  </si>
  <si>
    <t xml:space="preserve">RNA extraction date</t>
  </si>
  <si>
    <t xml:space="preserve">RNA volume (uL)</t>
  </si>
  <si>
    <t xml:space="preserve">RNA available (uL)</t>
  </si>
  <si>
    <t xml:space="preserve">RNA QC tested date</t>
  </si>
  <si>
    <t xml:space="preserve">Bioanalyzer-RNA (ng/uL)</t>
  </si>
  <si>
    <t xml:space="preserve">RNA QC Passed</t>
  </si>
  <si>
    <t xml:space="preserve">RIN</t>
  </si>
  <si>
    <t xml:space="preserve">Nanodrop-RNA (ng/uL)</t>
  </si>
  <si>
    <t xml:space="preserve">260/280 </t>
  </si>
  <si>
    <t xml:space="preserve">260/230 </t>
  </si>
  <si>
    <t xml:space="preserve">RNA used to construct libraries (uL)</t>
  </si>
  <si>
    <t xml:space="preserve">RNA used to construct libraries (ng)</t>
  </si>
  <si>
    <t xml:space="preserve">Library QC tested date</t>
  </si>
  <si>
    <t xml:space="preserve">Lib QC Passed</t>
  </si>
  <si>
    <t xml:space="preserve">Index</t>
  </si>
  <si>
    <t xml:space="preserve">Library volume (uL)</t>
  </si>
  <si>
    <t xml:space="preserve">Library volume sent to Najib´s Lab (uL)</t>
  </si>
  <si>
    <t xml:space="preserve">Shipment   Date</t>
  </si>
  <si>
    <t xml:space="preserve">countersample at CIDEIM (uL)</t>
  </si>
  <si>
    <t xml:space="preserve">Drug</t>
  </si>
  <si>
    <t xml:space="preserve">Descripton and Remarks</t>
  </si>
  <si>
    <t xml:space="preserve">Observation</t>
  </si>
  <si>
    <t xml:space="preserve">Library bioanalyzer profile -El-Sayed lab (filename,well/lane)</t>
  </si>
  <si>
    <t xml:space="preserve">Library conc. (nM)</t>
  </si>
  <si>
    <t xml:space="preserve">sample for 100ul [2 or 4 nM] sequencing</t>
  </si>
  <si>
    <t xml:space="preserve">water for 100ul [2 or 4 nM] sequencing</t>
  </si>
  <si>
    <t xml:space="preserve">Sequencing order no.</t>
  </si>
  <si>
    <t xml:space="preserve">Seq order date</t>
  </si>
  <si>
    <t xml:space="preserve">Seq complete date</t>
  </si>
  <si>
    <t xml:space="preserve">total reads</t>
  </si>
  <si>
    <t xml:space="preserve">trimmed reads</t>
  </si>
  <si>
    <t xml:space="preserve">percent kept</t>
  </si>
  <si>
    <t xml:space="preserve">hg38_100 salmon file</t>
  </si>
  <si>
    <t xml:space="preserve">salmon assigned fragments</t>
  </si>
  <si>
    <t xml:space="preserve">salmon mapping rate</t>
  </si>
  <si>
    <t xml:space="preserve">salmon tximport gene counts</t>
  </si>
  <si>
    <t xml:space="preserve">salmon genes observed</t>
  </si>
  <si>
    <t xml:space="preserve">hg38_100 hisat file</t>
  </si>
  <si>
    <t xml:space="preserve">hisat single mapped</t>
  </si>
  <si>
    <t xml:space="preserve">hisat multi mapped</t>
  </si>
  <si>
    <t xml:space="preserve">hisat mapping rate</t>
  </si>
  <si>
    <t xml:space="preserve">hisat gene counts</t>
  </si>
  <si>
    <t xml:space="preserve">hisat genes observed</t>
  </si>
  <si>
    <t xml:space="preserve">lpanamensis_v36 hisat_file</t>
  </si>
  <si>
    <t xml:space="preserve">hisat_lp single mapped</t>
  </si>
  <si>
    <t xml:space="preserve">hisat_lp multi mapped</t>
  </si>
  <si>
    <t xml:space="preserve">parasite mapping rate</t>
  </si>
  <si>
    <t xml:space="preserve">parasite_host_ratio</t>
  </si>
  <si>
    <t xml:space="preserve">condition</t>
  </si>
  <si>
    <t xml:space="preserve">batch</t>
  </si>
  <si>
    <t xml:space="preserve">donor</t>
  </si>
  <si>
    <t xml:space="preserve">time</t>
  </si>
  <si>
    <t xml:space="preserve">macrophage treatment</t>
  </si>
  <si>
    <t xml:space="preserve">macrophage infection zymodeme</t>
  </si>
  <si>
    <t xml:space="preserve">clinic</t>
  </si>
  <si>
    <t xml:space="preserve">Library bioanalyzer profile -El-Sayed lab (filename,well/lane) v2</t>
  </si>
  <si>
    <t xml:space="preserve">Library conc. (nM) v2</t>
  </si>
  <si>
    <t xml:space="preserve">sample for 100ul [2 nM] sequencing v2</t>
  </si>
  <si>
    <t xml:space="preserve">water for 100ul [2 nM] sequencing v2</t>
  </si>
  <si>
    <t xml:space="preserve">Alejo Verification</t>
  </si>
  <si>
    <t xml:space="preserve">manual zymodeme</t>
  </si>
  <si>
    <t xml:space="preserve">zymodeme_counts z22,z23,novel,shared</t>
  </si>
  <si>
    <t xml:space="preserve">SL r1 fwd</t>
  </si>
  <si>
    <t xml:space="preserve">SL r1 rc</t>
  </si>
  <si>
    <t xml:space="preserve">SL r2 fwd</t>
  </si>
  <si>
    <t xml:space="preserve">SL r2 rc</t>
  </si>
  <si>
    <t xml:space="preserve">SLsum</t>
  </si>
  <si>
    <t xml:space="preserve">SL_VS_READS</t>
  </si>
  <si>
    <t xml:space="preserve">Persistence</t>
  </si>
  <si>
    <t xml:space="preserve">wt1009-2h</t>
  </si>
  <si>
    <t xml:space="preserve">1009-2</t>
  </si>
  <si>
    <t xml:space="preserve">MAG</t>
  </si>
  <si>
    <t xml:space="preserve">AV</t>
  </si>
  <si>
    <t xml:space="preserve">H. sapiens</t>
  </si>
  <si>
    <t xml:space="preserve">PBMCs</t>
  </si>
  <si>
    <t xml:space="preserve">H</t>
  </si>
  <si>
    <t xml:space="preserve">NA</t>
  </si>
  <si>
    <t xml:space="preserve">Ficoll</t>
  </si>
  <si>
    <t xml:space="preserve">none</t>
  </si>
  <si>
    <t xml:space="preserve">ND</t>
  </si>
  <si>
    <t xml:space="preserve">Trizol</t>
  </si>
  <si>
    <t xml:space="preserve">Y</t>
  </si>
  <si>
    <t xml:space="preserve">N</t>
  </si>
  <si>
    <t xml:space="preserve">PBMC</t>
  </si>
  <si>
    <t xml:space="preserve">d1009</t>
  </si>
  <si>
    <t xml:space="preserve">t2hr</t>
  </si>
  <si>
    <t xml:space="preserve">Cali</t>
  </si>
  <si>
    <t xml:space="preserve">wt1009-7h</t>
  </si>
  <si>
    <t xml:space="preserve">1009-7</t>
  </si>
  <si>
    <t xml:space="preserve">NR</t>
  </si>
  <si>
    <t xml:space="preserve">RIN no calculated by sample drift but good peak quality</t>
  </si>
  <si>
    <t xml:space="preserve">t7hr</t>
  </si>
  <si>
    <t xml:space="preserve">wt1009-12h</t>
  </si>
  <si>
    <t xml:space="preserve">1009-12</t>
  </si>
  <si>
    <t xml:space="preserve">t12hr</t>
  </si>
  <si>
    <t xml:space="preserve">TMRC30001</t>
  </si>
  <si>
    <t xml:space="preserve">wt1010-2h</t>
  </si>
  <si>
    <t xml:space="preserve">1010-2</t>
  </si>
  <si>
    <t xml:space="preserve">libqc20190528:G1</t>
  </si>
  <si>
    <t xml:space="preserve">elsayed_157514</t>
  </si>
  <si>
    <t xml:space="preserve">d1010</t>
  </si>
  <si>
    <t xml:space="preserve">0,0,0,0,10,42,3543,81547</t>
  </si>
  <si>
    <t xml:space="preserve">TMRC30002</t>
  </si>
  <si>
    <t xml:space="preserve">wt1010-7h</t>
  </si>
  <si>
    <t xml:space="preserve">1010-7</t>
  </si>
  <si>
    <t xml:space="preserve">libqc20190528:H1</t>
  </si>
  <si>
    <t xml:space="preserve">0,0,0,0,9,25,3544,81564</t>
  </si>
  <si>
    <t xml:space="preserve">TMRC30003</t>
  </si>
  <si>
    <t xml:space="preserve">wt1010-12h</t>
  </si>
  <si>
    <t xml:space="preserve">1010-12</t>
  </si>
  <si>
    <t xml:space="preserve">libqc20190528:A2</t>
  </si>
  <si>
    <t xml:space="preserve">0,0,0,0,8,32,3545,81557</t>
  </si>
  <si>
    <t xml:space="preserve">TMRC30004</t>
  </si>
  <si>
    <t xml:space="preserve">wt1011-2h</t>
  </si>
  <si>
    <t xml:space="preserve">1011-2</t>
  </si>
  <si>
    <t xml:space="preserve">libqc20190528:B2</t>
  </si>
  <si>
    <t xml:space="preserve">d1011</t>
  </si>
  <si>
    <t xml:space="preserve">0,0,0,0,10,25,3543,81564</t>
  </si>
  <si>
    <t xml:space="preserve">TMRC30005</t>
  </si>
  <si>
    <t xml:space="preserve">wt1011-7h</t>
  </si>
  <si>
    <t xml:space="preserve">1011-7</t>
  </si>
  <si>
    <t xml:space="preserve">libqc20190528:C2</t>
  </si>
  <si>
    <t xml:space="preserve">0,0,0,0,10,47,3543,81542</t>
  </si>
  <si>
    <t xml:space="preserve">TMRC30006</t>
  </si>
  <si>
    <t xml:space="preserve">wt1011-12h</t>
  </si>
  <si>
    <t xml:space="preserve">1011-12</t>
  </si>
  <si>
    <t xml:space="preserve">libqc20190528:D2</t>
  </si>
  <si>
    <t xml:space="preserve">0,0,0,0,9,37,3544,81552</t>
  </si>
  <si>
    <t xml:space="preserve">TMRC30007</t>
  </si>
  <si>
    <t xml:space="preserve">su1017</t>
  </si>
  <si>
    <t xml:space="preserve">1017n1</t>
  </si>
  <si>
    <t xml:space="preserve">Neutrophils</t>
  </si>
  <si>
    <t xml:space="preserve">Polymorphoprep</t>
  </si>
  <si>
    <t xml:space="preserve">MACS-CD16+</t>
  </si>
  <si>
    <t xml:space="preserve">positive</t>
  </si>
  <si>
    <t xml:space="preserve">5E6</t>
  </si>
  <si>
    <t xml:space="preserve">&gt;95</t>
  </si>
  <si>
    <t xml:space="preserve">libqc20190605:B1</t>
  </si>
  <si>
    <t xml:space="preserve">Neutrophil</t>
  </si>
  <si>
    <t xml:space="preserve">d1017</t>
  </si>
  <si>
    <t xml:space="preserve">pre</t>
  </si>
  <si>
    <t xml:space="preserve">libqc20191024:B1</t>
  </si>
  <si>
    <t xml:space="preserve">0,0,0,0,6,21,3547,81568</t>
  </si>
  <si>
    <t xml:space="preserve">TMRC30008</t>
  </si>
  <si>
    <t xml:space="preserve">1017m1</t>
  </si>
  <si>
    <t xml:space="preserve">Monocytes</t>
  </si>
  <si>
    <t xml:space="preserve">MACS-CD14+</t>
  </si>
  <si>
    <t xml:space="preserve">1.6E6</t>
  </si>
  <si>
    <t xml:space="preserve">&gt;96</t>
  </si>
  <si>
    <t xml:space="preserve">libqc20190528:F2</t>
  </si>
  <si>
    <t xml:space="preserve">Monocyte</t>
  </si>
  <si>
    <t xml:space="preserve">1017e1</t>
  </si>
  <si>
    <t xml:space="preserve">Eosinophils</t>
  </si>
  <si>
    <t xml:space="preserve">MACS</t>
  </si>
  <si>
    <t xml:space="preserve">negative</t>
  </si>
  <si>
    <t xml:space="preserve">0.52E6</t>
  </si>
  <si>
    <t xml:space="preserve">&gt;97</t>
  </si>
  <si>
    <t xml:space="preserve">degraded RNA</t>
  </si>
  <si>
    <t xml:space="preserve">Eosinophil</t>
  </si>
  <si>
    <t xml:space="preserve">TMRC30009</t>
  </si>
  <si>
    <t xml:space="preserve">su1034</t>
  </si>
  <si>
    <t xml:space="preserve">1034n1</t>
  </si>
  <si>
    <t xml:space="preserve">CL</t>
  </si>
  <si>
    <t xml:space="preserve">lost</t>
  </si>
  <si>
    <t xml:space="preserve">NOT sure</t>
  </si>
  <si>
    <t xml:space="preserve">Antimony</t>
  </si>
  <si>
    <t xml:space="preserve">Quality of the library to be confirm by Dr. Najib and Trey</t>
  </si>
  <si>
    <t xml:space="preserve">libqc20190528:G2</t>
  </si>
  <si>
    <t xml:space="preserve">d1034</t>
  </si>
  <si>
    <t xml:space="preserve">libqc20191024:A1</t>
  </si>
  <si>
    <t xml:space="preserve">0,0,0,0,9,43,3544,81546</t>
  </si>
  <si>
    <t xml:space="preserve">TMRC30010</t>
  </si>
  <si>
    <t xml:space="preserve">1034m1</t>
  </si>
  <si>
    <t xml:space="preserve">1.5E6</t>
  </si>
  <si>
    <t xml:space="preserve">libqc20190528:H2</t>
  </si>
  <si>
    <t xml:space="preserve">0,0,0,0,0,4,3553,81585</t>
  </si>
  <si>
    <t xml:space="preserve">1034e1</t>
  </si>
  <si>
    <t xml:space="preserve">MACS-Eokit</t>
  </si>
  <si>
    <t xml:space="preserve">5.8E6</t>
  </si>
  <si>
    <t xml:space="preserve">TMRC30015</t>
  </si>
  <si>
    <t xml:space="preserve">1034bp1</t>
  </si>
  <si>
    <t xml:space="preserve">Biopsy</t>
  </si>
  <si>
    <t xml:space="preserve">Tissue mortar</t>
  </si>
  <si>
    <t xml:space="preserve">Allprotect-Trizol</t>
  </si>
  <si>
    <t xml:space="preserve">libqc20191014_02:H1</t>
  </si>
  <si>
    <t xml:space="preserve">elsayed_161471</t>
  </si>
  <si>
    <t xml:space="preserve">0,0,0,0,88,448,3465,81141</t>
  </si>
  <si>
    <t xml:space="preserve">TMRC30011</t>
  </si>
  <si>
    <t xml:space="preserve">1034n2</t>
  </si>
  <si>
    <t xml:space="preserve">RIN no calculated, ladder degradation but good RNA quality</t>
  </si>
  <si>
    <t xml:space="preserve">libqc20190605:H1</t>
  </si>
  <si>
    <t xml:space="preserve">post</t>
  </si>
  <si>
    <t xml:space="preserve">0,0,0,0,8,30,3545,81559</t>
  </si>
  <si>
    <t xml:space="preserve">TMRC30012</t>
  </si>
  <si>
    <t xml:space="preserve">1034m2</t>
  </si>
  <si>
    <t xml:space="preserve">3.9E6</t>
  </si>
  <si>
    <t xml:space="preserve">libqc20190605:G1</t>
  </si>
  <si>
    <t xml:space="preserve">0,0,0,0,8,40,3545,81549</t>
  </si>
  <si>
    <t xml:space="preserve">TMRC30013</t>
  </si>
  <si>
    <t xml:space="preserve">1034m2-</t>
  </si>
  <si>
    <t xml:space="preserve">MACS-CD14-</t>
  </si>
  <si>
    <t xml:space="preserve">2.4E6</t>
  </si>
  <si>
    <t xml:space="preserve">libqc20190605:F1</t>
  </si>
  <si>
    <t xml:space="preserve">0,0,0,0,11,47,3542,81542</t>
  </si>
  <si>
    <t xml:space="preserve">1034e2</t>
  </si>
  <si>
    <t xml:space="preserve">1034n3</t>
  </si>
  <si>
    <t xml:space="preserve">10E6</t>
  </si>
  <si>
    <t xml:space="preserve">RNAlater+Trizol</t>
  </si>
  <si>
    <t xml:space="preserve">1034m3</t>
  </si>
  <si>
    <t xml:space="preserve">13.5E6</t>
  </si>
  <si>
    <t xml:space="preserve">1034e3</t>
  </si>
  <si>
    <t xml:space="preserve">25E6</t>
  </si>
  <si>
    <t xml:space="preserve">Two differents vials, concentration and RIN (mean)</t>
  </si>
  <si>
    <t xml:space="preserve">su1044</t>
  </si>
  <si>
    <t xml:space="preserve">1044m1</t>
  </si>
  <si>
    <t xml:space="preserve">Apparent cure</t>
  </si>
  <si>
    <t xml:space="preserve">no data</t>
  </si>
  <si>
    <t xml:space="preserve">cure</t>
  </si>
  <si>
    <t xml:space="preserve">Miltefosine</t>
  </si>
  <si>
    <t xml:space="preserve">Samples processed in Maryland</t>
  </si>
  <si>
    <t xml:space="preserve">d1044</t>
  </si>
  <si>
    <t xml:space="preserve">1044n1</t>
  </si>
  <si>
    <t xml:space="preserve">15E6</t>
  </si>
  <si>
    <t xml:space="preserve">1044e1</t>
  </si>
  <si>
    <t xml:space="preserve">4E6</t>
  </si>
  <si>
    <t xml:space="preserve">TMRC30156</t>
  </si>
  <si>
    <t xml:space="preserve">su1154</t>
  </si>
  <si>
    <t xml:space="preserve">1154bp1</t>
  </si>
  <si>
    <t xml:space="preserve">ATGC-03</t>
  </si>
  <si>
    <t xml:space="preserve">d1154</t>
  </si>
  <si>
    <t xml:space="preserve">z2.1</t>
  </si>
  <si>
    <t xml:space="preserve">97,71,0,3,1074,14095,2382,67420</t>
  </si>
  <si>
    <t xml:space="preserve">su2050</t>
  </si>
  <si>
    <t xml:space="preserve">2050m1</t>
  </si>
  <si>
    <t xml:space="preserve">d2050</t>
  </si>
  <si>
    <t xml:space="preserve">Tumaco</t>
  </si>
  <si>
    <t xml:space="preserve">2050n1</t>
  </si>
  <si>
    <t xml:space="preserve">&lt;95</t>
  </si>
  <si>
    <t xml:space="preserve">2050e1</t>
  </si>
  <si>
    <t xml:space="preserve">TMRC30290</t>
  </si>
  <si>
    <t xml:space="preserve">su1167</t>
  </si>
  <si>
    <t xml:space="preserve">1167b1</t>
  </si>
  <si>
    <t xml:space="preserve">LG</t>
  </si>
  <si>
    <t xml:space="preserve">Failure</t>
  </si>
  <si>
    <t xml:space="preserve">d1167</t>
  </si>
  <si>
    <t xml:space="preserve">not sequenced yet</t>
  </si>
  <si>
    <t xml:space="preserve">TMRC30185</t>
  </si>
  <si>
    <t xml:space="preserve">1154m1</t>
  </si>
  <si>
    <t xml:space="preserve">AGTC-09</t>
  </si>
  <si>
    <t xml:space="preserve">TMRC30186</t>
  </si>
  <si>
    <t xml:space="preserve">1154n1</t>
  </si>
  <si>
    <t xml:space="preserve">0,1,0,0,52,465,3501,81123</t>
  </si>
  <si>
    <t xml:space="preserve">TMRC30187</t>
  </si>
  <si>
    <t xml:space="preserve">1154e1</t>
  </si>
  <si>
    <t xml:space="preserve">1044m2</t>
  </si>
  <si>
    <t xml:space="preserve">2E6</t>
  </si>
  <si>
    <t xml:space="preserve">1044n2</t>
  </si>
  <si>
    <t xml:space="preserve">1044e2</t>
  </si>
  <si>
    <t xml:space="preserve">10E4</t>
  </si>
  <si>
    <t xml:space="preserve">2050m2</t>
  </si>
  <si>
    <t xml:space="preserve">3.6E6</t>
  </si>
  <si>
    <t xml:space="preserve">bad</t>
  </si>
  <si>
    <t xml:space="preserve">2050n2</t>
  </si>
  <si>
    <t xml:space="preserve">8E6</t>
  </si>
  <si>
    <t xml:space="preserve">2050e2</t>
  </si>
  <si>
    <t xml:space="preserve">4.2E6</t>
  </si>
  <si>
    <t xml:space="preserve">TMRC30178</t>
  </si>
  <si>
    <t xml:space="preserve">1167m3</t>
  </si>
  <si>
    <t xml:space="preserve">failure</t>
  </si>
  <si>
    <t xml:space="preserve">ATGC-06</t>
  </si>
  <si>
    <t xml:space="preserve">0,0,0,0,36,299,3517,81290</t>
  </si>
  <si>
    <t xml:space="preserve">TMRC30179</t>
  </si>
  <si>
    <t xml:space="preserve">1167n3</t>
  </si>
  <si>
    <t xml:space="preserve">0,0,0,0,49,391,3504,81198</t>
  </si>
  <si>
    <t xml:space="preserve">su2052</t>
  </si>
  <si>
    <t xml:space="preserve">2052e2</t>
  </si>
  <si>
    <t xml:space="preserve">7.8E6</t>
  </si>
  <si>
    <t xml:space="preserve">High contamination eritrocytes </t>
  </si>
  <si>
    <t xml:space="preserve">hemolysed sample</t>
  </si>
  <si>
    <t xml:space="preserve">d2052</t>
  </si>
  <si>
    <t xml:space="preserve">TMRC30221</t>
  </si>
  <si>
    <t xml:space="preserve">1167m1</t>
  </si>
  <si>
    <t xml:space="preserve">24-Aug-2021</t>
  </si>
  <si>
    <t xml:space="preserve">antimony</t>
  </si>
  <si>
    <t xml:space="preserve">AGTC-08</t>
  </si>
  <si>
    <t xml:space="preserve">0,0,0,0,11,51,3542,81538</t>
  </si>
  <si>
    <t xml:space="preserve">TMRC30222</t>
  </si>
  <si>
    <t xml:space="preserve">1167n1</t>
  </si>
  <si>
    <t xml:space="preserve">0,0,0,0,9,41,3544,81548</t>
  </si>
  <si>
    <t xml:space="preserve">2050m3</t>
  </si>
  <si>
    <t xml:space="preserve">2050n3</t>
  </si>
  <si>
    <t xml:space="preserve">4.5E6</t>
  </si>
  <si>
    <t xml:space="preserve">1044m3</t>
  </si>
  <si>
    <t xml:space="preserve">3E6</t>
  </si>
  <si>
    <t xml:space="preserve">1044n3</t>
  </si>
  <si>
    <t xml:space="preserve">12E6</t>
  </si>
  <si>
    <t xml:space="preserve">TMRC30223</t>
  </si>
  <si>
    <t xml:space="preserve">1167m2</t>
  </si>
  <si>
    <t xml:space="preserve">0,0,0,0,11,52,3542,81537</t>
  </si>
  <si>
    <t xml:space="preserve">TMRC30224</t>
  </si>
  <si>
    <t xml:space="preserve">1167n2</t>
  </si>
  <si>
    <t xml:space="preserve">0,0,0,0,10,46,3543,81543</t>
  </si>
  <si>
    <t xml:space="preserve">su2065</t>
  </si>
  <si>
    <t xml:space="preserve">2065e1</t>
  </si>
  <si>
    <t xml:space="preserve">Patient came at week 19 and outcome was defined </t>
  </si>
  <si>
    <t xml:space="preserve">d2065</t>
  </si>
  <si>
    <t xml:space="preserve">TMRC30269</t>
  </si>
  <si>
    <t xml:space="preserve">su1168</t>
  </si>
  <si>
    <t xml:space="preserve">1168b1</t>
  </si>
  <si>
    <t xml:space="preserve">Cure</t>
  </si>
  <si>
    <t xml:space="preserve">d1168</t>
  </si>
  <si>
    <t xml:space="preserve">0,0,0,0,13,66,3540,81523</t>
  </si>
  <si>
    <t xml:space="preserve">TMRC30148</t>
  </si>
  <si>
    <t xml:space="preserve">1168m1</t>
  </si>
  <si>
    <t xml:space="preserve">0,0,0,0,60,451,3493,81138</t>
  </si>
  <si>
    <t xml:space="preserve">TMRC30149</t>
  </si>
  <si>
    <t xml:space="preserve">1168n1</t>
  </si>
  <si>
    <t xml:space="preserve">0,2,0,0,170,1826,3383,79761</t>
  </si>
  <si>
    <t xml:space="preserve">su2066</t>
  </si>
  <si>
    <t xml:space="preserve">2066e1</t>
  </si>
  <si>
    <t xml:space="preserve">d2066</t>
  </si>
  <si>
    <t xml:space="preserve">TMRC30253</t>
  </si>
  <si>
    <t xml:space="preserve">su1174</t>
  </si>
  <si>
    <t xml:space="preserve">1174b1</t>
  </si>
  <si>
    <t xml:space="preserve">d1174</t>
  </si>
  <si>
    <t xml:space="preserve">z2.2 most likely</t>
  </si>
  <si>
    <t xml:space="preserve">71,13,0,3,763,9327,2719,72246</t>
  </si>
  <si>
    <t xml:space="preserve">TMRC30150</t>
  </si>
  <si>
    <t xml:space="preserve">1168m2</t>
  </si>
  <si>
    <t xml:space="preserve">0,2,0,0,30,296,3523,81291</t>
  </si>
  <si>
    <t xml:space="preserve">TMRC30140</t>
  </si>
  <si>
    <t xml:space="preserve">1168n2</t>
  </si>
  <si>
    <t xml:space="preserve">AGTC-07</t>
  </si>
  <si>
    <t xml:space="preserve">0,0,0,0,19,142,3534,81447</t>
  </si>
  <si>
    <t xml:space="preserve">TMRC30138</t>
  </si>
  <si>
    <t xml:space="preserve">1168e1</t>
  </si>
  <si>
    <t xml:space="preserve">0,0,0,0,20,142,3533,81447</t>
  </si>
  <si>
    <t xml:space="preserve">TMRC30176</t>
  </si>
  <si>
    <t xml:space="preserve">1168m3</t>
  </si>
  <si>
    <t xml:space="preserve">0,0,0,0,85,770,3468,80819</t>
  </si>
  <si>
    <t xml:space="preserve">TMRC30153</t>
  </si>
  <si>
    <t xml:space="preserve">1168n3</t>
  </si>
  <si>
    <t xml:space="preserve">0,0,0,0,79,708,3474,80881</t>
  </si>
  <si>
    <t xml:space="preserve">TMRC30151</t>
  </si>
  <si>
    <t xml:space="preserve">1168e2</t>
  </si>
  <si>
    <t xml:space="preserve">0,0,0,0,34,377,3519,81212</t>
  </si>
  <si>
    <t xml:space="preserve">TMRC30234</t>
  </si>
  <si>
    <t xml:space="preserve">1174m1</t>
  </si>
  <si>
    <t xml:space="preserve">0,0,0,0,9,48,3544,81541</t>
  </si>
  <si>
    <t xml:space="preserve">TMRC30235</t>
  </si>
  <si>
    <t xml:space="preserve">1174n1</t>
  </si>
  <si>
    <t xml:space="preserve">0,0,0,0,11,42,3542,81547</t>
  </si>
  <si>
    <t xml:space="preserve">TMRC30236</t>
  </si>
  <si>
    <t xml:space="preserve">1174e1</t>
  </si>
  <si>
    <t xml:space="preserve">TMRC30270</t>
  </si>
  <si>
    <t xml:space="preserve">su1176</t>
  </si>
  <si>
    <t xml:space="preserve">1176b1</t>
  </si>
  <si>
    <t xml:space="preserve">d1176</t>
  </si>
  <si>
    <t xml:space="preserve">0,0,0,0,9,35,3544,81554</t>
  </si>
  <si>
    <t xml:space="preserve">TMRC30225</t>
  </si>
  <si>
    <t xml:space="preserve">su1175</t>
  </si>
  <si>
    <t xml:space="preserve">1175m1</t>
  </si>
  <si>
    <t xml:space="preserve">d1175</t>
  </si>
  <si>
    <t xml:space="preserve">0,0,0,0,12,52,3541,81537</t>
  </si>
  <si>
    <t xml:space="preserve">TMRC30226</t>
  </si>
  <si>
    <t xml:space="preserve">1175n1</t>
  </si>
  <si>
    <t xml:space="preserve">0,0,0,0,11,60,3542,81529</t>
  </si>
  <si>
    <t xml:space="preserve">TMRC30227</t>
  </si>
  <si>
    <t xml:space="preserve">1175e1</t>
  </si>
  <si>
    <t xml:space="preserve">0,0,0,0,11,40,3542,81549</t>
  </si>
  <si>
    <t xml:space="preserve">TMRC30016</t>
  </si>
  <si>
    <t xml:space="preserve">2050bp1</t>
  </si>
  <si>
    <t xml:space="preserve">libqc20191014_02:D2</t>
  </si>
  <si>
    <t xml:space="preserve">z2.2 seems most likely</t>
  </si>
  <si>
    <t xml:space="preserve">0,0,0,0,1379,21956,2174,59633</t>
  </si>
  <si>
    <t xml:space="preserve">TMRC30228</t>
  </si>
  <si>
    <t xml:space="preserve">1175m2</t>
  </si>
  <si>
    <t xml:space="preserve">0,0,0,0,11,59,3542,81530</t>
  </si>
  <si>
    <t xml:space="preserve">TMRC30229</t>
  </si>
  <si>
    <t xml:space="preserve">1175n2</t>
  </si>
  <si>
    <t xml:space="preserve">0,0,0,0,11,70,3542,81519</t>
  </si>
  <si>
    <t xml:space="preserve">TMRC30230</t>
  </si>
  <si>
    <t xml:space="preserve">1175e2</t>
  </si>
  <si>
    <t xml:space="preserve">0,0,0,0,10,48,3543,81541</t>
  </si>
  <si>
    <t xml:space="preserve">TMRC30017</t>
  </si>
  <si>
    <t xml:space="preserve">2052bp1</t>
  </si>
  <si>
    <t xml:space="preserve">libqc20191014_02:E2</t>
  </si>
  <si>
    <t xml:space="preserve">not z2.2, but maybe not z2.1/2.3</t>
  </si>
  <si>
    <t xml:space="preserve">0,0,0,0,1355,19930,2198,61659</t>
  </si>
  <si>
    <t xml:space="preserve">TMRC30231</t>
  </si>
  <si>
    <t xml:space="preserve">1175m3</t>
  </si>
  <si>
    <t xml:space="preserve">0,0,0,0,9,42,3544,81547</t>
  </si>
  <si>
    <t xml:space="preserve">TMRC30232</t>
  </si>
  <si>
    <t xml:space="preserve">1175n3</t>
  </si>
  <si>
    <t xml:space="preserve">0,0,0,0,10,49,3543,81540</t>
  </si>
  <si>
    <t xml:space="preserve">TMRC30233</t>
  </si>
  <si>
    <t xml:space="preserve">1175e3</t>
  </si>
  <si>
    <t xml:space="preserve">TMRC30018</t>
  </si>
  <si>
    <t xml:space="preserve">2065bp1</t>
  </si>
  <si>
    <t xml:space="preserve">libqc20191014_02:A2</t>
  </si>
  <si>
    <t xml:space="preserve">0,0,0,0,18,40,3535,81549</t>
  </si>
  <si>
    <t xml:space="preserve">TMRC30209</t>
  </si>
  <si>
    <t xml:space="preserve">1176m1</t>
  </si>
  <si>
    <t xml:space="preserve">0,0,0,0,11,53,3542,81536</t>
  </si>
  <si>
    <t xml:space="preserve">TMRC30210</t>
  </si>
  <si>
    <t xml:space="preserve">1176n1</t>
  </si>
  <si>
    <t xml:space="preserve">0,0,0,0,12,59,3531,81530</t>
  </si>
  <si>
    <t xml:space="preserve">TMRC30211</t>
  </si>
  <si>
    <t xml:space="preserve">1176e1</t>
  </si>
  <si>
    <t xml:space="preserve">0,0,0,0,10,59,3543,81530</t>
  </si>
  <si>
    <t xml:space="preserve">TMRC30212</t>
  </si>
  <si>
    <t xml:space="preserve">1176m2</t>
  </si>
  <si>
    <t xml:space="preserve">0,0,0,0,10,51,3543,81538</t>
  </si>
  <si>
    <t xml:space="preserve">TMRC30213</t>
  </si>
  <si>
    <t xml:space="preserve">1176n2</t>
  </si>
  <si>
    <t xml:space="preserve">0,0,0,0,9,62,3544,81527</t>
  </si>
  <si>
    <t xml:space="preserve">TMRC30216</t>
  </si>
  <si>
    <t xml:space="preserve">1176e3</t>
  </si>
  <si>
    <t xml:space="preserve">0,0,0,0,11,55,3542,81534</t>
  </si>
  <si>
    <t xml:space="preserve">TMRC30214</t>
  </si>
  <si>
    <t xml:space="preserve">1176m3</t>
  </si>
  <si>
    <t xml:space="preserve">0,0,0,0,11,48,3542,81541</t>
  </si>
  <si>
    <t xml:space="preserve">TMRC30215</t>
  </si>
  <si>
    <t xml:space="preserve">1176n3</t>
  </si>
  <si>
    <t xml:space="preserve">0,0,0,0,10,61,3543,81528</t>
  </si>
  <si>
    <t xml:space="preserve">TMRC30271</t>
  </si>
  <si>
    <t xml:space="preserve">su1195</t>
  </si>
  <si>
    <t xml:space="preserve">1195e1</t>
  </si>
  <si>
    <t xml:space="preserve">Apparent Cure</t>
  </si>
  <si>
    <t xml:space="preserve">Negative</t>
  </si>
  <si>
    <t xml:space="preserve">d1195</t>
  </si>
  <si>
    <t xml:space="preserve">TMRC30273</t>
  </si>
  <si>
    <t xml:space="preserve">1195m1</t>
  </si>
  <si>
    <t xml:space="preserve">0,0,0,0,12,69,3541,81520</t>
  </si>
  <si>
    <t xml:space="preserve">TMRC30275</t>
  </si>
  <si>
    <t xml:space="preserve">1195n1</t>
  </si>
  <si>
    <t xml:space="preserve">TMRC30272</t>
  </si>
  <si>
    <t xml:space="preserve">1195e2</t>
  </si>
  <si>
    <t xml:space="preserve">0,0,0,0,13,48,3540,81541</t>
  </si>
  <si>
    <t xml:space="preserve">TMRC30274</t>
  </si>
  <si>
    <t xml:space="preserve">1195m2</t>
  </si>
  <si>
    <t xml:space="preserve">0,0,0,0,13,50,3540,81539</t>
  </si>
  <si>
    <t xml:space="preserve">TMRC30276</t>
  </si>
  <si>
    <t xml:space="preserve">1195n2</t>
  </si>
  <si>
    <t xml:space="preserve">0,0,0,0,12,58,3541,81531</t>
  </si>
  <si>
    <t xml:space="preserve">TMRC30254</t>
  </si>
  <si>
    <t xml:space="preserve">1195e3</t>
  </si>
  <si>
    <t xml:space="preserve">0,0,0,0,28,177,3525,81412</t>
  </si>
  <si>
    <t xml:space="preserve">TMRC30255</t>
  </si>
  <si>
    <t xml:space="preserve">1195m3</t>
  </si>
  <si>
    <t xml:space="preserve">1,3,0,0,324,3941,3228,77645</t>
  </si>
  <si>
    <t xml:space="preserve">TMRC30256</t>
  </si>
  <si>
    <t xml:space="preserve">1195n3</t>
  </si>
  <si>
    <t xml:space="preserve">6,2,0,0,474,6389,3073,75198</t>
  </si>
  <si>
    <t xml:space="preserve">TMRC30277</t>
  </si>
  <si>
    <t xml:space="preserve">su1196</t>
  </si>
  <si>
    <t xml:space="preserve">1196e2</t>
  </si>
  <si>
    <t xml:space="preserve">d1196</t>
  </si>
  <si>
    <t xml:space="preserve">0,0,0,0,12,32,3541,81557</t>
  </si>
  <si>
    <t xml:space="preserve">TMRC30239</t>
  </si>
  <si>
    <t xml:space="preserve">1196m1</t>
  </si>
  <si>
    <t xml:space="preserve">0,0,0,0,32,173,3521,81416</t>
  </si>
  <si>
    <t xml:space="preserve">TMRC30240</t>
  </si>
  <si>
    <t xml:space="preserve">1196n1</t>
  </si>
  <si>
    <t xml:space="preserve">0,0,0,0,44,231,3509,81358</t>
  </si>
  <si>
    <t xml:space="preserve">TMRC30278</t>
  </si>
  <si>
    <t xml:space="preserve">1196e3</t>
  </si>
  <si>
    <t xml:space="preserve">0,0,0,0,12,37,3541,81552</t>
  </si>
  <si>
    <t xml:space="preserve">TMRC30279</t>
  </si>
  <si>
    <t xml:space="preserve">1196m3</t>
  </si>
  <si>
    <t xml:space="preserve">TMRC30280</t>
  </si>
  <si>
    <t xml:space="preserve">1196n3</t>
  </si>
  <si>
    <t xml:space="preserve">0,0,0,0,12,42,3541,81547</t>
  </si>
  <si>
    <t xml:space="preserve">TMRC30257</t>
  </si>
  <si>
    <t xml:space="preserve">su1197</t>
  </si>
  <si>
    <t xml:space="preserve">1197e1</t>
  </si>
  <si>
    <t xml:space="preserve">d1197</t>
  </si>
  <si>
    <t xml:space="preserve">0,0,0,0,64,359,3489,81230</t>
  </si>
  <si>
    <t xml:space="preserve">TMRC30019</t>
  </si>
  <si>
    <t xml:space="preserve">2066bp1</t>
  </si>
  <si>
    <t xml:space="preserve">libqc20191014_02:G2</t>
  </si>
  <si>
    <t xml:space="preserve">0,0,0,0,81,583,3472,81006</t>
  </si>
  <si>
    <t xml:space="preserve">TMRC30258</t>
  </si>
  <si>
    <t xml:space="preserve">1197m1</t>
  </si>
  <si>
    <t xml:space="preserve">2,12,0,0,234,2122,3317,79455</t>
  </si>
  <si>
    <t xml:space="preserve">TMRC30259</t>
  </si>
  <si>
    <t xml:space="preserve">1197n1</t>
  </si>
  <si>
    <t xml:space="preserve">not sequenced</t>
  </si>
  <si>
    <t xml:space="preserve">TMRC30281</t>
  </si>
  <si>
    <t xml:space="preserve">su1198</t>
  </si>
  <si>
    <t xml:space="preserve">1198e1</t>
  </si>
  <si>
    <t xml:space="preserve">d1198</t>
  </si>
  <si>
    <t xml:space="preserve">0,0,0,0,53,315,3500,81274</t>
  </si>
  <si>
    <t xml:space="preserve">TMRC30283</t>
  </si>
  <si>
    <t xml:space="preserve">1198m1</t>
  </si>
  <si>
    <t xml:space="preserve">0,0,0,0,12,49,3541,81540</t>
  </si>
  <si>
    <t xml:space="preserve">TMRC30284</t>
  </si>
  <si>
    <t xml:space="preserve">1198n1</t>
  </si>
  <si>
    <t xml:space="preserve">0,0,0,0,12,46,3541,81543</t>
  </si>
  <si>
    <t xml:space="preserve">TMRC30282</t>
  </si>
  <si>
    <t xml:space="preserve">1198e2</t>
  </si>
  <si>
    <t xml:space="preserve">0,0,0,0,11,33,3542,81556</t>
  </si>
  <si>
    <t xml:space="preserve">su2161</t>
  </si>
  <si>
    <t xml:space="preserve">2161bp1</t>
  </si>
  <si>
    <t xml:space="preserve">d2161</t>
  </si>
  <si>
    <t xml:space="preserve">TMRC30050</t>
  </si>
  <si>
    <t xml:space="preserve">2052m1</t>
  </si>
  <si>
    <t xml:space="preserve">libqc20200224_03:F1</t>
  </si>
  <si>
    <t xml:space="preserve">elsayed_166389_1</t>
  </si>
  <si>
    <t xml:space="preserve">libqc20191024:C1</t>
  </si>
  <si>
    <t xml:space="preserve">0,0,0,0,20,193,3533,81396</t>
  </si>
  <si>
    <t xml:space="preserve">TMRC30285</t>
  </si>
  <si>
    <t xml:space="preserve">1198n3</t>
  </si>
  <si>
    <t xml:space="preserve">0,0,0,0,12,48,3541,81541</t>
  </si>
  <si>
    <t xml:space="preserve">TMRC30071</t>
  </si>
  <si>
    <t xml:space="preserve">2052e1</t>
  </si>
  <si>
    <t xml:space="preserve">contamination with eritrocytes</t>
  </si>
  <si>
    <t xml:space="preserve">libqc20200224_02:H2</t>
  </si>
  <si>
    <t xml:space="preserve">elsayed_166389_2</t>
  </si>
  <si>
    <t xml:space="preserve">z2.3</t>
  </si>
  <si>
    <t xml:space="preserve">17,168,0,0,783,11641,2753,69780</t>
  </si>
  <si>
    <t xml:space="preserve">TMRC30020</t>
  </si>
  <si>
    <t xml:space="preserve">su2068</t>
  </si>
  <si>
    <t xml:space="preserve">2068bp1</t>
  </si>
  <si>
    <t xml:space="preserve">libqc20191014_02:F1</t>
  </si>
  <si>
    <t xml:space="preserve">d2068</t>
  </si>
  <si>
    <t xml:space="preserve">0,0,0,0,43,320,3510,81269</t>
  </si>
  <si>
    <t xml:space="preserve">2161m2</t>
  </si>
  <si>
    <t xml:space="preserve">2161n2</t>
  </si>
  <si>
    <t xml:space="preserve">libqc20210326_01:D2</t>
  </si>
  <si>
    <t xml:space="preserve">2161e2</t>
  </si>
  <si>
    <t xml:space="preserve">TMRC30056</t>
  </si>
  <si>
    <t xml:space="preserve">2052m2</t>
  </si>
  <si>
    <t xml:space="preserve">libqc20200224_03:A2</t>
  </si>
  <si>
    <t xml:space="preserve">libqc20191024:D1</t>
  </si>
  <si>
    <t xml:space="preserve">0,0,0,0,117,1132,3436,80457</t>
  </si>
  <si>
    <t xml:space="preserve">TMRC30052</t>
  </si>
  <si>
    <t xml:space="preserve">2052n1</t>
  </si>
  <si>
    <t xml:space="preserve">libqc20200224_03:E1</t>
  </si>
  <si>
    <t xml:space="preserve">libqc20191024:E1</t>
  </si>
  <si>
    <t xml:space="preserve">0,0,0,0,62,720,3491,80869</t>
  </si>
  <si>
    <t xml:space="preserve">TMRC30113</t>
  </si>
  <si>
    <t xml:space="preserve">2065e2</t>
  </si>
  <si>
    <t xml:space="preserve">libqc20201013_01:E2</t>
  </si>
  <si>
    <t xml:space="preserve">ATGC-01</t>
  </si>
  <si>
    <t xml:space="preserve">1,0,0,0,211,1876,3341,79713</t>
  </si>
  <si>
    <t xml:space="preserve">TMRC30105</t>
  </si>
  <si>
    <t xml:space="preserve">2052m3</t>
  </si>
  <si>
    <t xml:space="preserve">libqc20201013_01:C2</t>
  </si>
  <si>
    <t xml:space="preserve">elsayed_170381</t>
  </si>
  <si>
    <t xml:space="preserve">12,2,0,1,562,6968,2979,74618</t>
  </si>
  <si>
    <t xml:space="preserve">TMRC30058</t>
  </si>
  <si>
    <t xml:space="preserve">2052n2</t>
  </si>
  <si>
    <t xml:space="preserve">libqc20200224_03:G1</t>
  </si>
  <si>
    <t xml:space="preserve">libqc20191024:F1</t>
  </si>
  <si>
    <t xml:space="preserve">2,1,0,0,308,3313,3243,78275</t>
  </si>
  <si>
    <t xml:space="preserve">TMRC30164</t>
  </si>
  <si>
    <t xml:space="preserve">2065e3</t>
  </si>
  <si>
    <t xml:space="preserve">libqc20210323:B1</t>
  </si>
  <si>
    <t xml:space="preserve">0,0,0,0,39,311,3514,81278</t>
  </si>
  <si>
    <t xml:space="preserve">su2164</t>
  </si>
  <si>
    <t xml:space="preserve">2164bp1</t>
  </si>
  <si>
    <t xml:space="preserve">Patient could not be contacted</t>
  </si>
  <si>
    <t xml:space="preserve">d2164</t>
  </si>
  <si>
    <t xml:space="preserve">2161m3</t>
  </si>
  <si>
    <t xml:space="preserve">2161n3</t>
  </si>
  <si>
    <t xml:space="preserve">2161e3</t>
  </si>
  <si>
    <t xml:space="preserve">TMRC30080</t>
  </si>
  <si>
    <t xml:space="preserve">2065m1</t>
  </si>
  <si>
    <t xml:space="preserve">9E6</t>
  </si>
  <si>
    <t xml:space="preserve">libqc20201013_01:F2</t>
  </si>
  <si>
    <t xml:space="preserve">0,0,0,0,108,1205,3445,80384</t>
  </si>
  <si>
    <t xml:space="preserve">TMRC30094</t>
  </si>
  <si>
    <t xml:space="preserve">2052n3</t>
  </si>
  <si>
    <t xml:space="preserve">4.7E6</t>
  </si>
  <si>
    <t xml:space="preserve">libqc20201013_01:D2</t>
  </si>
  <si>
    <t xml:space="preserve">z2.3 seems likely, but some conflicting</t>
  </si>
  <si>
    <t xml:space="preserve">20,43,0,1,850,12070,2683,69475</t>
  </si>
  <si>
    <t xml:space="preserve">TMRC30119</t>
  </si>
  <si>
    <t xml:space="preserve">2066e2</t>
  </si>
  <si>
    <t xml:space="preserve">libqc20201013_02:B1</t>
  </si>
  <si>
    <t xml:space="preserve">0,0,0,0,30,338,3523,81251</t>
  </si>
  <si>
    <t xml:space="preserve">2164m2</t>
  </si>
  <si>
    <t xml:space="preserve">2164n2</t>
  </si>
  <si>
    <t xml:space="preserve">2164e2</t>
  </si>
  <si>
    <t xml:space="preserve"> </t>
  </si>
  <si>
    <t xml:space="preserve">TMRC30059</t>
  </si>
  <si>
    <t xml:space="preserve">M0</t>
  </si>
  <si>
    <t xml:space="preserve">Macrofagos</t>
  </si>
  <si>
    <t xml:space="preserve">MR</t>
  </si>
  <si>
    <t xml:space="preserve">Macrophages</t>
  </si>
  <si>
    <t xml:space="preserve">Positive selection of CD14+ cells</t>
  </si>
  <si>
    <t xml:space="preserve">9.90</t>
  </si>
  <si>
    <t xml:space="preserve">libqc20200224_01:B1</t>
  </si>
  <si>
    <t xml:space="preserve">Macrophage</t>
  </si>
  <si>
    <t xml:space="preserve">unknown</t>
  </si>
  <si>
    <t xml:space="preserve">uninf</t>
  </si>
  <si>
    <t xml:space="preserve">undefined</t>
  </si>
  <si>
    <t xml:space="preserve">0,10,0,0,287,3458,3266,78121</t>
  </si>
  <si>
    <t xml:space="preserve">TMRC30060</t>
  </si>
  <si>
    <t xml:space="preserve">M0+S</t>
  </si>
  <si>
    <t xml:space="preserve">Macrofagos+SbV</t>
  </si>
  <si>
    <t xml:space="preserve">libqc20200224_01:C1</t>
  </si>
  <si>
    <t xml:space="preserve">uninf_sb</t>
  </si>
  <si>
    <t xml:space="preserve">1,23,0,0,409,4971,3143,76595</t>
  </si>
  <si>
    <t xml:space="preserve">TMRC30061</t>
  </si>
  <si>
    <t xml:space="preserve">M10772</t>
  </si>
  <si>
    <t xml:space="preserve">Macrofagos+10772 (z2.3)</t>
  </si>
  <si>
    <t xml:space="preserve">libqc20200224_01:D1</t>
  </si>
  <si>
    <t xml:space="preserve">inf</t>
  </si>
  <si>
    <t xml:space="preserve">17,5639,4,1,2254,45628,1278,30321</t>
  </si>
  <si>
    <t xml:space="preserve">TMRC30062</t>
  </si>
  <si>
    <t xml:space="preserve">M10772+S</t>
  </si>
  <si>
    <t xml:space="preserve">Macrofagos+10772+SbV</t>
  </si>
  <si>
    <t xml:space="preserve">libqc20200224_01:E1</t>
  </si>
  <si>
    <t xml:space="preserve">inf_sb</t>
  </si>
  <si>
    <t xml:space="preserve">z2.3 </t>
  </si>
  <si>
    <t xml:space="preserve">11,119,0,1,734,9525,2808,71944</t>
  </si>
  <si>
    <t xml:space="preserve">TMRC30063</t>
  </si>
  <si>
    <t xml:space="preserve">M2169</t>
  </si>
  <si>
    <t xml:space="preserve">Macrofagos+2169 (z2.3)</t>
  </si>
  <si>
    <t xml:space="preserve">libqc20200224_01:F1</t>
  </si>
  <si>
    <t xml:space="preserve">33,42671,14,2,2850,32942,656,5974</t>
  </si>
  <si>
    <t xml:space="preserve">TMRC30051</t>
  </si>
  <si>
    <t xml:space="preserve">M2169+S</t>
  </si>
  <si>
    <t xml:space="preserve">Macrofagos+2169+SbV</t>
  </si>
  <si>
    <t xml:space="preserve">libqc20200224_01:G1</t>
  </si>
  <si>
    <t xml:space="preserve">20,877,1,0,1569,27082,1963,53630</t>
  </si>
  <si>
    <t xml:space="preserve">TMRC30064</t>
  </si>
  <si>
    <t xml:space="preserve">M12309</t>
  </si>
  <si>
    <t xml:space="preserve">Macrofagos+12309 (z2.2)</t>
  </si>
  <si>
    <t xml:space="preserve">libqc20200224_01:H1</t>
  </si>
  <si>
    <t xml:space="preserve">z2.2</t>
  </si>
  <si>
    <t xml:space="preserve">2171,606,1,22,1292,79511,89,1450</t>
  </si>
  <si>
    <t xml:space="preserve">TMRC30065</t>
  </si>
  <si>
    <t xml:space="preserve">M12309+S</t>
  </si>
  <si>
    <t xml:space="preserve">Macrofagos+12309+SbV</t>
  </si>
  <si>
    <t xml:space="preserve">libqc20200224_01:A2</t>
  </si>
  <si>
    <t xml:space="preserve">z2.3 seems likely</t>
  </si>
  <si>
    <t xml:space="preserve">2,133,0,0,693,8301,2858,73155</t>
  </si>
  <si>
    <t xml:space="preserve">TMRC30162</t>
  </si>
  <si>
    <t xml:space="preserve">M12367</t>
  </si>
  <si>
    <t xml:space="preserve">Macrofagos+12367 (z2.2)</t>
  </si>
  <si>
    <t xml:space="preserve">9.80</t>
  </si>
  <si>
    <t xml:space="preserve">libqc20210326_02:G1</t>
  </si>
  <si>
    <t xml:space="preserve">ATGC-04</t>
  </si>
  <si>
    <t xml:space="preserve">I think z2.1</t>
  </si>
  <si>
    <t xml:space="preserve">1001,6732,7,41,2171,67547,374,7269</t>
  </si>
  <si>
    <t xml:space="preserve">TMRC30066</t>
  </si>
  <si>
    <t xml:space="preserve">M12367+S</t>
  </si>
  <si>
    <t xml:space="preserve">Macrofagos+12367+SbV</t>
  </si>
  <si>
    <t xml:space="preserve">libqc20200224_01:B2</t>
  </si>
  <si>
    <t xml:space="preserve">0,0,0,0,151,1443,3402,80146</t>
  </si>
  <si>
    <t xml:space="preserve">TMRC30067</t>
  </si>
  <si>
    <t xml:space="preserve">M11126</t>
  </si>
  <si>
    <t xml:space="preserve">Macrofagos+11126 (z2.2)</t>
  </si>
  <si>
    <t xml:space="preserve">There was an error in the transcription and the vial was marked as 1126, but corresponds to strain 11126.</t>
  </si>
  <si>
    <t xml:space="preserve">libqc20200224_01:C2</t>
  </si>
  <si>
    <t xml:space="preserve">1337,433,1,12,1887,73863,328,7281</t>
  </si>
  <si>
    <t xml:space="preserve">TMRC30117</t>
  </si>
  <si>
    <t xml:space="preserve">M11126+S</t>
  </si>
  <si>
    <t xml:space="preserve">Macrofagos+11126+SbV</t>
  </si>
  <si>
    <t xml:space="preserve">libqc20200224_01:D2</t>
  </si>
  <si>
    <t xml:space="preserve">0,0,0,0,90,713,3463,80876</t>
  </si>
  <si>
    <t xml:space="preserve">TMRC30057</t>
  </si>
  <si>
    <t xml:space="preserve">M12251</t>
  </si>
  <si>
    <t xml:space="preserve">Macrofagos+12251 (z2.3)</t>
  </si>
  <si>
    <t xml:space="preserve">9.40</t>
  </si>
  <si>
    <t xml:space="preserve">libqc20200224_01:E2</t>
  </si>
  <si>
    <t xml:space="preserve">61,43055,13,16,2886,33426,593,5092</t>
  </si>
  <si>
    <t xml:space="preserve">TMRC30069</t>
  </si>
  <si>
    <t xml:space="preserve">M12251+S</t>
  </si>
  <si>
    <t xml:space="preserve">Macrofagos+12251+SbV</t>
  </si>
  <si>
    <t xml:space="preserve">9.60</t>
  </si>
  <si>
    <t xml:space="preserve">libqc20200224_01:F2</t>
  </si>
  <si>
    <t xml:space="preserve">10,3050,3,5,1993,39056,1547,39478</t>
  </si>
  <si>
    <t xml:space="preserve">TMRC30082</t>
  </si>
  <si>
    <t xml:space="preserve">2065m2</t>
  </si>
  <si>
    <t xml:space="preserve">libqc20201013_01:G2</t>
  </si>
  <si>
    <t xml:space="preserve">0,0,0,0,81,958,3472,80631</t>
  </si>
  <si>
    <t xml:space="preserve">TMRC30103</t>
  </si>
  <si>
    <t xml:space="preserve">2065n1</t>
  </si>
  <si>
    <t xml:space="preserve">libqc20201013_01:H2</t>
  </si>
  <si>
    <t xml:space="preserve">too low to tell, most likely z2.2</t>
  </si>
  <si>
    <t xml:space="preserve">9,6,0,0,560,6597,2984,74986</t>
  </si>
  <si>
    <t xml:space="preserve">TMRC30122</t>
  </si>
  <si>
    <t xml:space="preserve">2066e3</t>
  </si>
  <si>
    <t xml:space="preserve">libqc20201013_02:C1</t>
  </si>
  <si>
    <t xml:space="preserve">0,0,0,0,215,1867,3338,79722</t>
  </si>
  <si>
    <t xml:space="preserve">TMRC30022</t>
  </si>
  <si>
    <t xml:space="preserve">su2071</t>
  </si>
  <si>
    <t xml:space="preserve">2071bp1</t>
  </si>
  <si>
    <t xml:space="preserve">No data</t>
  </si>
  <si>
    <t xml:space="preserve">libqc20191014_02:A1</t>
  </si>
  <si>
    <t xml:space="preserve">elsayed_161470</t>
  </si>
  <si>
    <t xml:space="preserve">d2071</t>
  </si>
  <si>
    <t xml:space="preserve">z2.2 most likely, but I thought I found a couple 2.3 spots?</t>
  </si>
  <si>
    <t xml:space="preserve">0,0,0,0,593,8132,2960,73457</t>
  </si>
  <si>
    <t xml:space="preserve">TMRC30169</t>
  </si>
  <si>
    <t xml:space="preserve">2065m3</t>
  </si>
  <si>
    <t xml:space="preserve">6E6</t>
  </si>
  <si>
    <t xml:space="preserve">libqc20210323:C1</t>
  </si>
  <si>
    <t xml:space="preserve">ATGC-05</t>
  </si>
  <si>
    <t xml:space="preserve">0,1,0,0,221,2301,3332,79287</t>
  </si>
  <si>
    <t xml:space="preserve">TMRC30093</t>
  </si>
  <si>
    <t xml:space="preserve">2065n2</t>
  </si>
  <si>
    <t xml:space="preserve">libqc20201013_02:A1</t>
  </si>
  <si>
    <t xml:space="preserve">5,19,0,0,705,9834,2843,71736</t>
  </si>
  <si>
    <t xml:space="preserve">TMRC30029</t>
  </si>
  <si>
    <t xml:space="preserve">2068e1</t>
  </si>
  <si>
    <t xml:space="preserve">libqc20191014_02:H2</t>
  </si>
  <si>
    <t xml:space="preserve">0,0,0,0,73,879,3480,80710</t>
  </si>
  <si>
    <t xml:space="preserve">TMRC30025</t>
  </si>
  <si>
    <t xml:space="preserve">su2072</t>
  </si>
  <si>
    <t xml:space="preserve">2072bp1</t>
  </si>
  <si>
    <t xml:space="preserve">libqc20191014_01:C2</t>
  </si>
  <si>
    <t xml:space="preserve">d2072</t>
  </si>
  <si>
    <t xml:space="preserve">0,0,0,0,25,225,3528,81364</t>
  </si>
  <si>
    <t xml:space="preserve">2164m3</t>
  </si>
  <si>
    <t xml:space="preserve">2164n3</t>
  </si>
  <si>
    <t xml:space="preserve">2164e3</t>
  </si>
  <si>
    <t xml:space="preserve">TMRC30107</t>
  </si>
  <si>
    <t xml:space="preserve">2066m1</t>
  </si>
  <si>
    <t xml:space="preserve">libqc20201013_02:D1</t>
  </si>
  <si>
    <t xml:space="preserve">4,0,0,0,444,5270,3105,76319</t>
  </si>
  <si>
    <t xml:space="preserve">TMRC30170</t>
  </si>
  <si>
    <t xml:space="preserve">2065n3</t>
  </si>
  <si>
    <t xml:space="preserve">64E6</t>
  </si>
  <si>
    <t xml:space="preserve">libqc20210323:D1</t>
  </si>
  <si>
    <t xml:space="preserve">0,3,0,0,222,2325,3331,79261</t>
  </si>
  <si>
    <t xml:space="preserve">TMRC30032</t>
  </si>
  <si>
    <t xml:space="preserve">2068e2</t>
  </si>
  <si>
    <t xml:space="preserve">18E6</t>
  </si>
  <si>
    <t xml:space="preserve">libqc20191014_02:E1</t>
  </si>
  <si>
    <t xml:space="preserve">0,0,0,0,8,26,3545,81563</t>
  </si>
  <si>
    <t xml:space="preserve">TMRC30096</t>
  </si>
  <si>
    <t xml:space="preserve">2066m2</t>
  </si>
  <si>
    <t xml:space="preserve">7E6</t>
  </si>
  <si>
    <t xml:space="preserve">libqc20201013_02:E1</t>
  </si>
  <si>
    <t xml:space="preserve">z2.3 likely, coverage low</t>
  </si>
  <si>
    <t xml:space="preserve">2,8,0,0,504,5832,3047,75749</t>
  </si>
  <si>
    <t xml:space="preserve">TMRC30083</t>
  </si>
  <si>
    <t xml:space="preserve">2066n1</t>
  </si>
  <si>
    <t xml:space="preserve">libqc20201013_02:G1</t>
  </si>
  <si>
    <t xml:space="preserve">low coverage, many variants, not 2.2/2.3/2.1</t>
  </si>
  <si>
    <t xml:space="preserve">1,20,0,1,493,7456,3059,74112</t>
  </si>
  <si>
    <t xml:space="preserve">TMRC30028</t>
  </si>
  <si>
    <t xml:space="preserve">2068e3</t>
  </si>
  <si>
    <t xml:space="preserve">libqc20191014_02:G1</t>
  </si>
  <si>
    <t xml:space="preserve">0,0,0,0,14,86,3539,81503</t>
  </si>
  <si>
    <t xml:space="preserve">TMRC30115</t>
  </si>
  <si>
    <t xml:space="preserve">2066m3</t>
  </si>
  <si>
    <t xml:space="preserve">libqc20201013_02:F1</t>
  </si>
  <si>
    <t xml:space="preserve">elsayed_01</t>
  </si>
  <si>
    <t xml:space="preserve">1,7,0,0,145,1387,3407,80195</t>
  </si>
  <si>
    <t xml:space="preserve">TMRC30118</t>
  </si>
  <si>
    <t xml:space="preserve">2066n2</t>
  </si>
  <si>
    <t xml:space="preserve">libqc20201013_02:H1</t>
  </si>
  <si>
    <t xml:space="preserve">0,0,0,0,43,481,3510,81108</t>
  </si>
  <si>
    <t xml:space="preserve">TMRC30180</t>
  </si>
  <si>
    <t xml:space="preserve">2071e1</t>
  </si>
  <si>
    <t xml:space="preserve">44E6</t>
  </si>
  <si>
    <t xml:space="preserve">libqc20210323:E1</t>
  </si>
  <si>
    <t xml:space="preserve">0,0,0,0,142,1398,3411,80191</t>
  </si>
  <si>
    <t xml:space="preserve">TMRC30014</t>
  </si>
  <si>
    <t xml:space="preserve">2068m1</t>
  </si>
  <si>
    <t xml:space="preserve">11E6</t>
  </si>
  <si>
    <t xml:space="preserve">libqc20191014_02:B2</t>
  </si>
  <si>
    <t xml:space="preserve">0,0,0,0,9,26,3544,81563</t>
  </si>
  <si>
    <t xml:space="preserve">TMRC30121</t>
  </si>
  <si>
    <t xml:space="preserve">2066n3</t>
  </si>
  <si>
    <t xml:space="preserve">30E6</t>
  </si>
  <si>
    <t xml:space="preserve">libqc20201013_02:A2</t>
  </si>
  <si>
    <t xml:space="preserve">1,1383,1,0,1341,25217,2210,54989</t>
  </si>
  <si>
    <t xml:space="preserve">TMRC30196</t>
  </si>
  <si>
    <t xml:space="preserve">2071e2</t>
  </si>
  <si>
    <t xml:space="preserve">63E6</t>
  </si>
  <si>
    <t xml:space="preserve">0,0,0,0,43,431,3510,81158</t>
  </si>
  <si>
    <t xml:space="preserve">TMRC30030</t>
  </si>
  <si>
    <t xml:space="preserve">2068m2</t>
  </si>
  <si>
    <t xml:space="preserve">libqc20191014_02:B1</t>
  </si>
  <si>
    <t xml:space="preserve">0,0,0,0,9,19,3544,81570</t>
  </si>
  <si>
    <t xml:space="preserve">TMRC30021</t>
  </si>
  <si>
    <t xml:space="preserve">2068n1</t>
  </si>
  <si>
    <t xml:space="preserve">17E6</t>
  </si>
  <si>
    <t xml:space="preserve">libqc20191014_01:A1</t>
  </si>
  <si>
    <t xml:space="preserve">TMRC30023</t>
  </si>
  <si>
    <t xml:space="preserve">2072e1</t>
  </si>
  <si>
    <t xml:space="preserve">libqc20191014_01:C1</t>
  </si>
  <si>
    <t xml:space="preserve">0,0,0,0,12,90,3541,81499</t>
  </si>
  <si>
    <t xml:space="preserve">TMRC30026</t>
  </si>
  <si>
    <t xml:space="preserve">su2073</t>
  </si>
  <si>
    <t xml:space="preserve">2073bp1</t>
  </si>
  <si>
    <t xml:space="preserve">confirmed failure at week 10</t>
  </si>
  <si>
    <t xml:space="preserve">libqc20191014_01:E2</t>
  </si>
  <si>
    <t xml:space="preserve">d2073</t>
  </si>
  <si>
    <t xml:space="preserve">0,0,0,0,161,1471,3392,80118</t>
  </si>
  <si>
    <t xml:space="preserve">TMRC30037</t>
  </si>
  <si>
    <t xml:space="preserve">2068m3</t>
  </si>
  <si>
    <t xml:space="preserve">libqc20191014_02:C2</t>
  </si>
  <si>
    <t xml:space="preserve">0,0,0,0,10,30,3543,81559</t>
  </si>
  <si>
    <t xml:space="preserve">TMRC30031</t>
  </si>
  <si>
    <t xml:space="preserve">2068n2</t>
  </si>
  <si>
    <t xml:space="preserve">24E6</t>
  </si>
  <si>
    <t xml:space="preserve">libqc20191014_02:C1</t>
  </si>
  <si>
    <t xml:space="preserve">0,0,0,0,7,33,3546,81556</t>
  </si>
  <si>
    <t xml:space="preserve">su2172</t>
  </si>
  <si>
    <t xml:space="preserve">2172e2</t>
  </si>
  <si>
    <t xml:space="preserve">d2172</t>
  </si>
  <si>
    <t xml:space="preserve">TMRC30165</t>
  </si>
  <si>
    <t xml:space="preserve">2071m1</t>
  </si>
  <si>
    <t xml:space="preserve">13E6</t>
  </si>
  <si>
    <t xml:space="preserve">libqc20210323:F1</t>
  </si>
  <si>
    <t xml:space="preserve">0,0,0,0,47,305,3506,81284</t>
  </si>
  <si>
    <t xml:space="preserve">TMRC30027</t>
  </si>
  <si>
    <t xml:space="preserve">2068n3</t>
  </si>
  <si>
    <t xml:space="preserve">41E6</t>
  </si>
  <si>
    <t xml:space="preserve">libqc20191014_02:D1</t>
  </si>
  <si>
    <t xml:space="preserve">0,0,0,0,15,112,3538,81477</t>
  </si>
  <si>
    <t xml:space="preserve">su2173</t>
  </si>
  <si>
    <t xml:space="preserve">2173e1</t>
  </si>
  <si>
    <t xml:space="preserve">confirmed cure at week 27</t>
  </si>
  <si>
    <t xml:space="preserve">d2173</t>
  </si>
  <si>
    <t xml:space="preserve">TMRC30044</t>
  </si>
  <si>
    <t xml:space="preserve">su2159</t>
  </si>
  <si>
    <t xml:space="preserve">2159bp1</t>
  </si>
  <si>
    <t xml:space="preserve">confirmed cure at week 30</t>
  </si>
  <si>
    <t xml:space="preserve">libqc20191014_02:F2</t>
  </si>
  <si>
    <t xml:space="preserve">d2159</t>
  </si>
  <si>
    <t xml:space="preserve">0,0,0,0,901,10926,2652,70663</t>
  </si>
  <si>
    <t xml:space="preserve">TMRC30194</t>
  </si>
  <si>
    <t xml:space="preserve">2071m2</t>
  </si>
  <si>
    <t xml:space="preserve">0,0,0,0,23,166,3530,81423</t>
  </si>
  <si>
    <t xml:space="preserve">2172n3</t>
  </si>
  <si>
    <t xml:space="preserve">TMRC30033</t>
  </si>
  <si>
    <t xml:space="preserve">2072e2</t>
  </si>
  <si>
    <t xml:space="preserve">14E6</t>
  </si>
  <si>
    <t xml:space="preserve">libqc20191014_01:E1</t>
  </si>
  <si>
    <t xml:space="preserve">0,0,0,0,9,54,3544,81535</t>
  </si>
  <si>
    <t xml:space="preserve">TMRC30038</t>
  </si>
  <si>
    <t xml:space="preserve">2072m1</t>
  </si>
  <si>
    <t xml:space="preserve">libqc20191014_01:F1</t>
  </si>
  <si>
    <t xml:space="preserve">elsayed_161469</t>
  </si>
  <si>
    <t xml:space="preserve">0,0,0,0,14,88,3539,81501</t>
  </si>
  <si>
    <t xml:space="preserve">TMRC30166</t>
  </si>
  <si>
    <t xml:space="preserve">2071n1</t>
  </si>
  <si>
    <t xml:space="preserve">50E6</t>
  </si>
  <si>
    <t xml:space="preserve">libqc20210323:G1</t>
  </si>
  <si>
    <t xml:space="preserve">0,0,0,0,49,348,3504,81241</t>
  </si>
  <si>
    <t xml:space="preserve">TMRC30036</t>
  </si>
  <si>
    <t xml:space="preserve">2072e3</t>
  </si>
  <si>
    <t xml:space="preserve">28E6</t>
  </si>
  <si>
    <t xml:space="preserve">libqc20191014_01:D2</t>
  </si>
  <si>
    <t xml:space="preserve">0,0,0,0,8,42,3545,81547</t>
  </si>
  <si>
    <t xml:space="preserve">TMRC30024</t>
  </si>
  <si>
    <t xml:space="preserve">2072m2</t>
  </si>
  <si>
    <t xml:space="preserve">libqc20191014_01:H2</t>
  </si>
  <si>
    <t xml:space="preserve">TMRC30195</t>
  </si>
  <si>
    <t xml:space="preserve">2071n2</t>
  </si>
  <si>
    <t xml:space="preserve">0,0,0,0,46,324,3507,81265</t>
  </si>
  <si>
    <t xml:space="preserve">TMRC30048</t>
  </si>
  <si>
    <t xml:space="preserve">2073e1</t>
  </si>
  <si>
    <t xml:space="preserve">libqc20200224_02:E2</t>
  </si>
  <si>
    <t xml:space="preserve">4,8,0,0,417,5419,3132,76162</t>
  </si>
  <si>
    <t xml:space="preserve">TMRC30034</t>
  </si>
  <si>
    <t xml:space="preserve">2072m3</t>
  </si>
  <si>
    <t xml:space="preserve">16E6</t>
  </si>
  <si>
    <t xml:space="preserve">libqc20191014_01:A2</t>
  </si>
  <si>
    <t xml:space="preserve">0,0,0,0,11,50,3542,81539</t>
  </si>
  <si>
    <t xml:space="preserve">TMRC30039</t>
  </si>
  <si>
    <t xml:space="preserve">2072n1</t>
  </si>
  <si>
    <t xml:space="preserve">27E6</t>
  </si>
  <si>
    <t xml:space="preserve">libqc20191014_01:B1</t>
  </si>
  <si>
    <t xml:space="preserve">0,0,0,0,49,446,3504,81143</t>
  </si>
  <si>
    <t xml:space="preserve">TMRC30054</t>
  </si>
  <si>
    <t xml:space="preserve">2073e2</t>
  </si>
  <si>
    <t xml:space="preserve">libqc20200224_02:B2</t>
  </si>
  <si>
    <t xml:space="preserve">3,3,0,0,379,4351,3171,77253</t>
  </si>
  <si>
    <t xml:space="preserve">TMRC30045</t>
  </si>
  <si>
    <t xml:space="preserve">su2162</t>
  </si>
  <si>
    <t xml:space="preserve">2162bp1</t>
  </si>
  <si>
    <t xml:space="preserve">libqc20191014_01:B2</t>
  </si>
  <si>
    <t xml:space="preserve">d2162</t>
  </si>
  <si>
    <t xml:space="preserve">0,0,0,0,12,125,3541,81464</t>
  </si>
  <si>
    <t xml:space="preserve">TMRC30046</t>
  </si>
  <si>
    <t xml:space="preserve">2073m1</t>
  </si>
  <si>
    <t xml:space="preserve">libqc20200224_02:G2</t>
  </si>
  <si>
    <t xml:space="preserve">4,9,0,0,488,6130,3061,75450</t>
  </si>
  <si>
    <t xml:space="preserve">TMRC30040</t>
  </si>
  <si>
    <t xml:space="preserve">2072n2</t>
  </si>
  <si>
    <t xml:space="preserve">34E6</t>
  </si>
  <si>
    <t xml:space="preserve">libqc20191014_01:G2</t>
  </si>
  <si>
    <t xml:space="preserve">0,0,0,0,47,361,3506,81228</t>
  </si>
  <si>
    <t xml:space="preserve">TMRC30070</t>
  </si>
  <si>
    <t xml:space="preserve">2073e3</t>
  </si>
  <si>
    <t xml:space="preserve">libqc20200224_03:D1</t>
  </si>
  <si>
    <t xml:space="preserve">2,33,0,0,538,6193,3013,75363</t>
  </si>
  <si>
    <t xml:space="preserve">TMRC30049</t>
  </si>
  <si>
    <t xml:space="preserve">2073m2</t>
  </si>
  <si>
    <t xml:space="preserve">libqc20200224_02:D2</t>
  </si>
  <si>
    <t xml:space="preserve">3,7,0,0,457,5392,3093,76190</t>
  </si>
  <si>
    <t xml:space="preserve">TMRC30035</t>
  </si>
  <si>
    <t xml:space="preserve">2072n3</t>
  </si>
  <si>
    <t xml:space="preserve">libqc20191014_01:H1</t>
  </si>
  <si>
    <t xml:space="preserve">0,0,0,0,13,103,3540,81486</t>
  </si>
  <si>
    <t xml:space="preserve">TMRC30193</t>
  </si>
  <si>
    <t xml:space="preserve">2161e1</t>
  </si>
  <si>
    <t xml:space="preserve">sample not sequenced yet</t>
  </si>
  <si>
    <t xml:space="preserve">TMRC30055</t>
  </si>
  <si>
    <t xml:space="preserve">2073m3</t>
  </si>
  <si>
    <t xml:space="preserve">libqc20200224_03:B1</t>
  </si>
  <si>
    <t xml:space="preserve">not z2.2</t>
  </si>
  <si>
    <t xml:space="preserve">9,14,0,0,472,6204,3072,75371</t>
  </si>
  <si>
    <t xml:space="preserve">TMRC30047</t>
  </si>
  <si>
    <t xml:space="preserve">2073n1</t>
  </si>
  <si>
    <t xml:space="preserve">47E6</t>
  </si>
  <si>
    <t xml:space="preserve">The tip fell off in the tapestation, [140 nM] is an arbitrary guess given the concentrations of the surrounding samples</t>
  </si>
  <si>
    <t xml:space="preserve">libqc20200224_02:F2</t>
  </si>
  <si>
    <t xml:space="preserve">24,134,0,0,838,12748,2691,68707</t>
  </si>
  <si>
    <t xml:space="preserve">TMRC30191</t>
  </si>
  <si>
    <t xml:space="preserve">2161m1</t>
  </si>
  <si>
    <t xml:space="preserve">0,0,0,0,136,975,3417,80614</t>
  </si>
  <si>
    <t xml:space="preserve">TMRC30053</t>
  </si>
  <si>
    <t xml:space="preserve">2073n2</t>
  </si>
  <si>
    <t xml:space="preserve">31E6</t>
  </si>
  <si>
    <t xml:space="preserve">libqc20200224_02:C2</t>
  </si>
  <si>
    <t xml:space="preserve">probably not z2.3/z2.1, coverage too low to call z2.2</t>
  </si>
  <si>
    <t xml:space="preserve">9,13,0,0,469,6265,3075,75311</t>
  </si>
  <si>
    <t xml:space="preserve">TMRC30041</t>
  </si>
  <si>
    <t xml:space="preserve">2162m1</t>
  </si>
  <si>
    <t xml:space="preserve">libqc20191014_01:D1</t>
  </si>
  <si>
    <t xml:space="preserve">0,0,0,0,13,92,3540,81497</t>
  </si>
  <si>
    <t xml:space="preserve">TMRC30068</t>
  </si>
  <si>
    <t xml:space="preserve">2073n3</t>
  </si>
  <si>
    <t xml:space="preserve">libqc20200224_03:C1</t>
  </si>
  <si>
    <t xml:space="preserve">1,19,0,0,404,4661,3148,67909</t>
  </si>
  <si>
    <t xml:space="preserve">TMRC30171</t>
  </si>
  <si>
    <t xml:space="preserve">2162m2</t>
  </si>
  <si>
    <t xml:space="preserve">libqc20210326_01:B2</t>
  </si>
  <si>
    <t xml:space="preserve">0,0,0,0,0,0,3553,81589</t>
  </si>
  <si>
    <t xml:space="preserve">TMRC30192</t>
  </si>
  <si>
    <t xml:space="preserve">2161n1</t>
  </si>
  <si>
    <t xml:space="preserve">TMRC30139</t>
  </si>
  <si>
    <t xml:space="preserve">2162m3</t>
  </si>
  <si>
    <t xml:space="preserve">visual inspection of RNA integrity-OK</t>
  </si>
  <si>
    <t xml:space="preserve">libqc20210326_01:C2</t>
  </si>
  <si>
    <t xml:space="preserve">0,0,0,0,16,133,3537,81456</t>
  </si>
  <si>
    <t xml:space="preserve">TMRC30042</t>
  </si>
  <si>
    <t xml:space="preserve">2162n1</t>
  </si>
  <si>
    <t xml:space="preserve">libqc20191014_01:G1</t>
  </si>
  <si>
    <t xml:space="preserve">0,0,0,0,26,222,3527,81367</t>
  </si>
  <si>
    <t xml:space="preserve">TMRC30188</t>
  </si>
  <si>
    <t xml:space="preserve">2164m1</t>
  </si>
  <si>
    <t xml:space="preserve">0,58,0,0,413,5592,3140,75939</t>
  </si>
  <si>
    <t xml:space="preserve">TMRC30158</t>
  </si>
  <si>
    <t xml:space="preserve">2162n2</t>
  </si>
  <si>
    <t xml:space="preserve">0,0,0,0,22,239,3531,81350</t>
  </si>
  <si>
    <t xml:space="preserve">TMRC30132</t>
  </si>
  <si>
    <t xml:space="preserve">su2167</t>
  </si>
  <si>
    <t xml:space="preserve">2167m1</t>
  </si>
  <si>
    <t xml:space="preserve">confirmed cure at week 31</t>
  </si>
  <si>
    <t xml:space="preserve">libqc20210401:F1</t>
  </si>
  <si>
    <t xml:space="preserve">ATGC-02</t>
  </si>
  <si>
    <t xml:space="preserve">d2167</t>
  </si>
  <si>
    <t xml:space="preserve">0,0,0,0,88,825,3465,80764</t>
  </si>
  <si>
    <t xml:space="preserve">TMRC30160</t>
  </si>
  <si>
    <t xml:space="preserve">2162n3</t>
  </si>
  <si>
    <t xml:space="preserve">libqc20210326_01:E2</t>
  </si>
  <si>
    <t xml:space="preserve">0,0,0,0,49,286,3504,81303</t>
  </si>
  <si>
    <t xml:space="preserve">TMRC30157</t>
  </si>
  <si>
    <t xml:space="preserve">2167m2</t>
  </si>
  <si>
    <t xml:space="preserve">libqc20210401:A1</t>
  </si>
  <si>
    <t xml:space="preserve">0,47,0,0,444,6051,3109,75491</t>
  </si>
  <si>
    <t xml:space="preserve">TMRC30189</t>
  </si>
  <si>
    <t xml:space="preserve">2164n1</t>
  </si>
  <si>
    <t xml:space="preserve">0,0,0,0,29,281,3524,81308</t>
  </si>
  <si>
    <t xml:space="preserve">TMRC30183</t>
  </si>
  <si>
    <t xml:space="preserve">2167m3</t>
  </si>
  <si>
    <t xml:space="preserve">visual inspection of RNA integrity-Ok</t>
  </si>
  <si>
    <t xml:space="preserve">libqc20210326_02:B1</t>
  </si>
  <si>
    <t xml:space="preserve">0,57,0,0,234,2290,3319,79242</t>
  </si>
  <si>
    <t xml:space="preserve">TMRC30167</t>
  </si>
  <si>
    <t xml:space="preserve">2167n1</t>
  </si>
  <si>
    <t xml:space="preserve">libqc20210326_02:C1</t>
  </si>
  <si>
    <t xml:space="preserve">0,0,0,0,71,705,3482,80884</t>
  </si>
  <si>
    <t xml:space="preserve">TMRC30123</t>
  </si>
  <si>
    <t xml:space="preserve">su2168</t>
  </si>
  <si>
    <t xml:space="preserve">2168m1</t>
  </si>
  <si>
    <t xml:space="preserve">confirmed failure at week 9</t>
  </si>
  <si>
    <t xml:space="preserve">libqc20201013_02:E2</t>
  </si>
  <si>
    <t xml:space="preserve">d2168</t>
  </si>
  <si>
    <t xml:space="preserve">0,0,0,0,39,271,3514,81318</t>
  </si>
  <si>
    <t xml:space="preserve">TMRC30181</t>
  </si>
  <si>
    <t xml:space="preserve">2167n2</t>
  </si>
  <si>
    <t xml:space="preserve">libqc20210326_02:D1</t>
  </si>
  <si>
    <t xml:space="preserve">0,0,0,0,33,409,3520,81180</t>
  </si>
  <si>
    <t xml:space="preserve">TMRC30072</t>
  </si>
  <si>
    <t xml:space="preserve">2168m2</t>
  </si>
  <si>
    <t xml:space="preserve">libqc20201013_02:F2</t>
  </si>
  <si>
    <t xml:space="preserve">z2.3 seems likely, but difficult to tell</t>
  </si>
  <si>
    <t xml:space="preserve">27,36,0,1,796,11289,2730,70263</t>
  </si>
  <si>
    <t xml:space="preserve">TMRC30133</t>
  </si>
  <si>
    <t xml:space="preserve">2167n3</t>
  </si>
  <si>
    <t xml:space="preserve">I dropped this tube, there is still enough to sequence</t>
  </si>
  <si>
    <t xml:space="preserve">libqc20210401:B1</t>
  </si>
  <si>
    <t xml:space="preserve">0,0,0,0,100,972,3453,80617</t>
  </si>
  <si>
    <t xml:space="preserve">TMRC30043</t>
  </si>
  <si>
    <t xml:space="preserve">2162e1</t>
  </si>
  <si>
    <t xml:space="preserve">libqc20191014_01:F2</t>
  </si>
  <si>
    <t xml:space="preserve">0,0,0,0,26,231,3527,81358</t>
  </si>
  <si>
    <t xml:space="preserve">TMRC30078</t>
  </si>
  <si>
    <t xml:space="preserve">2168m3</t>
  </si>
  <si>
    <t xml:space="preserve">libqc20201013_02:G2</t>
  </si>
  <si>
    <t xml:space="preserve">0,1,0,0,162,1740,3391,79848</t>
  </si>
  <si>
    <t xml:space="preserve">TMRC30116</t>
  </si>
  <si>
    <t xml:space="preserve">2168n1</t>
  </si>
  <si>
    <t xml:space="preserve">libqc20201013_02:H2</t>
  </si>
  <si>
    <t xml:space="preserve">11,17,1,1,405,4450,3136,77121</t>
  </si>
  <si>
    <t xml:space="preserve">TMRC30184</t>
  </si>
  <si>
    <t xml:space="preserve">2172m1</t>
  </si>
  <si>
    <t xml:space="preserve">libqc20210323:H1</t>
  </si>
  <si>
    <t xml:space="preserve">5,7,0,0,500,6322,3048,75260</t>
  </si>
  <si>
    <t xml:space="preserve">TMRC30076</t>
  </si>
  <si>
    <t xml:space="preserve">2168n2</t>
  </si>
  <si>
    <t xml:space="preserve">Confirmed failure at week 9</t>
  </si>
  <si>
    <t xml:space="preserve">libqc20201110_01:A1</t>
  </si>
  <si>
    <t xml:space="preserve">0,0,0,0,128,1256,3425,80333</t>
  </si>
  <si>
    <t xml:space="preserve">TMRC30159</t>
  </si>
  <si>
    <t xml:space="preserve">2162e2</t>
  </si>
  <si>
    <t xml:space="preserve">libqc20210326_01:H2</t>
  </si>
  <si>
    <t xml:space="preserve">0,0,0,0,39,353,3514,81236</t>
  </si>
  <si>
    <t xml:space="preserve">TMRC30129</t>
  </si>
  <si>
    <t xml:space="preserve">2172m2</t>
  </si>
  <si>
    <t xml:space="preserve">01</t>
  </si>
  <si>
    <t xml:space="preserve">0,0,0,0,25,248,3528,81341</t>
  </si>
  <si>
    <t xml:space="preserve">TMRC30088</t>
  </si>
  <si>
    <t xml:space="preserve">2168n3</t>
  </si>
  <si>
    <t xml:space="preserve">libqc20201110_01:B1</t>
  </si>
  <si>
    <t xml:space="preserve">1,4,0,0,407,4493,3145,77092</t>
  </si>
  <si>
    <t xml:space="preserve">TMRC30172</t>
  </si>
  <si>
    <t xml:space="preserve">2172m3</t>
  </si>
  <si>
    <t xml:space="preserve">0,0,0,0,42,321,3511,81268</t>
  </si>
  <si>
    <t xml:space="preserve">TMRC30134</t>
  </si>
  <si>
    <t xml:space="preserve">2172n1</t>
  </si>
  <si>
    <t xml:space="preserve">libqc20210401:C1</t>
  </si>
  <si>
    <t xml:space="preserve">0,24,0,0,344,4969,3209,76596</t>
  </si>
  <si>
    <t xml:space="preserve">TMRC30174</t>
  </si>
  <si>
    <t xml:space="preserve">2173m1</t>
  </si>
  <si>
    <t xml:space="preserve">0,0,0,0,51,407,3502,81182</t>
  </si>
  <si>
    <t xml:space="preserve">TMRC30137</t>
  </si>
  <si>
    <t xml:space="preserve">2172n2</t>
  </si>
  <si>
    <t xml:space="preserve">0,0,0,0,37,257,3516,81332</t>
  </si>
  <si>
    <t xml:space="preserve">TMRC30161</t>
  </si>
  <si>
    <t xml:space="preserve">2162e3</t>
  </si>
  <si>
    <t xml:space="preserve">libqc20210326_01:A2</t>
  </si>
  <si>
    <t xml:space="preserve">0,0,0,0,35,277,3518,81312</t>
  </si>
  <si>
    <t xml:space="preserve">TMRC30142</t>
  </si>
  <si>
    <t xml:space="preserve">2173m2</t>
  </si>
  <si>
    <t xml:space="preserve">TMRC30175</t>
  </si>
  <si>
    <t xml:space="preserve">2173n1</t>
  </si>
  <si>
    <t xml:space="preserve">0,0,0,0,93,770,3460,80819</t>
  </si>
  <si>
    <t xml:space="preserve">TMRC30190</t>
  </si>
  <si>
    <t xml:space="preserve">2164e1</t>
  </si>
  <si>
    <t xml:space="preserve">0,0,0,0,59,336,3494,81253</t>
  </si>
  <si>
    <t xml:space="preserve">TMRC30145</t>
  </si>
  <si>
    <t xml:space="preserve">2173m3</t>
  </si>
  <si>
    <t xml:space="preserve">TMRC30143</t>
  </si>
  <si>
    <t xml:space="preserve">2173n2</t>
  </si>
  <si>
    <t xml:space="preserve">0,0,0,0,11,66,3542,81523</t>
  </si>
  <si>
    <t xml:space="preserve">TMRC30168</t>
  </si>
  <si>
    <t xml:space="preserve">2167e1</t>
  </si>
  <si>
    <t xml:space="preserve">libqc20210326_01:F2</t>
  </si>
  <si>
    <t xml:space="preserve">9,1,1,0,425,5127,3118,76461</t>
  </si>
  <si>
    <t xml:space="preserve">TMRC30197</t>
  </si>
  <si>
    <t xml:space="preserve">su2183</t>
  </si>
  <si>
    <t xml:space="preserve">2183m1</t>
  </si>
  <si>
    <t xml:space="preserve">Confirmed failure at week 27</t>
  </si>
  <si>
    <t xml:space="preserve">d2183</t>
  </si>
  <si>
    <t xml:space="preserve">0,0,0,0,24,186,3529,81403</t>
  </si>
  <si>
    <t xml:space="preserve">TMRC30146</t>
  </si>
  <si>
    <t xml:space="preserve">2173n3</t>
  </si>
  <si>
    <t xml:space="preserve">0,0,0,0,10,54,3543,81535</t>
  </si>
  <si>
    <t xml:space="preserve">TMRC30182</t>
  </si>
  <si>
    <t xml:space="preserve">2167e2</t>
  </si>
  <si>
    <t xml:space="preserve">libqc20210326_01:G2</t>
  </si>
  <si>
    <t xml:space="preserve">0,0,0,0,34,344,3519,81245</t>
  </si>
  <si>
    <t xml:space="preserve">TMRC30199</t>
  </si>
  <si>
    <t xml:space="preserve">2183m2</t>
  </si>
  <si>
    <t xml:space="preserve">0,27,0,0,372,5179,3181,76383</t>
  </si>
  <si>
    <t xml:space="preserve">TMRC30198</t>
  </si>
  <si>
    <t xml:space="preserve">2183n1</t>
  </si>
  <si>
    <t xml:space="preserve">0,0,0,0,26,153,3527,81436</t>
  </si>
  <si>
    <t xml:space="preserve">miltefosine</t>
  </si>
  <si>
    <t xml:space="preserve">TMRC30266</t>
  </si>
  <si>
    <t xml:space="preserve">0,0,0,0,67,520,3486,81069</t>
  </si>
  <si>
    <t xml:space="preserve">TMRC30268</t>
  </si>
  <si>
    <t xml:space="preserve">0,0,0,0,192,1904,3361,79685</t>
  </si>
  <si>
    <t xml:space="preserve">M11075</t>
  </si>
  <si>
    <t xml:space="preserve">Macrofagos+11075 (z2.2)</t>
  </si>
  <si>
    <t xml:space="preserve">TMRC30286</t>
  </si>
  <si>
    <t xml:space="preserve">less variant than z2.2</t>
  </si>
  <si>
    <t xml:space="preserve">1439,282,1,22,1823,74354,290,6931</t>
  </si>
  <si>
    <t xml:space="preserve">M11075+S</t>
  </si>
  <si>
    <t xml:space="preserve">Macrofagos+11075+SbV</t>
  </si>
  <si>
    <t xml:space="preserve">TMRC30249</t>
  </si>
  <si>
    <t xml:space="preserve">10,46,0,1,569,5471,2974,76071</t>
  </si>
  <si>
    <t xml:space="preserve">M7158</t>
  </si>
  <si>
    <t xml:space="preserve">Macrofagos+7158 (z2.3)</t>
  </si>
  <si>
    <t xml:space="preserve">TMRC30267</t>
  </si>
  <si>
    <t xml:space="preserve">significantly more variant than z2.3 (first quarter of chromosome 13)</t>
  </si>
  <si>
    <t xml:space="preserve">91,52010,17,20,2847,26020,598,3539</t>
  </si>
  <si>
    <t xml:space="preserve">M7158+S</t>
  </si>
  <si>
    <t xml:space="preserve">Macrofagos+7158+SbV</t>
  </si>
  <si>
    <t xml:space="preserve">TMRC30252</t>
  </si>
  <si>
    <t xml:space="preserve">20,7883,4,9,2280,50284,1249,23413</t>
  </si>
  <si>
    <t xml:space="preserve">M12355</t>
  </si>
  <si>
    <t xml:space="preserve">Macrofagos+12355 (z2.3)</t>
  </si>
  <si>
    <t xml:space="preserve">TMRC30250</t>
  </si>
  <si>
    <t xml:space="preserve">28,18065,8,1,2520,48071,997,15452</t>
  </si>
  <si>
    <t xml:space="preserve">M12355+S</t>
  </si>
  <si>
    <t xml:space="preserve">Macrofagos+12355+SbV</t>
  </si>
  <si>
    <t xml:space="preserve">TMRC30251</t>
  </si>
  <si>
    <t xml:space="preserve">2,458,0,0,1126,18045,2425,63086</t>
  </si>
  <si>
    <t xml:space="preserve">M10977</t>
  </si>
  <si>
    <t xml:space="preserve">Macrofagos+10977 (z2.2)</t>
  </si>
  <si>
    <t xml:space="preserve">TMRC30245</t>
  </si>
  <si>
    <t xml:space="preserve">1711,309,0,20,1615,76229,227,5031</t>
  </si>
  <si>
    <t xml:space="preserve">M10977+S</t>
  </si>
  <si>
    <t xml:space="preserve">Macrofagos+10977+SbV</t>
  </si>
  <si>
    <t xml:space="preserve">TMRC30246</t>
  </si>
  <si>
    <t xml:space="preserve">0,2,0,0,207,1578,3346,80009</t>
  </si>
  <si>
    <t xml:space="preserve">M11026</t>
  </si>
  <si>
    <t xml:space="preserve">Macrofagos+11026 (z2.3)</t>
  </si>
  <si>
    <t xml:space="preserve">TMRC30247</t>
  </si>
  <si>
    <t xml:space="preserve">94,70590,17,4,2936,10173,506,822</t>
  </si>
  <si>
    <t xml:space="preserve">M11026+S</t>
  </si>
  <si>
    <t xml:space="preserve">Macrofagos+11026+SbV</t>
  </si>
  <si>
    <t xml:space="preserve">TMRC30248</t>
  </si>
  <si>
    <t xml:space="preserve">24,34207,7,4,2725,39218,797,8160</t>
  </si>
  <si>
    <t xml:space="preserve">M10763</t>
  </si>
  <si>
    <t xml:space="preserve">Macrofagos+10763</t>
  </si>
  <si>
    <t xml:space="preserve">TMRC30243</t>
  </si>
  <si>
    <t xml:space="preserve">2..04</t>
  </si>
  <si>
    <t xml:space="preserve">1981,607,2,13,1424,77879,146,3090</t>
  </si>
  <si>
    <t xml:space="preserve">TMRC30244</t>
  </si>
  <si>
    <t xml:space="preserve">M10763+S</t>
  </si>
  <si>
    <t xml:space="preserve">Macrofagos+10763+SbV</t>
  </si>
  <si>
    <t xml:space="preserve">0,0,0,0,142,982,3411,80607</t>
  </si>
  <si>
    <t xml:space="preserve">TMRC30201</t>
  </si>
  <si>
    <t xml:space="preserve">2183m3</t>
  </si>
  <si>
    <t xml:space="preserve">0,0,0,0,19,132,3534,81457</t>
  </si>
  <si>
    <t xml:space="preserve">TMRC30200</t>
  </si>
  <si>
    <t xml:space="preserve">2183n2</t>
  </si>
  <si>
    <t xml:space="preserve">0,0,0,0,17,127,3536,81462</t>
  </si>
  <si>
    <t xml:space="preserve">TMRC30203</t>
  </si>
  <si>
    <t xml:space="preserve">su2184</t>
  </si>
  <si>
    <t xml:space="preserve">2184m1</t>
  </si>
  <si>
    <t xml:space="preserve">Confirmed failure at week 7</t>
  </si>
  <si>
    <t xml:space="preserve">d2184</t>
  </si>
  <si>
    <t xml:space="preserve">0,0,0,0,24,130,3529,81463</t>
  </si>
  <si>
    <t xml:space="preserve">TMRC30202</t>
  </si>
  <si>
    <t xml:space="preserve">2183n3</t>
  </si>
  <si>
    <t xml:space="preserve">TMRC30205</t>
  </si>
  <si>
    <t xml:space="preserve">2184m3</t>
  </si>
  <si>
    <t xml:space="preserve">0,0,0,0,27,199,3526,81390</t>
  </si>
  <si>
    <t xml:space="preserve">TMRC30204</t>
  </si>
  <si>
    <t xml:space="preserve">2184n1</t>
  </si>
  <si>
    <t xml:space="preserve">0,0,0,0,75,799,3478,80790</t>
  </si>
  <si>
    <t xml:space="preserve">TMRC30152</t>
  </si>
  <si>
    <t xml:space="preserve">2167bp1</t>
  </si>
  <si>
    <t xml:space="preserve">0,0,0,0,28,351,3525,81238</t>
  </si>
  <si>
    <t xml:space="preserve">TMRC30177</t>
  </si>
  <si>
    <t xml:space="preserve">2168bp1</t>
  </si>
  <si>
    <t xml:space="preserve">28,6825,5,0,2003,35677,1517,39087</t>
  </si>
  <si>
    <t xml:space="preserve">TMRC30155</t>
  </si>
  <si>
    <t xml:space="preserve">2172bp1</t>
  </si>
  <si>
    <t xml:space="preserve">0,0,0,0,57,302,3496,81287</t>
  </si>
  <si>
    <t xml:space="preserve">TMRC30154</t>
  </si>
  <si>
    <t xml:space="preserve">2173bp1</t>
  </si>
  <si>
    <t xml:space="preserve">0,0,0,0,46,234,3507,81355</t>
  </si>
  <si>
    <t xml:space="preserve">TMRC30241</t>
  </si>
  <si>
    <t xml:space="preserve">2183b1</t>
  </si>
  <si>
    <t xml:space="preserve">1,1332,1,0,965,14049,2586,66208</t>
  </si>
  <si>
    <t xml:space="preserve">2184b1</t>
  </si>
  <si>
    <t xml:space="preserve">TMRC30287</t>
  </si>
  <si>
    <t xml:space="preserve">su2188</t>
  </si>
  <si>
    <t xml:space="preserve">2188b1</t>
  </si>
  <si>
    <t xml:space="preserve">d2188</t>
  </si>
  <si>
    <t xml:space="preserve">TMRC30288</t>
  </si>
  <si>
    <t xml:space="preserve">su2190</t>
  </si>
  <si>
    <t xml:space="preserve">2190b1</t>
  </si>
  <si>
    <t xml:space="preserve">d2190</t>
  </si>
  <si>
    <t xml:space="preserve">su2192</t>
  </si>
  <si>
    <t xml:space="preserve">2192b1</t>
  </si>
  <si>
    <t xml:space="preserve">d2192</t>
  </si>
  <si>
    <t xml:space="preserve">TMRC30289</t>
  </si>
  <si>
    <t xml:space="preserve">su2194</t>
  </si>
  <si>
    <t xml:space="preserve">2194b1</t>
  </si>
  <si>
    <t xml:space="preserve">d2194</t>
  </si>
  <si>
    <t xml:space="preserve">TMRC30242</t>
  </si>
  <si>
    <t xml:space="preserve">su2195</t>
  </si>
  <si>
    <t xml:space="preserve">2195b1</t>
  </si>
  <si>
    <t xml:space="preserve">d2195</t>
  </si>
  <si>
    <t xml:space="preserve">0,232,1,0,268,2406,3284,78951</t>
  </si>
  <si>
    <t xml:space="preserve">TMRC30237</t>
  </si>
  <si>
    <t xml:space="preserve">2188m1</t>
  </si>
  <si>
    <t xml:space="preserve">0,1,1,0,127,1240,3425,80348</t>
  </si>
  <si>
    <t xml:space="preserve">TMRC30206</t>
  </si>
  <si>
    <t xml:space="preserve">2184n3</t>
  </si>
  <si>
    <t xml:space="preserve">0,0,0,0,15,108,3538,81481</t>
  </si>
  <si>
    <t xml:space="preserve">TMRC30136</t>
  </si>
  <si>
    <t xml:space="preserve">2167e3</t>
  </si>
  <si>
    <t xml:space="preserve">Failed, looks like the tip didn't stick, I am betting it is 40 nM</t>
  </si>
  <si>
    <t xml:space="preserve">libqc20210401:E1</t>
  </si>
  <si>
    <t xml:space="preserve">0,0,0,0,100,1139,3453,80450</t>
  </si>
  <si>
    <t xml:space="preserve">TMRC30207</t>
  </si>
  <si>
    <t xml:space="preserve">2190m1</t>
  </si>
  <si>
    <t xml:space="preserve">0,0,0,0,12,50,3541,81539</t>
  </si>
  <si>
    <t xml:space="preserve">TMRC30238</t>
  </si>
  <si>
    <t xml:space="preserve">2188n1</t>
  </si>
  <si>
    <t xml:space="preserve">0,0,0,0,27,222,3526,81367</t>
  </si>
  <si>
    <t xml:space="preserve">TMRC30074</t>
  </si>
  <si>
    <t xml:space="preserve">2168e1</t>
  </si>
  <si>
    <t xml:space="preserve">libqc20201013_02:B2</t>
  </si>
  <si>
    <t xml:space="preserve">0,7,0,0,351,4727,3202,76855</t>
  </si>
  <si>
    <t xml:space="preserve">TMRC30217</t>
  </si>
  <si>
    <t xml:space="preserve">2190m2</t>
  </si>
  <si>
    <t xml:space="preserve">0,0,0,0,10,65,3543,81524</t>
  </si>
  <si>
    <t xml:space="preserve">TMRC30208</t>
  </si>
  <si>
    <t xml:space="preserve">2190n1</t>
  </si>
  <si>
    <t xml:space="preserve">0,0,0,0,12,71,3541,81518</t>
  </si>
  <si>
    <t xml:space="preserve">TMRC30077</t>
  </si>
  <si>
    <t xml:space="preserve">2168e2</t>
  </si>
  <si>
    <t xml:space="preserve">libqc20201013_02:C2</t>
  </si>
  <si>
    <t xml:space="preserve">0,2,0,0,309,3894,3244,77693</t>
  </si>
  <si>
    <t xml:space="preserve">TMRC30219</t>
  </si>
  <si>
    <t xml:space="preserve">2190m3</t>
  </si>
  <si>
    <t xml:space="preserve">0,0,0,0,12,60,3541,81529</t>
  </si>
  <si>
    <t xml:space="preserve">TMRC30218</t>
  </si>
  <si>
    <t xml:space="preserve">2190n2</t>
  </si>
  <si>
    <t xml:space="preserve">0,0,0,0,12,68,3541,81521</t>
  </si>
  <si>
    <t xml:space="preserve">TMRC30079</t>
  </si>
  <si>
    <t xml:space="preserve">2168e3</t>
  </si>
  <si>
    <t xml:space="preserve">libqc20201013_02:D2</t>
  </si>
  <si>
    <t xml:space="preserve">0,4,0,0,191,2373,3362,79212</t>
  </si>
  <si>
    <t xml:space="preserve">TMRC30260</t>
  </si>
  <si>
    <t xml:space="preserve">2194m1</t>
  </si>
  <si>
    <t xml:space="preserve">0,0,0,0,26,257,3527,81332</t>
  </si>
  <si>
    <t xml:space="preserve">TMRC30220</t>
  </si>
  <si>
    <t xml:space="preserve">2190n3</t>
  </si>
  <si>
    <t xml:space="preserve">TMRC30262</t>
  </si>
  <si>
    <t xml:space="preserve">2195m1</t>
  </si>
  <si>
    <t xml:space="preserve">0,0,0,0,75,650,3478,80939</t>
  </si>
  <si>
    <t xml:space="preserve">TMRC30261</t>
  </si>
  <si>
    <t xml:space="preserve">2194n1</t>
  </si>
  <si>
    <t xml:space="preserve">0,0,0,0,34,340,3519,81249</t>
  </si>
  <si>
    <t xml:space="preserve">TMRC30135</t>
  </si>
  <si>
    <t xml:space="preserve">2172e1</t>
  </si>
  <si>
    <t xml:space="preserve">libqc20210401:D1</t>
  </si>
  <si>
    <t xml:space="preserve">0,2,0,0,205,2121,3348,79466</t>
  </si>
  <si>
    <t xml:space="preserve">TMRC30173</t>
  </si>
  <si>
    <t xml:space="preserve">2172e3</t>
  </si>
  <si>
    <t xml:space="preserve">0,0,0,0,62,578,3491,81011</t>
  </si>
  <si>
    <t xml:space="preserve">TMRC30264</t>
  </si>
  <si>
    <t xml:space="preserve">su2201</t>
  </si>
  <si>
    <t xml:space="preserve">2201m1</t>
  </si>
  <si>
    <t xml:space="preserve">d2201</t>
  </si>
  <si>
    <t xml:space="preserve">0,0,0,0,40,239,3513,81350</t>
  </si>
  <si>
    <t xml:space="preserve">TMRC30263</t>
  </si>
  <si>
    <t xml:space="preserve">2195n1</t>
  </si>
  <si>
    <t xml:space="preserve">0,0,0,0,47,374,3506,81215</t>
  </si>
  <si>
    <t xml:space="preserve">TMRC30144</t>
  </si>
  <si>
    <t xml:space="preserve">2173e2</t>
  </si>
  <si>
    <t xml:space="preserve">Confirmed cure at week 27</t>
  </si>
  <si>
    <t xml:space="preserve">0,0,0,0,11,61,3542,81528</t>
  </si>
  <si>
    <t xml:space="preserve">TMRC30147</t>
  </si>
  <si>
    <t xml:space="preserve">2173e3</t>
  </si>
  <si>
    <t xml:space="preserve">TMRC30265</t>
  </si>
  <si>
    <t xml:space="preserve">2201n1</t>
  </si>
  <si>
    <t xml:space="preserve">0,0,0,0,49,413,3504,81176</t>
  </si>
  <si>
    <t xml:space="preserve">Sample ID</t>
  </si>
  <si>
    <t xml:space="preserve">Visit</t>
  </si>
  <si>
    <t xml:space="preserve">biopsy not accepted</t>
  </si>
  <si>
    <t xml:space="preserve">The eosinophils were not purified, Not antibody available</t>
  </si>
  <si>
    <t xml:space="preserve">Index Number</t>
  </si>
  <si>
    <t xml:space="preserve">Index Sequence</t>
  </si>
  <si>
    <t xml:space="preserve">ATCACG</t>
  </si>
  <si>
    <r>
      <rPr>
        <b val="true"/>
        <sz val="10"/>
        <color rgb="FF002060"/>
        <rFont val="Courier New"/>
        <family val="3"/>
        <charset val="1"/>
      </rPr>
      <t xml:space="preserve">01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TC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</si>
  <si>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CGATGT</t>
  </si>
  <si>
    <r>
      <rPr>
        <b val="true"/>
        <sz val="10"/>
        <color rgb="FF002060"/>
        <rFont val="Courier New"/>
        <family val="3"/>
        <charset val="1"/>
      </rPr>
      <t xml:space="preserve">02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</si>
  <si>
    <t xml:space="preserve">TTAGGC</t>
  </si>
  <si>
    <r>
      <rPr>
        <b val="true"/>
        <sz val="10"/>
        <color rgb="FF002060"/>
        <rFont val="Courier New"/>
        <family val="3"/>
        <charset val="1"/>
      </rPr>
      <t xml:space="preserve">03</t>
    </r>
    <r>
      <rPr>
        <b val="true"/>
        <sz val="10"/>
        <color rgb="FF385623"/>
        <rFont val="Courier New"/>
        <family val="3"/>
        <charset val="1"/>
      </rPr>
      <t xml:space="preserve">TT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</si>
  <si>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TGACCA</t>
  </si>
  <si>
    <r>
      <rPr>
        <b val="true"/>
        <sz val="10"/>
        <color rgb="FF002060"/>
        <rFont val="Courier New"/>
        <family val="3"/>
        <charset val="1"/>
      </rPr>
      <t xml:space="preserve">04</t>
    </r>
    <r>
      <rPr>
        <b val="true"/>
        <sz val="10"/>
        <color rgb="FF385623"/>
        <rFont val="Courier New"/>
        <family val="3"/>
        <charset val="1"/>
      </rPr>
      <t xml:space="preserve">TG</t>
    </r>
    <r>
      <rPr>
        <b val="true"/>
        <sz val="10"/>
        <color rgb="FFC00000"/>
        <rFont val="Courier New"/>
        <family val="3"/>
        <charset val="1"/>
      </rPr>
      <t xml:space="preserve">ACCA</t>
    </r>
  </si>
  <si>
    <t xml:space="preserve">ACAGTG</t>
  </si>
  <si>
    <r>
      <rPr>
        <b val="true"/>
        <sz val="10"/>
        <color rgb="FF002060"/>
        <rFont val="Courier New"/>
        <family val="3"/>
        <charset val="1"/>
      </rPr>
      <t xml:space="preserve">05</t>
    </r>
    <r>
      <rPr>
        <b val="true"/>
        <sz val="10"/>
        <color rgb="FFC00000"/>
        <rFont val="Courier New"/>
        <family val="3"/>
        <charset val="1"/>
      </rPr>
      <t xml:space="preserve">ACA</t>
    </r>
    <r>
      <rPr>
        <b val="true"/>
        <sz val="10"/>
        <color rgb="FF385623"/>
        <rFont val="Courier New"/>
        <family val="3"/>
        <charset val="1"/>
      </rPr>
      <t xml:space="preserve">GTG</t>
    </r>
  </si>
  <si>
    <t xml:space="preserve">GCCAAT</t>
  </si>
  <si>
    <r>
      <rPr>
        <b val="true"/>
        <sz val="10"/>
        <color rgb="FF002060"/>
        <rFont val="Courier New"/>
        <family val="3"/>
        <charset val="1"/>
      </rPr>
      <t xml:space="preserve">06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CCAA</t>
    </r>
    <r>
      <rPr>
        <b val="true"/>
        <sz val="10"/>
        <color rgb="FF385623"/>
        <rFont val="Courier New"/>
        <family val="3"/>
        <charset val="1"/>
      </rPr>
      <t xml:space="preserve">T</t>
    </r>
  </si>
  <si>
    <t xml:space="preserve">CAGATC</t>
  </si>
  <si>
    <r>
      <rPr>
        <b val="true"/>
        <sz val="10"/>
        <color rgb="FF002060"/>
        <rFont val="Courier New"/>
        <family val="3"/>
        <charset val="1"/>
      </rPr>
      <t xml:space="preserve">07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</si>
  <si>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ACTTGA</t>
  </si>
  <si>
    <r>
      <rPr>
        <b val="true"/>
        <sz val="10"/>
        <color rgb="FF002060"/>
        <rFont val="Courier New"/>
        <family val="3"/>
        <charset val="1"/>
      </rPr>
      <t xml:space="preserve">08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TTG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</si>
  <si>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GATCAG</t>
  </si>
  <si>
    <r>
      <rPr>
        <b val="true"/>
        <sz val="10"/>
        <color rgb="FF002060"/>
        <rFont val="Courier New"/>
        <family val="3"/>
        <charset val="1"/>
      </rPr>
      <t xml:space="preserve">09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</si>
  <si>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TAGCTT</t>
  </si>
  <si>
    <r>
      <rPr>
        <b val="true"/>
        <sz val="10"/>
        <color rgb="FF002060"/>
        <rFont val="Courier New"/>
        <family val="3"/>
        <charset val="1"/>
      </rPr>
      <t xml:space="preserve">10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</t>
    </r>
  </si>
  <si>
    <t xml:space="preserve">GGCTAC</t>
  </si>
  <si>
    <r>
      <rPr>
        <b val="true"/>
        <sz val="10"/>
        <color rgb="FF002060"/>
        <rFont val="Courier New"/>
        <family val="3"/>
        <charset val="1"/>
      </rPr>
      <t xml:space="preserve">11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AC</t>
    </r>
  </si>
  <si>
    <t xml:space="preserve">CTTGTA</t>
  </si>
  <si>
    <r>
      <rPr>
        <b val="true"/>
        <sz val="10"/>
        <color rgb="FF002060"/>
        <rFont val="Courier New"/>
        <family val="3"/>
        <charset val="1"/>
      </rPr>
      <t xml:space="preserve">12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TTGT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</si>
  <si>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AGTCAA</t>
  </si>
  <si>
    <r>
      <rPr>
        <b val="true"/>
        <sz val="10"/>
        <color rgb="FF002060"/>
        <rFont val="Courier New"/>
        <family val="3"/>
        <charset val="1"/>
      </rPr>
      <t xml:space="preserve">13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CAA</t>
    </r>
  </si>
  <si>
    <t xml:space="preserve">AGTTCC</t>
  </si>
  <si>
    <r>
      <rPr>
        <b val="true"/>
        <sz val="10"/>
        <color rgb="FF002060"/>
        <rFont val="Courier New"/>
        <family val="3"/>
        <charset val="1"/>
      </rPr>
      <t xml:space="preserve">14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</si>
  <si>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ATGTCA</t>
  </si>
  <si>
    <r>
      <rPr>
        <b val="true"/>
        <sz val="10"/>
        <color rgb="FF002060"/>
        <rFont val="Courier New"/>
        <family val="3"/>
        <charset val="1"/>
      </rPr>
      <t xml:space="preserve">15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  <r>
      <rPr>
        <b val="true"/>
        <sz val="10"/>
        <color rgb="FFC00000"/>
        <rFont val="Courier New"/>
        <family val="3"/>
        <charset val="1"/>
      </rPr>
      <t xml:space="preserve">CA</t>
    </r>
  </si>
  <si>
    <t xml:space="preserve">CCGTCC</t>
  </si>
  <si>
    <r>
      <rPr>
        <b val="true"/>
        <sz val="10"/>
        <color rgb="FF002060"/>
        <rFont val="Courier New"/>
        <family val="3"/>
        <charset val="1"/>
      </rPr>
      <t xml:space="preserve">16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</si>
  <si>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GTAGAG</t>
  </si>
  <si>
    <r>
      <rPr>
        <b val="true"/>
        <sz val="10"/>
        <color rgb="FF002060"/>
        <rFont val="Courier New"/>
        <family val="3"/>
        <charset val="1"/>
      </rPr>
      <t xml:space="preserve">17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</si>
  <si>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GTCCGC</t>
  </si>
  <si>
    <r>
      <rPr>
        <b val="true"/>
        <sz val="10"/>
        <color rgb="FF002060"/>
        <rFont val="Courier New"/>
        <family val="3"/>
        <charset val="1"/>
      </rPr>
      <t xml:space="preserve">18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</si>
  <si>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GTGAAA</t>
  </si>
  <si>
    <r>
      <rPr>
        <b val="true"/>
        <sz val="10"/>
        <color rgb="FF002060"/>
        <rFont val="Courier New"/>
        <family val="3"/>
        <charset val="1"/>
      </rPr>
      <t xml:space="preserve">19</t>
    </r>
    <r>
      <rPr>
        <b val="true"/>
        <sz val="10"/>
        <color rgb="FF385623"/>
        <rFont val="Courier New"/>
        <family val="3"/>
        <charset val="1"/>
      </rPr>
      <t xml:space="preserve">GTG</t>
    </r>
    <r>
      <rPr>
        <b val="true"/>
        <sz val="10"/>
        <color rgb="FFC00000"/>
        <rFont val="Courier New"/>
        <family val="3"/>
        <charset val="1"/>
      </rPr>
      <t xml:space="preserve">AAA</t>
    </r>
  </si>
  <si>
    <t xml:space="preserve">GTGGCC</t>
  </si>
  <si>
    <r>
      <rPr>
        <b val="true"/>
        <sz val="10"/>
        <color rgb="FF002060"/>
        <rFont val="Courier New"/>
        <family val="3"/>
        <charset val="1"/>
      </rPr>
      <t xml:space="preserve">20</t>
    </r>
    <r>
      <rPr>
        <b val="true"/>
        <sz val="10"/>
        <color rgb="FF385623"/>
        <rFont val="Courier New"/>
        <family val="3"/>
        <charset val="1"/>
      </rPr>
      <t xml:space="preserve">GTGG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</si>
  <si>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GTTTCG</t>
  </si>
  <si>
    <r>
      <rPr>
        <b val="true"/>
        <sz val="10"/>
        <color rgb="FF002060"/>
        <rFont val="Courier New"/>
        <family val="3"/>
        <charset val="1"/>
      </rPr>
      <t xml:space="preserve">21</t>
    </r>
    <r>
      <rPr>
        <b val="true"/>
        <sz val="10"/>
        <color rgb="FF385623"/>
        <rFont val="Courier New"/>
        <family val="3"/>
        <charset val="1"/>
      </rPr>
      <t xml:space="preserve">GTTT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</si>
  <si>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CGTACG</t>
  </si>
  <si>
    <r>
      <rPr>
        <b val="true"/>
        <sz val="10"/>
        <color rgb="FF002060"/>
        <rFont val="Courier New"/>
        <family val="3"/>
        <charset val="1"/>
      </rPr>
      <t xml:space="preserve">22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</si>
  <si>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GAGTGG</t>
  </si>
  <si>
    <r>
      <rPr>
        <b val="true"/>
        <sz val="10"/>
        <color rgb="FF002060"/>
        <rFont val="Courier New"/>
        <family val="3"/>
        <charset val="1"/>
      </rPr>
      <t xml:space="preserve">23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GTGG</t>
    </r>
  </si>
  <si>
    <t xml:space="preserve">GGTACG</t>
  </si>
  <si>
    <r>
      <rPr>
        <b val="true"/>
        <sz val="10"/>
        <color rgb="FF002060"/>
        <rFont val="Courier New"/>
        <family val="3"/>
        <charset val="1"/>
      </rPr>
      <t xml:space="preserve">24</t>
    </r>
    <r>
      <rPr>
        <b val="true"/>
        <sz val="10"/>
        <color rgb="FF385623"/>
        <rFont val="Courier New"/>
        <family val="3"/>
        <charset val="1"/>
      </rPr>
      <t xml:space="preserve">GGT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</si>
  <si>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ACTGAT</t>
  </si>
  <si>
    <r>
      <rPr>
        <b val="true"/>
        <sz val="11"/>
        <color rgb="FF002060"/>
        <rFont val="Courier New"/>
        <family val="3"/>
        <charset val="1"/>
      </rPr>
      <t xml:space="preserve">25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</si>
  <si>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ATGAGC</t>
  </si>
  <si>
    <r>
      <rPr>
        <b val="true"/>
        <sz val="11"/>
        <color rgb="FF002060"/>
        <rFont val="Courier New"/>
        <family val="3"/>
        <charset val="1"/>
      </rPr>
      <t xml:space="preserve">26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</si>
  <si>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ATTCCT</t>
  </si>
  <si>
    <r>
      <rPr>
        <b val="true"/>
        <sz val="11"/>
        <color rgb="FF002060"/>
        <rFont val="Courier New"/>
        <family val="3"/>
        <charset val="1"/>
      </rPr>
      <t xml:space="preserve">27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</si>
  <si>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CAAAAG</t>
  </si>
  <si>
    <r>
      <rPr>
        <b val="true"/>
        <sz val="11"/>
        <color rgb="FF002060"/>
        <rFont val="Courier New"/>
        <family val="3"/>
        <charset val="1"/>
      </rPr>
      <t xml:space="preserve">28</t>
    </r>
    <r>
      <rPr>
        <b val="true"/>
        <sz val="11"/>
        <color rgb="FFC00000"/>
        <rFont val="Courier New"/>
        <family val="3"/>
        <charset val="1"/>
      </rPr>
      <t xml:space="preserve">CAAAA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</si>
  <si>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CAACTA</t>
  </si>
  <si>
    <r>
      <rPr>
        <b val="true"/>
        <sz val="11"/>
        <color rgb="FF002060"/>
        <rFont val="Courier New"/>
        <family val="3"/>
        <charset val="1"/>
      </rPr>
      <t xml:space="preserve">29</t>
    </r>
    <r>
      <rPr>
        <b val="true"/>
        <sz val="11"/>
        <color rgb="FFC00000"/>
        <rFont val="Courier New"/>
        <family val="3"/>
        <charset val="1"/>
      </rPr>
      <t xml:space="preserve">CAAC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</si>
  <si>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CACCGG</t>
  </si>
  <si>
    <r>
      <rPr>
        <b val="true"/>
        <sz val="11"/>
        <color rgb="FF002060"/>
        <rFont val="Courier New"/>
        <family val="3"/>
        <charset val="1"/>
      </rPr>
      <t xml:space="preserve">30</t>
    </r>
    <r>
      <rPr>
        <b val="true"/>
        <sz val="11"/>
        <color rgb="FFC00000"/>
        <rFont val="Courier New"/>
        <family val="3"/>
        <charset val="1"/>
      </rPr>
      <t xml:space="preserve">CACC</t>
    </r>
    <r>
      <rPr>
        <b val="true"/>
        <sz val="11"/>
        <color rgb="FF385623"/>
        <rFont val="Courier New"/>
        <family val="3"/>
        <charset val="1"/>
      </rPr>
      <t xml:space="preserve">GG</t>
    </r>
  </si>
  <si>
    <t xml:space="preserve">CACGAT</t>
  </si>
  <si>
    <r>
      <rPr>
        <b val="true"/>
        <sz val="11"/>
        <color rgb="FF002060"/>
        <rFont val="Courier New"/>
        <family val="3"/>
        <charset val="1"/>
      </rPr>
      <t xml:space="preserve">31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</si>
  <si>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CACTCA</t>
  </si>
  <si>
    <r>
      <rPr>
        <b val="true"/>
        <sz val="11"/>
        <color rgb="FF002060"/>
        <rFont val="Courier New"/>
        <family val="3"/>
        <charset val="1"/>
      </rPr>
      <t xml:space="preserve">32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</si>
  <si>
    <t xml:space="preserve">CAGGCG</t>
  </si>
  <si>
    <r>
      <rPr>
        <b val="true"/>
        <sz val="11"/>
        <color rgb="FF002060"/>
        <rFont val="Courier New"/>
        <family val="3"/>
        <charset val="1"/>
      </rPr>
      <t xml:space="preserve">33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</si>
  <si>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CATGGC</t>
  </si>
  <si>
    <r>
      <rPr>
        <b val="true"/>
        <sz val="11"/>
        <color rgb="FF002060"/>
        <rFont val="Courier New"/>
        <family val="3"/>
        <charset val="1"/>
      </rPr>
      <t xml:space="preserve">34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TGG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</si>
  <si>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CATTTT</t>
  </si>
  <si>
    <r>
      <rPr>
        <b val="true"/>
        <sz val="11"/>
        <color rgb="FF002060"/>
        <rFont val="Courier New"/>
        <family val="3"/>
        <charset val="1"/>
      </rPr>
      <t xml:space="preserve">35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TTTT</t>
    </r>
  </si>
  <si>
    <t xml:space="preserve">CCAACA</t>
  </si>
  <si>
    <r>
      <rPr>
        <b val="true"/>
        <sz val="11"/>
        <color rgb="FF002060"/>
        <rFont val="Courier New"/>
        <family val="3"/>
        <charset val="1"/>
      </rPr>
      <t xml:space="preserve">36</t>
    </r>
    <r>
      <rPr>
        <b val="true"/>
        <sz val="11"/>
        <color rgb="FFC00000"/>
        <rFont val="Courier New"/>
        <family val="3"/>
        <charset val="1"/>
      </rPr>
      <t xml:space="preserve">CCAACA</t>
    </r>
  </si>
  <si>
    <t xml:space="preserve">CGGAAT</t>
  </si>
  <si>
    <r>
      <rPr>
        <b val="true"/>
        <sz val="11"/>
        <color rgb="FF002060"/>
        <rFont val="Courier New"/>
        <family val="3"/>
        <charset val="1"/>
      </rPr>
      <t xml:space="preserve">37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</si>
  <si>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CTAGCT</t>
  </si>
  <si>
    <r>
      <rPr>
        <b val="true"/>
        <sz val="11"/>
        <color rgb="FF002060"/>
        <rFont val="Courier New"/>
        <family val="3"/>
        <charset val="1"/>
      </rPr>
      <t xml:space="preserve">38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</si>
  <si>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CTATAC</t>
  </si>
  <si>
    <r>
      <rPr>
        <b val="true"/>
        <sz val="11"/>
        <color rgb="FF002060"/>
        <rFont val="Courier New"/>
        <family val="3"/>
        <charset val="1"/>
      </rPr>
      <t xml:space="preserve">39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</si>
  <si>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CTCAGA</t>
  </si>
  <si>
    <r>
      <rPr>
        <b val="true"/>
        <sz val="11"/>
        <color rgb="FF002060"/>
        <rFont val="Courier New"/>
        <family val="3"/>
        <charset val="1"/>
      </rPr>
      <t xml:space="preserve">40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</si>
  <si>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GACGAC</t>
  </si>
  <si>
    <r>
      <rPr>
        <b val="true"/>
        <sz val="11"/>
        <color rgb="FF002060"/>
        <rFont val="Courier New"/>
        <family val="3"/>
        <charset val="1"/>
      </rPr>
      <t xml:space="preserve">41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</si>
  <si>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TAATCG</t>
  </si>
  <si>
    <r>
      <rPr>
        <b val="true"/>
        <sz val="11"/>
        <color rgb="FF002060"/>
        <rFont val="Courier New"/>
        <family val="3"/>
        <charset val="1"/>
      </rPr>
      <t xml:space="preserve">42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</si>
  <si>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TACAGC</t>
  </si>
  <si>
    <r>
      <rPr>
        <b val="true"/>
        <sz val="11"/>
        <color rgb="FF002060"/>
        <rFont val="Courier New"/>
        <family val="3"/>
        <charset val="1"/>
      </rPr>
      <t xml:space="preserve">43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</si>
  <si>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TATAAT</t>
  </si>
  <si>
    <r>
      <rPr>
        <b val="true"/>
        <sz val="11"/>
        <color rgb="FF002060"/>
        <rFont val="Courier New"/>
        <family val="3"/>
        <charset val="1"/>
      </rPr>
      <t xml:space="preserve">44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</si>
  <si>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TCATTC</t>
  </si>
  <si>
    <r>
      <rPr>
        <b val="true"/>
        <sz val="11"/>
        <color rgb="FF002060"/>
        <rFont val="Courier New"/>
        <family val="3"/>
        <charset val="1"/>
      </rPr>
      <t xml:space="preserve">45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</si>
  <si>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TCCCGA</t>
  </si>
  <si>
    <r>
      <rPr>
        <b val="true"/>
        <sz val="11"/>
        <color rgb="FF002060"/>
        <rFont val="Courier New"/>
        <family val="3"/>
        <charset val="1"/>
      </rPr>
      <t xml:space="preserve">46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CCC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</si>
  <si>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TCGAAG</t>
  </si>
  <si>
    <r>
      <rPr>
        <b val="true"/>
        <sz val="11"/>
        <color rgb="FF002060"/>
        <rFont val="Courier New"/>
        <family val="3"/>
        <charset val="1"/>
      </rPr>
      <t xml:space="preserve">47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</si>
  <si>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TCGGCA</t>
  </si>
  <si>
    <r>
      <rPr>
        <b val="true"/>
        <sz val="11"/>
        <color rgb="FF002060"/>
        <rFont val="Courier New"/>
        <family val="3"/>
        <charset val="1"/>
      </rPr>
      <t xml:space="preserve">48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CA</t>
    </r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</si>
</sst>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@"/>
    <numFmt numFmtId="166" formatCode="0"/>
    <numFmt numFmtId="167" formatCode="h:mm:ss;@"/>
    <numFmt numFmtId="168" formatCode="0.0E+00"/>
    <numFmt numFmtId="169" formatCode="d\-mmm\-yy"/>
    <numFmt numFmtId="170" formatCode="m/d/yyyy"/>
    <numFmt numFmtId="171" formatCode="[$-409]d\-mmm\-yyyy;@"/>
    <numFmt numFmtId="172" formatCode="_(* #,##0_);_(* \(#,##0\);_(* \-??_);_(@_)"/>
    <numFmt numFmtId="173" formatCode="yyyy\-mm\-dd;@"/>
    <numFmt numFmtId="174" formatCode="General"/>
    <numFmt numFmtId="175" formatCode="0.0"/>
    <numFmt numFmtId="176" formatCode="0.00%"/>
    <numFmt numFmtId="177" formatCode="#,##0"/>
    <numFmt numFmtId="178" formatCode="0.000%"/>
    <numFmt numFmtId="179" formatCode="0.0000E+00"/>
    <numFmt numFmtId="180" formatCode="_(* #,##0.0000_);_(* \(#,##0.0000\);_(* \-??_);_(@_)"/>
    <numFmt numFmtId="181" formatCode="0.00E+00"/>
    <numFmt numFmtId="182" formatCode="d\-mmm"/>
    <numFmt numFmtId="183" formatCode="h:mm"/>
    <numFmt numFmtId="184" formatCode="0.00"/>
  </numFmts>
  <fonts count="23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B050"/>
      <name val="Arial"/>
      <family val="2"/>
      <charset val="1"/>
    </font>
    <font>
      <sz val="10"/>
      <color rgb="FF000000"/>
      <name val="Courier New"/>
      <family val="3"/>
      <charset val="1"/>
    </font>
    <font>
      <sz val="12"/>
      <color theme="1"/>
      <name val="Arial"/>
      <family val="2"/>
      <charset val="1"/>
    </font>
    <font>
      <sz val="11"/>
      <name val="Arial"/>
      <family val="2"/>
      <charset val="1"/>
    </font>
    <font>
      <sz val="12"/>
      <color rgb="FF333233"/>
      <name val="Arial"/>
      <family val="2"/>
      <charset val="1"/>
    </font>
    <font>
      <sz val="12"/>
      <color rgb="FF444444"/>
      <name val="Arial"/>
      <family val="2"/>
      <charset val="1"/>
    </font>
    <font>
      <sz val="10"/>
      <name val="Verdana"/>
      <family val="2"/>
      <charset val="1"/>
    </font>
    <font>
      <b val="true"/>
      <sz val="10"/>
      <color rgb="FF002060"/>
      <name val="Courier New"/>
      <family val="3"/>
      <charset val="1"/>
    </font>
    <font>
      <b val="true"/>
      <sz val="10"/>
      <color rgb="FFC00000"/>
      <name val="Courier New"/>
      <family val="3"/>
      <charset val="1"/>
    </font>
    <font>
      <b val="true"/>
      <sz val="10"/>
      <color rgb="FF385623"/>
      <name val="Courier New"/>
      <family val="3"/>
      <charset val="1"/>
    </font>
    <font>
      <b val="true"/>
      <sz val="11"/>
      <color rgb="FF002060"/>
      <name val="Courier New"/>
      <family val="3"/>
      <charset val="1"/>
    </font>
    <font>
      <b val="true"/>
      <sz val="11"/>
      <color rgb="FFC00000"/>
      <name val="Courier New"/>
      <family val="3"/>
      <charset val="1"/>
    </font>
    <font>
      <b val="true"/>
      <sz val="11"/>
      <color rgb="FF385623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5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7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8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8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1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3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8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EBF1D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333233"/>
          <bgColor rgb="FF000000"/>
        </patternFill>
      </fill>
    </dxf>
    <dxf>
      <fill>
        <patternFill patternType="solid">
          <fgColor rgb="FF444444"/>
          <bgColor rgb="FF000000"/>
        </patternFill>
      </fill>
    </dxf>
    <dxf>
      <fill>
        <patternFill patternType="solid">
          <fgColor rgb="FF00206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00B050"/>
      <rgbColor rgb="FF385623"/>
      <rgbColor rgb="FF444444"/>
      <rgbColor rgb="FF993300"/>
      <rgbColor rgb="FF993366"/>
      <rgbColor rgb="FF333399"/>
      <rgbColor rgb="FF3332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B49" headerRowCount="1" totalsRowCount="0" totalsRowShown="0">
  <autoFilter ref="A1:B49"/>
  <tableColumns count="2">
    <tableColumn id="1" name="Index Number"/>
    <tableColumn id="2" name="Index Sequence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C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BG200" activePane="bottomRight" state="frozen"/>
      <selection pane="topLeft" activeCell="A1" activeCellId="0" sqref="A1"/>
      <selection pane="topRight" activeCell="BG1" activeCellId="0" sqref="BG1"/>
      <selection pane="bottomLeft" activeCell="A200" activeCellId="0" sqref="A200"/>
      <selection pane="bottomRight" activeCell="BV201" activeCellId="2" sqref="BV56:BV57 BV59:BV136 BV151:BV257 BV285:BV324"/>
    </sheetView>
  </sheetViews>
  <sheetFormatPr defaultColWidth="9.00390625" defaultRowHeight="15.75" zeroHeight="false" outlineLevelRow="0" outlineLevelCol="0"/>
  <cols>
    <col collapsed="false" customWidth="true" hidden="false" outlineLevel="0" max="1" min="1" style="1" width="18.5"/>
    <col collapsed="false" customWidth="true" hidden="false" outlineLevel="0" max="2" min="2" style="2" width="18"/>
    <col collapsed="false" customWidth="true" hidden="false" outlineLevel="0" max="3" min="3" style="2" width="28"/>
    <col collapsed="false" customWidth="true" hidden="false" outlineLevel="0" max="4" min="4" style="3" width="10.38"/>
    <col collapsed="false" customWidth="true" hidden="false" outlineLevel="0" max="5" min="5" style="4" width="9.25"/>
    <col collapsed="false" customWidth="true" hidden="false" outlineLevel="0" max="6" min="6" style="5" width="9.75"/>
    <col collapsed="false" customWidth="true" hidden="false" outlineLevel="0" max="7" min="7" style="5" width="13.62"/>
    <col collapsed="false" customWidth="true" hidden="false" outlineLevel="0" max="8" min="8" style="5" width="14.62"/>
    <col collapsed="false" customWidth="true" hidden="false" outlineLevel="0" max="10" min="9" style="6" width="16.25"/>
    <col collapsed="false" customWidth="true" hidden="false" outlineLevel="0" max="11" min="11" style="7" width="17.12"/>
    <col collapsed="false" customWidth="true" hidden="false" outlineLevel="0" max="12" min="12" style="8" width="13.5"/>
    <col collapsed="false" customWidth="true" hidden="false" outlineLevel="0" max="13" min="13" style="7" width="10.38"/>
    <col collapsed="false" customWidth="true" hidden="false" outlineLevel="0" max="14" min="14" style="5" width="16.5"/>
    <col collapsed="false" customWidth="true" hidden="false" outlineLevel="0" max="15" min="15" style="5" width="10.88"/>
    <col collapsed="false" customWidth="true" hidden="false" outlineLevel="0" max="16" min="16" style="5" width="19.5"/>
    <col collapsed="false" customWidth="true" hidden="false" outlineLevel="0" max="17" min="17" style="5" width="10.88"/>
    <col collapsed="false" customWidth="true" hidden="false" outlineLevel="0" max="19" min="18" style="7" width="18.26"/>
    <col collapsed="false" customWidth="true" hidden="false" outlineLevel="0" max="20" min="20" style="7" width="31.75"/>
    <col collapsed="false" customWidth="true" hidden="false" outlineLevel="0" max="21" min="21" style="9" width="16.88"/>
    <col collapsed="false" customWidth="true" hidden="false" outlineLevel="0" max="22" min="22" style="10" width="26.62"/>
    <col collapsed="false" customWidth="true" hidden="false" outlineLevel="0" max="23" min="23" style="5" width="16.88"/>
    <col collapsed="false" customWidth="true" hidden="false" outlineLevel="0" max="24" min="24" style="11" width="15.5"/>
    <col collapsed="false" customWidth="true" hidden="false" outlineLevel="0" max="26" min="25" style="5" width="15.5"/>
    <col collapsed="false" customWidth="true" hidden="false" outlineLevel="0" max="27" min="27" style="12" width="15.5"/>
    <col collapsed="false" customWidth="true" hidden="false" outlineLevel="0" max="28" min="28" style="8" width="7.88"/>
    <col collapsed="false" customWidth="false" hidden="false" outlineLevel="0" max="31" min="29" style="8" width="9"/>
    <col collapsed="false" customWidth="true" hidden="false" outlineLevel="0" max="33" min="32" style="8" width="8.38"/>
    <col collapsed="false" customWidth="true" hidden="false" outlineLevel="0" max="34" min="34" style="8" width="14"/>
    <col collapsed="false" customWidth="true" hidden="false" outlineLevel="0" max="35" min="35" style="8" width="14.88"/>
    <col collapsed="false" customWidth="true" hidden="false" outlineLevel="0" max="36" min="36" style="8" width="15.62"/>
    <col collapsed="false" customWidth="true" hidden="false" outlineLevel="0" max="37" min="37" style="8" width="12"/>
    <col collapsed="false" customWidth="true" hidden="false" outlineLevel="0" max="38" min="38" style="8" width="6.38"/>
    <col collapsed="false" customWidth="true" hidden="false" outlineLevel="0" max="39" min="39" style="8" width="10.13"/>
    <col collapsed="false" customWidth="true" hidden="false" outlineLevel="0" max="40" min="40" style="8" width="16.25"/>
    <col collapsed="false" customWidth="true" hidden="false" outlineLevel="0" max="41" min="41" style="13" width="15.25"/>
    <col collapsed="false" customWidth="true" hidden="false" outlineLevel="0" max="43" min="42" style="8" width="16.25"/>
    <col collapsed="false" customWidth="true" hidden="false" outlineLevel="0" max="44" min="44" style="7" width="52.5"/>
    <col collapsed="false" customWidth="true" hidden="false" outlineLevel="0" max="45" min="45" style="7" width="102.62"/>
    <col collapsed="false" customWidth="true" hidden="false" outlineLevel="0" max="46" min="46" style="7" width="35.38"/>
    <col collapsed="false" customWidth="true" hidden="false" outlineLevel="0" max="47" min="47" style="7" width="11"/>
    <col collapsed="false" customWidth="true" hidden="false" outlineLevel="0" max="48" min="48" style="7" width="12.38"/>
    <col collapsed="false" customWidth="true" hidden="false" outlineLevel="0" max="49" min="49" style="7" width="11.88"/>
    <col collapsed="false" customWidth="true" hidden="false" outlineLevel="0" max="50" min="50" style="7" width="19.38"/>
    <col collapsed="false" customWidth="true" hidden="false" outlineLevel="0" max="52" min="51" style="7" width="11"/>
    <col collapsed="false" customWidth="true" hidden="false" outlineLevel="0" max="53" min="53" style="14" width="17.38"/>
    <col collapsed="false" customWidth="true" hidden="false" outlineLevel="0" max="55" min="54" style="14" width="15.12"/>
    <col collapsed="false" customWidth="true" hidden="false" outlineLevel="0" max="56" min="56" style="7" width="56.75"/>
    <col collapsed="false" customWidth="true" hidden="false" outlineLevel="0" max="57" min="57" style="14" width="14"/>
    <col collapsed="false" customWidth="true" hidden="false" outlineLevel="0" max="58" min="58" style="14" width="13.87"/>
    <col collapsed="false" customWidth="true" hidden="false" outlineLevel="0" max="59" min="59" style="14" width="11"/>
    <col collapsed="false" customWidth="true" hidden="false" outlineLevel="0" max="60" min="60" style="7" width="11"/>
    <col collapsed="false" customWidth="true" hidden="false" outlineLevel="0" max="61" min="61" style="15" width="91.62"/>
    <col collapsed="false" customWidth="true" hidden="false" outlineLevel="0" max="62" min="62" style="7" width="15.12"/>
    <col collapsed="false" customWidth="true" hidden="false" outlineLevel="0" max="63" min="63" style="7" width="13.87"/>
    <col collapsed="false" customWidth="true" hidden="false" outlineLevel="0" max="64" min="64" style="7" width="11"/>
    <col collapsed="false" customWidth="true" hidden="false" outlineLevel="0" max="65" min="65" style="7" width="15.12"/>
    <col collapsed="false" customWidth="true" hidden="false" outlineLevel="0" max="66" min="66" style="7" width="11.12"/>
    <col collapsed="false" customWidth="true" hidden="false" outlineLevel="0" max="67" min="67" style="7" width="86.12"/>
    <col collapsed="false" customWidth="true" hidden="false" outlineLevel="0" max="68" min="68" style="14" width="12.62"/>
    <col collapsed="false" customWidth="true" hidden="false" outlineLevel="0" max="69" min="69" style="14" width="11.12"/>
    <col collapsed="false" customWidth="true" hidden="false" outlineLevel="0" max="70" min="70" style="14" width="16.38"/>
    <col collapsed="false" customWidth="true" hidden="false" outlineLevel="0" max="71" min="71" style="14" width="15.12"/>
    <col collapsed="false" customWidth="true" hidden="false" outlineLevel="0" max="72" min="72" style="7" width="15.75"/>
    <col collapsed="false" customWidth="true" hidden="false" outlineLevel="0" max="73" min="73" style="7" width="15.62"/>
    <col collapsed="false" customWidth="true" hidden="false" outlineLevel="0" max="78" min="74" style="7" width="11"/>
    <col collapsed="false" customWidth="true" hidden="false" outlineLevel="0" max="79" min="79" style="7" width="19.12"/>
    <col collapsed="false" customWidth="true" hidden="false" outlineLevel="0" max="80" min="80" style="7" width="11"/>
    <col collapsed="false" customWidth="true" hidden="false" outlineLevel="0" max="81" min="81" style="7" width="14.88"/>
    <col collapsed="false" customWidth="true" hidden="false" outlineLevel="0" max="82" min="82" style="7" width="16.62"/>
    <col collapsed="false" customWidth="true" hidden="false" outlineLevel="0" max="83" min="83" style="7" width="12.5"/>
    <col collapsed="false" customWidth="true" hidden="false" outlineLevel="0" max="84" min="84" style="7" width="15.62"/>
    <col collapsed="false" customWidth="true" hidden="false" outlineLevel="0" max="85" min="85" style="7" width="33.88"/>
    <col collapsed="false" customWidth="false" hidden="false" outlineLevel="0" max="90" min="86" style="7" width="9"/>
    <col collapsed="false" customWidth="true" hidden="false" outlineLevel="0" max="91" min="91" style="7" width="15.25"/>
    <col collapsed="false" customWidth="false" hidden="false" outlineLevel="0" max="16384" min="92" style="7" width="9"/>
  </cols>
  <sheetData>
    <row r="1" s="28" customFormat="true" ht="77.6" hidden="false" customHeight="false" outlineLevel="0" collapsed="false">
      <c r="A1" s="16" t="s">
        <v>0</v>
      </c>
      <c r="B1" s="17" t="s">
        <v>1</v>
      </c>
      <c r="C1" s="18" t="s">
        <v>2</v>
      </c>
      <c r="D1" s="19" t="s">
        <v>3</v>
      </c>
      <c r="E1" s="20" t="s">
        <v>4</v>
      </c>
      <c r="F1" s="20" t="s">
        <v>5</v>
      </c>
      <c r="G1" s="20" t="s">
        <v>6</v>
      </c>
      <c r="H1" s="21" t="s">
        <v>7</v>
      </c>
      <c r="I1" s="22" t="s">
        <v>8</v>
      </c>
      <c r="J1" s="22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3" t="s">
        <v>20</v>
      </c>
      <c r="V1" s="19" t="s">
        <v>21</v>
      </c>
      <c r="W1" s="20" t="s">
        <v>22</v>
      </c>
      <c r="X1" s="24" t="s">
        <v>23</v>
      </c>
      <c r="Y1" s="20" t="s">
        <v>24</v>
      </c>
      <c r="Z1" s="20" t="s">
        <v>25</v>
      </c>
      <c r="AA1" s="21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5" t="s">
        <v>40</v>
      </c>
      <c r="AP1" s="20" t="s">
        <v>41</v>
      </c>
      <c r="AQ1" s="20" t="s">
        <v>42</v>
      </c>
      <c r="AR1" s="26" t="s">
        <v>43</v>
      </c>
      <c r="AS1" s="26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7" t="s">
        <v>52</v>
      </c>
      <c r="BB1" s="27" t="s">
        <v>53</v>
      </c>
      <c r="BC1" s="27" t="s">
        <v>54</v>
      </c>
      <c r="BD1" s="28" t="s">
        <v>55</v>
      </c>
      <c r="BE1" s="29" t="s">
        <v>56</v>
      </c>
      <c r="BF1" s="29" t="s">
        <v>57</v>
      </c>
      <c r="BG1" s="29" t="s">
        <v>58</v>
      </c>
      <c r="BH1" s="30" t="s">
        <v>59</v>
      </c>
      <c r="BI1" s="31" t="s">
        <v>60</v>
      </c>
      <c r="BJ1" s="30" t="s">
        <v>61</v>
      </c>
      <c r="BK1" s="30" t="s">
        <v>62</v>
      </c>
      <c r="BL1" s="30" t="s">
        <v>63</v>
      </c>
      <c r="BM1" s="30" t="s">
        <v>64</v>
      </c>
      <c r="BN1" s="30" t="s">
        <v>65</v>
      </c>
      <c r="BO1" s="30" t="s">
        <v>66</v>
      </c>
      <c r="BP1" s="29" t="s">
        <v>67</v>
      </c>
      <c r="BQ1" s="29" t="s">
        <v>68</v>
      </c>
      <c r="BR1" s="29" t="s">
        <v>69</v>
      </c>
      <c r="BS1" s="29" t="s">
        <v>70</v>
      </c>
      <c r="BT1" s="28" t="s">
        <v>71</v>
      </c>
      <c r="BU1" s="28" t="s">
        <v>72</v>
      </c>
      <c r="BV1" s="28" t="s">
        <v>73</v>
      </c>
      <c r="BW1" s="28" t="s">
        <v>74</v>
      </c>
      <c r="BX1" s="30" t="s">
        <v>75</v>
      </c>
      <c r="BY1" s="30" t="s">
        <v>76</v>
      </c>
      <c r="BZ1" s="28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8" t="s">
        <v>83</v>
      </c>
      <c r="CG1" s="28" t="s">
        <v>84</v>
      </c>
      <c r="CH1" s="28" t="s">
        <v>85</v>
      </c>
      <c r="CI1" s="28" t="s">
        <v>86</v>
      </c>
      <c r="CJ1" s="28" t="s">
        <v>87</v>
      </c>
      <c r="CK1" s="28" t="s">
        <v>88</v>
      </c>
      <c r="CL1" s="28" t="s">
        <v>89</v>
      </c>
      <c r="CM1" s="28" t="s">
        <v>90</v>
      </c>
      <c r="CN1" s="28" t="s">
        <v>91</v>
      </c>
    </row>
    <row r="2" s="8" customFormat="true" ht="15" hidden="false" customHeight="true" outlineLevel="0" collapsed="false">
      <c r="A2" s="32"/>
      <c r="B2" s="7" t="s">
        <v>92</v>
      </c>
      <c r="C2" s="33" t="s">
        <v>93</v>
      </c>
      <c r="D2" s="34" t="n">
        <v>1</v>
      </c>
      <c r="E2" s="35" t="s">
        <v>94</v>
      </c>
      <c r="F2" s="35" t="s">
        <v>95</v>
      </c>
      <c r="G2" s="35" t="s">
        <v>96</v>
      </c>
      <c r="H2" s="36" t="n">
        <v>41430</v>
      </c>
      <c r="I2" s="37"/>
      <c r="J2" s="37"/>
      <c r="K2" s="7" t="s">
        <v>97</v>
      </c>
      <c r="L2" s="38" t="s">
        <v>98</v>
      </c>
      <c r="M2" s="39" t="n">
        <v>1</v>
      </c>
      <c r="N2" s="35" t="s">
        <v>99</v>
      </c>
      <c r="O2" s="35" t="s">
        <v>99</v>
      </c>
      <c r="P2" s="35" t="s">
        <v>99</v>
      </c>
      <c r="Q2" s="35" t="s">
        <v>99</v>
      </c>
      <c r="R2" s="40" t="s">
        <v>100</v>
      </c>
      <c r="S2" s="40" t="s">
        <v>101</v>
      </c>
      <c r="T2" s="40" t="s">
        <v>101</v>
      </c>
      <c r="U2" s="41" t="s">
        <v>102</v>
      </c>
      <c r="V2" s="42" t="s">
        <v>99</v>
      </c>
      <c r="W2" s="43" t="s">
        <v>103</v>
      </c>
      <c r="X2" s="44" t="n">
        <v>41433</v>
      </c>
      <c r="Y2" s="35" t="n">
        <v>4.5</v>
      </c>
      <c r="Z2" s="45" t="n">
        <f aca="false">(Y2-AH2)-3</f>
        <v>0</v>
      </c>
      <c r="AA2" s="44" t="n">
        <v>41935</v>
      </c>
      <c r="AB2" s="40" t="n">
        <v>679</v>
      </c>
      <c r="AC2" s="40" t="s">
        <v>104</v>
      </c>
      <c r="AD2" s="40" t="n">
        <v>8.8</v>
      </c>
      <c r="AE2" s="8" t="s">
        <v>102</v>
      </c>
      <c r="AF2" s="8" t="s">
        <v>102</v>
      </c>
      <c r="AG2" s="8" t="s">
        <v>102</v>
      </c>
      <c r="AH2" s="35" t="n">
        <v>1.5</v>
      </c>
      <c r="AI2" s="35" t="n">
        <v>1</v>
      </c>
      <c r="AJ2" s="44" t="n">
        <v>41940</v>
      </c>
      <c r="AK2" s="46" t="s">
        <v>105</v>
      </c>
      <c r="AL2" s="8" t="n">
        <v>2</v>
      </c>
      <c r="AM2" s="8" t="n">
        <v>28</v>
      </c>
      <c r="AN2" s="46" t="s">
        <v>105</v>
      </c>
      <c r="AO2" s="47"/>
      <c r="AP2" s="46" t="n">
        <v>28</v>
      </c>
      <c r="AQ2" s="40" t="s">
        <v>101</v>
      </c>
      <c r="AR2" s="40"/>
      <c r="BA2" s="14"/>
      <c r="BB2" s="14"/>
      <c r="BC2" s="48"/>
      <c r="BE2" s="48"/>
      <c r="BF2" s="48"/>
      <c r="BG2" s="48"/>
      <c r="BI2" s="49"/>
      <c r="BJ2" s="48"/>
      <c r="BK2" s="48"/>
      <c r="BP2" s="48"/>
      <c r="BQ2" s="48"/>
      <c r="BR2" s="48"/>
      <c r="BS2" s="48"/>
      <c r="BT2" s="7" t="s">
        <v>106</v>
      </c>
      <c r="BU2" s="44" t="n">
        <v>41935</v>
      </c>
      <c r="BV2" s="8" t="s">
        <v>107</v>
      </c>
      <c r="BW2" s="8" t="s">
        <v>108</v>
      </c>
      <c r="BZ2" s="8" t="s">
        <v>109</v>
      </c>
    </row>
    <row r="3" s="8" customFormat="true" ht="15" hidden="false" customHeight="true" outlineLevel="0" collapsed="false">
      <c r="A3" s="32"/>
      <c r="B3" s="7" t="s">
        <v>110</v>
      </c>
      <c r="C3" s="33" t="s">
        <v>111</v>
      </c>
      <c r="D3" s="34" t="n">
        <v>1</v>
      </c>
      <c r="E3" s="35" t="s">
        <v>94</v>
      </c>
      <c r="F3" s="35" t="s">
        <v>95</v>
      </c>
      <c r="G3" s="35" t="s">
        <v>96</v>
      </c>
      <c r="H3" s="36" t="n">
        <v>41430</v>
      </c>
      <c r="I3" s="37"/>
      <c r="J3" s="37"/>
      <c r="K3" s="7" t="s">
        <v>97</v>
      </c>
      <c r="L3" s="38" t="s">
        <v>98</v>
      </c>
      <c r="M3" s="39" t="n">
        <v>1</v>
      </c>
      <c r="N3" s="35" t="s">
        <v>99</v>
      </c>
      <c r="O3" s="35" t="s">
        <v>99</v>
      </c>
      <c r="P3" s="35" t="s">
        <v>99</v>
      </c>
      <c r="Q3" s="35" t="s">
        <v>99</v>
      </c>
      <c r="R3" s="40" t="s">
        <v>100</v>
      </c>
      <c r="S3" s="40" t="s">
        <v>101</v>
      </c>
      <c r="T3" s="40" t="s">
        <v>101</v>
      </c>
      <c r="U3" s="41" t="s">
        <v>102</v>
      </c>
      <c r="V3" s="42" t="s">
        <v>99</v>
      </c>
      <c r="W3" s="43" t="s">
        <v>103</v>
      </c>
      <c r="X3" s="44" t="n">
        <v>41433</v>
      </c>
      <c r="Y3" s="35" t="n">
        <v>4.5</v>
      </c>
      <c r="Z3" s="45" t="n">
        <f aca="false">(Y3-AH3)-3</f>
        <v>0</v>
      </c>
      <c r="AA3" s="44" t="n">
        <v>41935</v>
      </c>
      <c r="AB3" s="7" t="n">
        <v>655</v>
      </c>
      <c r="AC3" s="40" t="s">
        <v>104</v>
      </c>
      <c r="AD3" s="50" t="s">
        <v>112</v>
      </c>
      <c r="AE3" s="8" t="s">
        <v>102</v>
      </c>
      <c r="AF3" s="8" t="s">
        <v>102</v>
      </c>
      <c r="AG3" s="8" t="s">
        <v>102</v>
      </c>
      <c r="AH3" s="35" t="n">
        <v>1.5</v>
      </c>
      <c r="AI3" s="35" t="n">
        <v>1</v>
      </c>
      <c r="AJ3" s="44" t="n">
        <v>41940</v>
      </c>
      <c r="AK3" s="46" t="s">
        <v>105</v>
      </c>
      <c r="AL3" s="40" t="n">
        <v>4</v>
      </c>
      <c r="AM3" s="8" t="n">
        <v>28</v>
      </c>
      <c r="AN3" s="46" t="s">
        <v>105</v>
      </c>
      <c r="AO3" s="47"/>
      <c r="AP3" s="46" t="n">
        <v>28</v>
      </c>
      <c r="AQ3" s="40" t="s">
        <v>101</v>
      </c>
      <c r="AR3" s="8" t="s">
        <v>113</v>
      </c>
      <c r="BA3" s="14"/>
      <c r="BB3" s="14"/>
      <c r="BC3" s="48"/>
      <c r="BE3" s="48"/>
      <c r="BF3" s="48"/>
      <c r="BG3" s="48"/>
      <c r="BI3" s="49"/>
      <c r="BJ3" s="48"/>
      <c r="BK3" s="48"/>
      <c r="BP3" s="48"/>
      <c r="BQ3" s="48"/>
      <c r="BR3" s="48"/>
      <c r="BS3" s="48"/>
      <c r="BT3" s="7" t="s">
        <v>106</v>
      </c>
      <c r="BU3" s="44" t="n">
        <v>41935</v>
      </c>
      <c r="BV3" s="8" t="s">
        <v>107</v>
      </c>
      <c r="BW3" s="8" t="s">
        <v>114</v>
      </c>
      <c r="BZ3" s="8" t="s">
        <v>109</v>
      </c>
    </row>
    <row r="4" s="8" customFormat="true" ht="15" hidden="false" customHeight="true" outlineLevel="0" collapsed="false">
      <c r="A4" s="32"/>
      <c r="B4" s="7" t="s">
        <v>115</v>
      </c>
      <c r="C4" s="33" t="s">
        <v>116</v>
      </c>
      <c r="D4" s="34" t="n">
        <v>1</v>
      </c>
      <c r="E4" s="35" t="s">
        <v>94</v>
      </c>
      <c r="F4" s="35" t="s">
        <v>95</v>
      </c>
      <c r="G4" s="35" t="s">
        <v>96</v>
      </c>
      <c r="H4" s="36" t="n">
        <v>41430</v>
      </c>
      <c r="I4" s="37"/>
      <c r="J4" s="37"/>
      <c r="K4" s="7" t="s">
        <v>97</v>
      </c>
      <c r="L4" s="38" t="s">
        <v>98</v>
      </c>
      <c r="M4" s="39" t="n">
        <v>1</v>
      </c>
      <c r="N4" s="35" t="s">
        <v>99</v>
      </c>
      <c r="O4" s="35" t="s">
        <v>99</v>
      </c>
      <c r="P4" s="35" t="s">
        <v>99</v>
      </c>
      <c r="Q4" s="35" t="s">
        <v>99</v>
      </c>
      <c r="R4" s="40" t="s">
        <v>100</v>
      </c>
      <c r="S4" s="40" t="s">
        <v>101</v>
      </c>
      <c r="T4" s="40" t="s">
        <v>101</v>
      </c>
      <c r="U4" s="41" t="s">
        <v>102</v>
      </c>
      <c r="V4" s="42" t="s">
        <v>99</v>
      </c>
      <c r="W4" s="43" t="s">
        <v>103</v>
      </c>
      <c r="X4" s="44" t="n">
        <v>41433</v>
      </c>
      <c r="Y4" s="35" t="n">
        <v>4.65</v>
      </c>
      <c r="Z4" s="45" t="n">
        <f aca="false">(Y4-AH4)-3</f>
        <v>0</v>
      </c>
      <c r="AA4" s="44" t="n">
        <v>41935</v>
      </c>
      <c r="AB4" s="7" t="n">
        <v>603</v>
      </c>
      <c r="AC4" s="40" t="s">
        <v>104</v>
      </c>
      <c r="AD4" s="40" t="n">
        <v>8.8</v>
      </c>
      <c r="AE4" s="8" t="s">
        <v>102</v>
      </c>
      <c r="AF4" s="8" t="s">
        <v>102</v>
      </c>
      <c r="AG4" s="8" t="s">
        <v>102</v>
      </c>
      <c r="AH4" s="35" t="n">
        <v>1.65</v>
      </c>
      <c r="AI4" s="35" t="n">
        <v>1</v>
      </c>
      <c r="AJ4" s="44" t="n">
        <v>41940</v>
      </c>
      <c r="AK4" s="46" t="s">
        <v>105</v>
      </c>
      <c r="AL4" s="7" t="n">
        <v>5</v>
      </c>
      <c r="AM4" s="8" t="n">
        <v>28</v>
      </c>
      <c r="AN4" s="46" t="s">
        <v>105</v>
      </c>
      <c r="AO4" s="47"/>
      <c r="AP4" s="46" t="n">
        <v>28</v>
      </c>
      <c r="AQ4" s="40" t="s">
        <v>101</v>
      </c>
      <c r="AR4" s="40"/>
      <c r="BA4" s="14"/>
      <c r="BB4" s="14"/>
      <c r="BC4" s="48"/>
      <c r="BE4" s="48"/>
      <c r="BF4" s="48"/>
      <c r="BG4" s="48"/>
      <c r="BI4" s="49"/>
      <c r="BJ4" s="48"/>
      <c r="BK4" s="48"/>
      <c r="BP4" s="48"/>
      <c r="BQ4" s="48"/>
      <c r="BR4" s="48"/>
      <c r="BS4" s="48"/>
      <c r="BT4" s="7" t="s">
        <v>106</v>
      </c>
      <c r="BU4" s="44" t="n">
        <v>41935</v>
      </c>
      <c r="BV4" s="8" t="s">
        <v>107</v>
      </c>
      <c r="BW4" s="8" t="s">
        <v>117</v>
      </c>
      <c r="BZ4" s="8" t="s">
        <v>109</v>
      </c>
    </row>
    <row r="5" s="8" customFormat="true" ht="15" hidden="false" customHeight="true" outlineLevel="0" collapsed="false">
      <c r="A5" s="32" t="s">
        <v>118</v>
      </c>
      <c r="B5" s="7" t="s">
        <v>119</v>
      </c>
      <c r="C5" s="33" t="s">
        <v>120</v>
      </c>
      <c r="D5" s="34" t="n">
        <v>1</v>
      </c>
      <c r="E5" s="35" t="s">
        <v>94</v>
      </c>
      <c r="F5" s="35" t="s">
        <v>95</v>
      </c>
      <c r="G5" s="35" t="s">
        <v>96</v>
      </c>
      <c r="H5" s="36" t="n">
        <v>41430</v>
      </c>
      <c r="I5" s="6"/>
      <c r="J5" s="6"/>
      <c r="K5" s="7" t="s">
        <v>97</v>
      </c>
      <c r="L5" s="38" t="s">
        <v>98</v>
      </c>
      <c r="M5" s="39" t="n">
        <v>1</v>
      </c>
      <c r="N5" s="35" t="s">
        <v>99</v>
      </c>
      <c r="O5" s="35" t="s">
        <v>99</v>
      </c>
      <c r="P5" s="35" t="s">
        <v>99</v>
      </c>
      <c r="Q5" s="35" t="s">
        <v>99</v>
      </c>
      <c r="R5" s="40" t="s">
        <v>100</v>
      </c>
      <c r="S5" s="40" t="s">
        <v>101</v>
      </c>
      <c r="T5" s="40" t="s">
        <v>101</v>
      </c>
      <c r="U5" s="41" t="s">
        <v>102</v>
      </c>
      <c r="V5" s="42" t="s">
        <v>99</v>
      </c>
      <c r="W5" s="43" t="s">
        <v>103</v>
      </c>
      <c r="X5" s="44" t="n">
        <v>41433</v>
      </c>
      <c r="Y5" s="35" t="n">
        <v>4.6</v>
      </c>
      <c r="Z5" s="45" t="n">
        <f aca="false">(Y5-AH5)-3</f>
        <v>0</v>
      </c>
      <c r="AA5" s="44" t="n">
        <v>41935</v>
      </c>
      <c r="AB5" s="7" t="n">
        <v>635</v>
      </c>
      <c r="AC5" s="40" t="s">
        <v>104</v>
      </c>
      <c r="AD5" s="40" t="n">
        <v>8.7</v>
      </c>
      <c r="AE5" s="8" t="s">
        <v>102</v>
      </c>
      <c r="AF5" s="8" t="s">
        <v>102</v>
      </c>
      <c r="AG5" s="8" t="s">
        <v>102</v>
      </c>
      <c r="AH5" s="35" t="n">
        <v>1.6</v>
      </c>
      <c r="AI5" s="35" t="n">
        <v>1</v>
      </c>
      <c r="AJ5" s="44" t="n">
        <v>41940</v>
      </c>
      <c r="AK5" s="40" t="s">
        <v>104</v>
      </c>
      <c r="AL5" s="40" t="n">
        <v>6</v>
      </c>
      <c r="AM5" s="8" t="n">
        <v>28</v>
      </c>
      <c r="AN5" s="8" t="n">
        <v>15</v>
      </c>
      <c r="AO5" s="47" t="n">
        <v>41989</v>
      </c>
      <c r="AP5" s="8" t="n">
        <v>13</v>
      </c>
      <c r="AQ5" s="40" t="s">
        <v>101</v>
      </c>
      <c r="AR5" s="40"/>
      <c r="AT5" s="8" t="s">
        <v>121</v>
      </c>
      <c r="AU5" s="8" t="n">
        <v>13.2</v>
      </c>
      <c r="AV5" s="51" t="n">
        <f aca="false">(100 * 2)/AU5</f>
        <v>15.1515151515152</v>
      </c>
      <c r="AW5" s="51" t="n">
        <f aca="false">100-AV5</f>
        <v>84.8484848484848</v>
      </c>
      <c r="AX5" s="8" t="s">
        <v>122</v>
      </c>
      <c r="AY5" s="8" t="n">
        <v>20190620</v>
      </c>
      <c r="AZ5" s="8" t="n">
        <v>20190726</v>
      </c>
      <c r="BA5" s="14" t="n">
        <v>13622922</v>
      </c>
      <c r="BB5" s="14" t="n">
        <v>12366369</v>
      </c>
      <c r="BC5" s="52" t="n">
        <f aca="false">BB5/BA5</f>
        <v>0.907761859019673</v>
      </c>
      <c r="BD5" s="8" t="str">
        <f aca="false">CONCATENATE("preprocessing/",A5, "/outputs/salmon_hg38_100/quant.sf")</f>
        <v>preprocessing/TMRC30001/outputs/salmon_hg38_100/quant.sf</v>
      </c>
      <c r="BE5" s="48"/>
      <c r="BF5" s="52"/>
      <c r="BG5" s="48"/>
      <c r="BH5" s="53"/>
      <c r="BI5" s="49" t="str">
        <f aca="false">CONCATENATE("preprocessing/", A5, "/outputs/02hisat2_hg38_100/hg38_100_sno_gene_gene_id.count.xz")</f>
        <v>preprocessing/TMRC30001/outputs/02hisat2_hg38_100/hg38_100_sno_gene_gene_id.count.xz</v>
      </c>
      <c r="BJ5" s="48" t="n">
        <v>9977866</v>
      </c>
      <c r="BK5" s="48" t="n">
        <v>1870013</v>
      </c>
      <c r="BL5" s="52" t="n">
        <f aca="false">(BK5+BJ5)/BB5</f>
        <v>0.958072575709167</v>
      </c>
      <c r="BM5" s="48" t="n">
        <v>7692895</v>
      </c>
      <c r="BN5" s="48" t="n">
        <v>23805</v>
      </c>
      <c r="BO5" s="8" t="str">
        <f aca="false">CONCATENATE("preprocessing/", A5, "/outputs/03hisat2_lpanamensis_v36/sno_gene_gene_id.count.xz")</f>
        <v>preprocessing/TMRC30001/outputs/03hisat2_lpanamensis_v36/sno_gene_gene_id.count.xz</v>
      </c>
      <c r="BP5" s="48" t="n">
        <v>929</v>
      </c>
      <c r="BQ5" s="48" t="n">
        <v>144</v>
      </c>
      <c r="BR5" s="54" t="n">
        <f aca="false">(BQ5+BP5)/BB5</f>
        <v>8.67675871551302E-005</v>
      </c>
      <c r="BS5" s="55" t="n">
        <f aca="false">(BQ5+BP5)/(BK5+BJ5)</f>
        <v>9.05647331475954E-005</v>
      </c>
      <c r="BT5" s="7" t="s">
        <v>106</v>
      </c>
      <c r="BU5" s="44" t="n">
        <v>41935</v>
      </c>
      <c r="BV5" s="8" t="s">
        <v>123</v>
      </c>
      <c r="BW5" s="8" t="s">
        <v>108</v>
      </c>
      <c r="BZ5" s="8" t="s">
        <v>109</v>
      </c>
      <c r="CE5" s="8" t="s">
        <v>104</v>
      </c>
      <c r="CG5" s="8" t="s">
        <v>124</v>
      </c>
      <c r="CH5" s="8" t="n">
        <v>0</v>
      </c>
      <c r="CI5" s="8" t="n">
        <v>0</v>
      </c>
      <c r="CL5" s="8" t="n">
        <f aca="false">SUM(CH5:CK5)</f>
        <v>0</v>
      </c>
      <c r="CM5" s="56" t="n">
        <f aca="false">+CL5/BP5</f>
        <v>0</v>
      </c>
      <c r="CN5" s="8" t="s">
        <v>99</v>
      </c>
    </row>
    <row r="6" s="8" customFormat="true" ht="15" hidden="false" customHeight="true" outlineLevel="0" collapsed="false">
      <c r="A6" s="32" t="s">
        <v>125</v>
      </c>
      <c r="B6" s="7" t="s">
        <v>126</v>
      </c>
      <c r="C6" s="33" t="s">
        <v>127</v>
      </c>
      <c r="D6" s="34" t="n">
        <v>1</v>
      </c>
      <c r="E6" s="35" t="s">
        <v>94</v>
      </c>
      <c r="F6" s="35" t="s">
        <v>95</v>
      </c>
      <c r="G6" s="35" t="s">
        <v>96</v>
      </c>
      <c r="H6" s="36" t="n">
        <v>41430</v>
      </c>
      <c r="I6" s="6"/>
      <c r="J6" s="6"/>
      <c r="K6" s="7" t="s">
        <v>97</v>
      </c>
      <c r="L6" s="38" t="s">
        <v>98</v>
      </c>
      <c r="M6" s="39" t="n">
        <v>1</v>
      </c>
      <c r="N6" s="35" t="s">
        <v>99</v>
      </c>
      <c r="O6" s="35" t="s">
        <v>99</v>
      </c>
      <c r="P6" s="35" t="s">
        <v>99</v>
      </c>
      <c r="Q6" s="35" t="s">
        <v>99</v>
      </c>
      <c r="R6" s="40" t="s">
        <v>100</v>
      </c>
      <c r="S6" s="40" t="s">
        <v>101</v>
      </c>
      <c r="T6" s="40" t="s">
        <v>101</v>
      </c>
      <c r="U6" s="41" t="s">
        <v>102</v>
      </c>
      <c r="V6" s="42" t="s">
        <v>99</v>
      </c>
      <c r="W6" s="43" t="s">
        <v>103</v>
      </c>
      <c r="X6" s="44" t="n">
        <v>41433</v>
      </c>
      <c r="Y6" s="35" t="n">
        <v>5.16</v>
      </c>
      <c r="Z6" s="45" t="n">
        <f aca="false">(Y6-AH6)-3</f>
        <v>0</v>
      </c>
      <c r="AA6" s="44" t="n">
        <v>41935</v>
      </c>
      <c r="AB6" s="7" t="n">
        <v>462</v>
      </c>
      <c r="AC6" s="40" t="s">
        <v>104</v>
      </c>
      <c r="AD6" s="40" t="n">
        <v>9.1</v>
      </c>
      <c r="AE6" s="8" t="s">
        <v>102</v>
      </c>
      <c r="AF6" s="8" t="s">
        <v>102</v>
      </c>
      <c r="AG6" s="8" t="s">
        <v>102</v>
      </c>
      <c r="AH6" s="35" t="n">
        <v>2.16</v>
      </c>
      <c r="AI6" s="35" t="n">
        <v>1</v>
      </c>
      <c r="AJ6" s="44" t="n">
        <v>41940</v>
      </c>
      <c r="AK6" s="40" t="s">
        <v>104</v>
      </c>
      <c r="AL6" s="7" t="n">
        <v>7</v>
      </c>
      <c r="AM6" s="8" t="n">
        <v>28</v>
      </c>
      <c r="AN6" s="8" t="n">
        <v>15</v>
      </c>
      <c r="AO6" s="47" t="n">
        <v>41989</v>
      </c>
      <c r="AP6" s="8" t="n">
        <v>13</v>
      </c>
      <c r="AQ6" s="40" t="s">
        <v>101</v>
      </c>
      <c r="AR6" s="40"/>
      <c r="AT6" s="8" t="s">
        <v>128</v>
      </c>
      <c r="AU6" s="8" t="n">
        <v>3.1</v>
      </c>
      <c r="AV6" s="51" t="n">
        <f aca="false">(100 * 2)/AU6</f>
        <v>64.5161290322581</v>
      </c>
      <c r="AW6" s="51" t="n">
        <f aca="false">100-AV6</f>
        <v>35.4838709677419</v>
      </c>
      <c r="AX6" s="8" t="s">
        <v>122</v>
      </c>
      <c r="AY6" s="8" t="n">
        <v>20190620</v>
      </c>
      <c r="AZ6" s="8" t="n">
        <v>20190726</v>
      </c>
      <c r="BA6" s="14" t="n">
        <v>9562157</v>
      </c>
      <c r="BB6" s="14" t="n">
        <v>8737950</v>
      </c>
      <c r="BC6" s="52" t="n">
        <f aca="false">BB6/BA6</f>
        <v>0.913805326559687</v>
      </c>
      <c r="BD6" s="8" t="str">
        <f aca="false">CONCATENATE("preprocessing/",A6, "/outputs/salmon_hg38_100/quant.sf")</f>
        <v>preprocessing/TMRC30002/outputs/salmon_hg38_100/quant.sf</v>
      </c>
      <c r="BE6" s="48"/>
      <c r="BF6" s="52"/>
      <c r="BG6" s="48"/>
      <c r="BH6" s="53"/>
      <c r="BI6" s="49" t="str">
        <f aca="false">CONCATENATE("preprocessing/", A6, "/outputs/02hisat2_hg38_100/hg38_100_sno_gene_gene_id.count.xz")</f>
        <v>preprocessing/TMRC30002/outputs/02hisat2_hg38_100/hg38_100_sno_gene_gene_id.count.xz</v>
      </c>
      <c r="BJ6" s="48" t="n">
        <v>7066444</v>
      </c>
      <c r="BK6" s="48" t="n">
        <v>1316572</v>
      </c>
      <c r="BL6" s="52" t="n">
        <f aca="false">(BK6+BJ6)/BB6</f>
        <v>0.959380174983835</v>
      </c>
      <c r="BM6" s="48" t="n">
        <v>5249660</v>
      </c>
      <c r="BN6" s="48" t="n">
        <v>22127</v>
      </c>
      <c r="BO6" s="8" t="str">
        <f aca="false">CONCATENATE("preprocessing/", A6, "/outputs/03hisat2_lpanamensis_v36/sno_gene_gene_id.count.xz")</f>
        <v>preprocessing/TMRC30002/outputs/03hisat2_lpanamensis_v36/sno_gene_gene_id.count.xz</v>
      </c>
      <c r="BP6" s="48" t="n">
        <v>403</v>
      </c>
      <c r="BQ6" s="48" t="n">
        <v>87</v>
      </c>
      <c r="BR6" s="54" t="n">
        <f aca="false">(BQ6+BP6)/BB6</f>
        <v>5.60772263517187E-005</v>
      </c>
      <c r="BS6" s="55" t="n">
        <f aca="false">(BQ6+BP6)/(BK6+BJ6)</f>
        <v>5.84515167333571E-005</v>
      </c>
      <c r="BT6" s="7" t="s">
        <v>106</v>
      </c>
      <c r="BU6" s="44" t="n">
        <v>41935</v>
      </c>
      <c r="BV6" s="8" t="s">
        <v>123</v>
      </c>
      <c r="BW6" s="8" t="s">
        <v>114</v>
      </c>
      <c r="BZ6" s="8" t="s">
        <v>109</v>
      </c>
      <c r="CE6" s="8" t="s">
        <v>104</v>
      </c>
      <c r="CG6" s="8" t="s">
        <v>129</v>
      </c>
      <c r="CH6" s="8" t="n">
        <v>0</v>
      </c>
      <c r="CI6" s="8" t="n">
        <v>0</v>
      </c>
      <c r="CL6" s="8" t="n">
        <f aca="false">SUM(CH6:CK6)</f>
        <v>0</v>
      </c>
      <c r="CM6" s="56" t="n">
        <f aca="false">+CL6/BP6</f>
        <v>0</v>
      </c>
      <c r="CN6" s="8" t="s">
        <v>99</v>
      </c>
    </row>
    <row r="7" s="8" customFormat="true" ht="15" hidden="false" customHeight="true" outlineLevel="0" collapsed="false">
      <c r="A7" s="32" t="s">
        <v>130</v>
      </c>
      <c r="B7" s="7" t="s">
        <v>131</v>
      </c>
      <c r="C7" s="33" t="s">
        <v>132</v>
      </c>
      <c r="D7" s="34" t="n">
        <v>1</v>
      </c>
      <c r="E7" s="35" t="s">
        <v>94</v>
      </c>
      <c r="F7" s="35" t="s">
        <v>95</v>
      </c>
      <c r="G7" s="35" t="s">
        <v>96</v>
      </c>
      <c r="H7" s="36" t="n">
        <v>41430</v>
      </c>
      <c r="I7" s="6"/>
      <c r="J7" s="6"/>
      <c r="K7" s="7" t="s">
        <v>97</v>
      </c>
      <c r="L7" s="38" t="s">
        <v>98</v>
      </c>
      <c r="M7" s="39" t="n">
        <v>1</v>
      </c>
      <c r="N7" s="35" t="s">
        <v>99</v>
      </c>
      <c r="O7" s="35" t="s">
        <v>99</v>
      </c>
      <c r="P7" s="35" t="s">
        <v>99</v>
      </c>
      <c r="Q7" s="35" t="s">
        <v>99</v>
      </c>
      <c r="R7" s="40" t="s">
        <v>100</v>
      </c>
      <c r="S7" s="40" t="s">
        <v>101</v>
      </c>
      <c r="T7" s="40" t="s">
        <v>101</v>
      </c>
      <c r="U7" s="41" t="s">
        <v>102</v>
      </c>
      <c r="V7" s="42" t="s">
        <v>99</v>
      </c>
      <c r="W7" s="43" t="s">
        <v>103</v>
      </c>
      <c r="X7" s="44" t="n">
        <v>41433</v>
      </c>
      <c r="Y7" s="35" t="n">
        <v>4.5</v>
      </c>
      <c r="Z7" s="45" t="n">
        <f aca="false">(Y7-AH7)-3</f>
        <v>0</v>
      </c>
      <c r="AA7" s="44" t="n">
        <v>41935</v>
      </c>
      <c r="AB7" s="7" t="n">
        <v>682</v>
      </c>
      <c r="AC7" s="40" t="s">
        <v>104</v>
      </c>
      <c r="AD7" s="40" t="n">
        <v>8.7</v>
      </c>
      <c r="AE7" s="8" t="s">
        <v>102</v>
      </c>
      <c r="AF7" s="8" t="s">
        <v>102</v>
      </c>
      <c r="AG7" s="8" t="s">
        <v>102</v>
      </c>
      <c r="AH7" s="35" t="n">
        <v>1.5</v>
      </c>
      <c r="AI7" s="35" t="n">
        <v>1</v>
      </c>
      <c r="AJ7" s="44" t="n">
        <v>41940</v>
      </c>
      <c r="AK7" s="40" t="s">
        <v>104</v>
      </c>
      <c r="AL7" s="40" t="n">
        <v>12</v>
      </c>
      <c r="AM7" s="8" t="n">
        <v>28</v>
      </c>
      <c r="AN7" s="8" t="n">
        <v>15</v>
      </c>
      <c r="AO7" s="47" t="n">
        <v>41989</v>
      </c>
      <c r="AP7" s="8" t="n">
        <v>13</v>
      </c>
      <c r="AQ7" s="40" t="s">
        <v>101</v>
      </c>
      <c r="AR7" s="40"/>
      <c r="AT7" s="8" t="s">
        <v>133</v>
      </c>
      <c r="AU7" s="8" t="n">
        <v>4.5</v>
      </c>
      <c r="AV7" s="51" t="n">
        <f aca="false">(100 * 2)/AU7</f>
        <v>44.4444444444444</v>
      </c>
      <c r="AW7" s="51" t="n">
        <f aca="false">100-AV7</f>
        <v>55.5555555555556</v>
      </c>
      <c r="AX7" s="8" t="s">
        <v>122</v>
      </c>
      <c r="AY7" s="8" t="n">
        <v>20190620</v>
      </c>
      <c r="AZ7" s="8" t="n">
        <v>20190726</v>
      </c>
      <c r="BA7" s="14" t="n">
        <v>11983574</v>
      </c>
      <c r="BB7" s="14" t="n">
        <v>10486541</v>
      </c>
      <c r="BC7" s="52" t="n">
        <f aca="false">BB7/BA7</f>
        <v>0.875076250207159</v>
      </c>
      <c r="BD7" s="8" t="str">
        <f aca="false">CONCATENATE("preprocessing/",A7, "/outputs/salmon_hg38_100/quant.sf")</f>
        <v>preprocessing/TMRC30003/outputs/salmon_hg38_100/quant.sf</v>
      </c>
      <c r="BE7" s="48"/>
      <c r="BF7" s="52"/>
      <c r="BG7" s="48"/>
      <c r="BH7" s="53"/>
      <c r="BI7" s="49" t="str">
        <f aca="false">CONCATENATE("preprocessing/", A7, "/outputs/02hisat2_hg38_100/hg38_100_sno_gene_gene_id.count.xz")</f>
        <v>preprocessing/TMRC30003/outputs/02hisat2_hg38_100/hg38_100_sno_gene_gene_id.count.xz</v>
      </c>
      <c r="BJ7" s="48" t="n">
        <v>8299617</v>
      </c>
      <c r="BK7" s="48" t="n">
        <v>1588065</v>
      </c>
      <c r="BL7" s="52" t="n">
        <f aca="false">(BK7+BJ7)/BB7</f>
        <v>0.942892608725794</v>
      </c>
      <c r="BM7" s="48" t="n">
        <v>6220848</v>
      </c>
      <c r="BN7" s="48" t="n">
        <v>22857</v>
      </c>
      <c r="BO7" s="8" t="str">
        <f aca="false">CONCATENATE("preprocessing/", A7, "/outputs/03hisat2_lpanamensis_v36/sno_gene_gene_id.count.xz")</f>
        <v>preprocessing/TMRC30003/outputs/03hisat2_lpanamensis_v36/sno_gene_gene_id.count.xz</v>
      </c>
      <c r="BP7" s="48" t="n">
        <v>356</v>
      </c>
      <c r="BQ7" s="48" t="n">
        <v>91</v>
      </c>
      <c r="BR7" s="54" t="n">
        <f aca="false">(BQ7+BP7)/BB7</f>
        <v>4.26260670701617E-005</v>
      </c>
      <c r="BS7" s="55" t="n">
        <f aca="false">(BQ7+BP7)/(BK7+BJ7)</f>
        <v>4.52077645700984E-005</v>
      </c>
      <c r="BT7" s="7" t="s">
        <v>106</v>
      </c>
      <c r="BU7" s="44" t="n">
        <v>41935</v>
      </c>
      <c r="BV7" s="8" t="s">
        <v>123</v>
      </c>
      <c r="BW7" s="8" t="s">
        <v>117</v>
      </c>
      <c r="BZ7" s="8" t="s">
        <v>109</v>
      </c>
      <c r="CE7" s="8" t="s">
        <v>104</v>
      </c>
      <c r="CG7" s="8" t="s">
        <v>134</v>
      </c>
      <c r="CH7" s="8" t="n">
        <v>0</v>
      </c>
      <c r="CI7" s="8" t="n">
        <v>0</v>
      </c>
      <c r="CL7" s="8" t="n">
        <f aca="false">SUM(CH7:CK7)</f>
        <v>0</v>
      </c>
      <c r="CM7" s="56" t="n">
        <f aca="false">+CL7/BP7</f>
        <v>0</v>
      </c>
      <c r="CN7" s="8" t="s">
        <v>99</v>
      </c>
    </row>
    <row r="8" s="8" customFormat="true" ht="15" hidden="false" customHeight="true" outlineLevel="0" collapsed="false">
      <c r="A8" s="32" t="s">
        <v>135</v>
      </c>
      <c r="B8" s="7" t="s">
        <v>136</v>
      </c>
      <c r="C8" s="33" t="s">
        <v>137</v>
      </c>
      <c r="D8" s="34" t="n">
        <v>1</v>
      </c>
      <c r="E8" s="35" t="s">
        <v>94</v>
      </c>
      <c r="F8" s="35" t="s">
        <v>95</v>
      </c>
      <c r="G8" s="35" t="s">
        <v>96</v>
      </c>
      <c r="H8" s="36" t="n">
        <v>41430</v>
      </c>
      <c r="I8" s="6"/>
      <c r="J8" s="6"/>
      <c r="K8" s="7" t="s">
        <v>97</v>
      </c>
      <c r="L8" s="38" t="s">
        <v>98</v>
      </c>
      <c r="M8" s="39" t="n">
        <v>1</v>
      </c>
      <c r="N8" s="35" t="s">
        <v>99</v>
      </c>
      <c r="O8" s="35" t="s">
        <v>99</v>
      </c>
      <c r="P8" s="35" t="s">
        <v>99</v>
      </c>
      <c r="Q8" s="35" t="s">
        <v>99</v>
      </c>
      <c r="R8" s="40" t="s">
        <v>100</v>
      </c>
      <c r="S8" s="40" t="s">
        <v>101</v>
      </c>
      <c r="T8" s="40" t="s">
        <v>101</v>
      </c>
      <c r="U8" s="41" t="s">
        <v>102</v>
      </c>
      <c r="V8" s="42" t="s">
        <v>99</v>
      </c>
      <c r="W8" s="43" t="s">
        <v>103</v>
      </c>
      <c r="X8" s="44" t="n">
        <v>41433</v>
      </c>
      <c r="Y8" s="35" t="n">
        <v>4.5</v>
      </c>
      <c r="Z8" s="45" t="n">
        <f aca="false">(Y8-AH8)-3</f>
        <v>0</v>
      </c>
      <c r="AA8" s="44" t="n">
        <v>41935</v>
      </c>
      <c r="AB8" s="7" t="n">
        <v>682</v>
      </c>
      <c r="AC8" s="40" t="s">
        <v>104</v>
      </c>
      <c r="AD8" s="40" t="n">
        <v>8.8</v>
      </c>
      <c r="AE8" s="8" t="s">
        <v>102</v>
      </c>
      <c r="AF8" s="8" t="s">
        <v>102</v>
      </c>
      <c r="AG8" s="8" t="s">
        <v>102</v>
      </c>
      <c r="AH8" s="35" t="n">
        <v>1.5</v>
      </c>
      <c r="AI8" s="35" t="n">
        <v>1</v>
      </c>
      <c r="AJ8" s="44" t="n">
        <v>41940</v>
      </c>
      <c r="AK8" s="40" t="s">
        <v>104</v>
      </c>
      <c r="AL8" s="7" t="n">
        <v>13</v>
      </c>
      <c r="AM8" s="8" t="n">
        <v>28</v>
      </c>
      <c r="AN8" s="8" t="n">
        <v>15</v>
      </c>
      <c r="AO8" s="47" t="n">
        <v>41989</v>
      </c>
      <c r="AP8" s="8" t="n">
        <v>13</v>
      </c>
      <c r="AQ8" s="40" t="s">
        <v>101</v>
      </c>
      <c r="AR8" s="40"/>
      <c r="AT8" s="8" t="s">
        <v>138</v>
      </c>
      <c r="AU8" s="8" t="n">
        <v>7.7</v>
      </c>
      <c r="AV8" s="51" t="n">
        <f aca="false">(100 * 2)/AU8</f>
        <v>25.974025974026</v>
      </c>
      <c r="AW8" s="51" t="n">
        <f aca="false">100-AV8</f>
        <v>74.025974025974</v>
      </c>
      <c r="AX8" s="8" t="s">
        <v>122</v>
      </c>
      <c r="AY8" s="8" t="n">
        <v>20190620</v>
      </c>
      <c r="AZ8" s="8" t="n">
        <v>20190726</v>
      </c>
      <c r="BA8" s="14" t="n">
        <v>15053546</v>
      </c>
      <c r="BB8" s="14" t="n">
        <v>12777822</v>
      </c>
      <c r="BC8" s="52" t="n">
        <f aca="false">BB8/BA8</f>
        <v>0.848824722095379</v>
      </c>
      <c r="BD8" s="8" t="str">
        <f aca="false">CONCATENATE("preprocessing/",A8, "/outputs/salmon_hg38_100/quant.sf")</f>
        <v>preprocessing/TMRC30004/outputs/salmon_hg38_100/quant.sf</v>
      </c>
      <c r="BE8" s="48"/>
      <c r="BF8" s="52"/>
      <c r="BG8" s="48"/>
      <c r="BH8" s="53"/>
      <c r="BI8" s="49" t="str">
        <f aca="false">CONCATENATE("preprocessing/", A8, "/outputs/02hisat2_hg38_100/hg38_100_sno_gene_gene_id.count.xz")</f>
        <v>preprocessing/TMRC30004/outputs/02hisat2_hg38_100/hg38_100_sno_gene_gene_id.count.xz</v>
      </c>
      <c r="BJ8" s="48" t="n">
        <v>10196462</v>
      </c>
      <c r="BK8" s="48" t="n">
        <v>1929343</v>
      </c>
      <c r="BL8" s="52" t="n">
        <f aca="false">(BK8+BJ8)/BB8</f>
        <v>0.94897275920732</v>
      </c>
      <c r="BM8" s="48" t="n">
        <v>7855567</v>
      </c>
      <c r="BN8" s="48" t="n">
        <v>24319</v>
      </c>
      <c r="BO8" s="8" t="str">
        <f aca="false">CONCATENATE("preprocessing/", A8, "/outputs/03hisat2_lpanamensis_v36/sno_gene_gene_id.count.xz")</f>
        <v>preprocessing/TMRC30004/outputs/03hisat2_lpanamensis_v36/sno_gene_gene_id.count.xz</v>
      </c>
      <c r="BP8" s="48" t="n">
        <v>562</v>
      </c>
      <c r="BQ8" s="48" t="n">
        <v>140</v>
      </c>
      <c r="BR8" s="54" t="n">
        <f aca="false">(BQ8+BP8)/BB8</f>
        <v>5.49389402982762E-005</v>
      </c>
      <c r="BS8" s="55" t="n">
        <f aca="false">(BQ8+BP8)/(BK8+BJ8)</f>
        <v>5.78930635945407E-005</v>
      </c>
      <c r="BT8" s="7" t="s">
        <v>106</v>
      </c>
      <c r="BU8" s="44" t="n">
        <v>41935</v>
      </c>
      <c r="BV8" s="8" t="s">
        <v>139</v>
      </c>
      <c r="BW8" s="8" t="s">
        <v>108</v>
      </c>
      <c r="BZ8" s="8" t="s">
        <v>109</v>
      </c>
      <c r="CE8" s="8" t="s">
        <v>104</v>
      </c>
      <c r="CG8" s="8" t="s">
        <v>140</v>
      </c>
      <c r="CH8" s="8" t="n">
        <v>0</v>
      </c>
      <c r="CI8" s="8" t="n">
        <v>0</v>
      </c>
      <c r="CL8" s="8" t="n">
        <f aca="false">SUM(CH8:CK8)</f>
        <v>0</v>
      </c>
      <c r="CM8" s="56" t="n">
        <f aca="false">+CL8/BP8</f>
        <v>0</v>
      </c>
      <c r="CN8" s="8" t="s">
        <v>99</v>
      </c>
    </row>
    <row r="9" s="8" customFormat="true" ht="15" hidden="false" customHeight="true" outlineLevel="0" collapsed="false">
      <c r="A9" s="32" t="s">
        <v>141</v>
      </c>
      <c r="B9" s="7" t="s">
        <v>142</v>
      </c>
      <c r="C9" s="33" t="s">
        <v>143</v>
      </c>
      <c r="D9" s="34" t="n">
        <v>1</v>
      </c>
      <c r="E9" s="35" t="s">
        <v>94</v>
      </c>
      <c r="F9" s="35" t="s">
        <v>95</v>
      </c>
      <c r="G9" s="35" t="s">
        <v>96</v>
      </c>
      <c r="H9" s="36" t="n">
        <v>41430</v>
      </c>
      <c r="I9" s="6"/>
      <c r="J9" s="6"/>
      <c r="K9" s="7" t="s">
        <v>97</v>
      </c>
      <c r="L9" s="38" t="s">
        <v>98</v>
      </c>
      <c r="M9" s="39" t="n">
        <v>1</v>
      </c>
      <c r="N9" s="35" t="s">
        <v>99</v>
      </c>
      <c r="O9" s="35" t="s">
        <v>99</v>
      </c>
      <c r="P9" s="35" t="s">
        <v>99</v>
      </c>
      <c r="Q9" s="35" t="s">
        <v>99</v>
      </c>
      <c r="R9" s="40" t="s">
        <v>100</v>
      </c>
      <c r="S9" s="40" t="s">
        <v>101</v>
      </c>
      <c r="T9" s="40" t="s">
        <v>101</v>
      </c>
      <c r="U9" s="41" t="s">
        <v>102</v>
      </c>
      <c r="V9" s="42" t="s">
        <v>99</v>
      </c>
      <c r="W9" s="43" t="s">
        <v>103</v>
      </c>
      <c r="X9" s="44" t="n">
        <v>41433</v>
      </c>
      <c r="Y9" s="35" t="n">
        <v>4.6</v>
      </c>
      <c r="Z9" s="45" t="n">
        <f aca="false">(Y9-AH9)-3</f>
        <v>0</v>
      </c>
      <c r="AA9" s="44" t="n">
        <v>41935</v>
      </c>
      <c r="AB9" s="7" t="n">
        <v>620</v>
      </c>
      <c r="AC9" s="40" t="s">
        <v>104</v>
      </c>
      <c r="AD9" s="40" t="n">
        <v>8.8</v>
      </c>
      <c r="AE9" s="8" t="s">
        <v>102</v>
      </c>
      <c r="AF9" s="8" t="s">
        <v>102</v>
      </c>
      <c r="AG9" s="8" t="s">
        <v>102</v>
      </c>
      <c r="AH9" s="35" t="n">
        <v>1.6</v>
      </c>
      <c r="AI9" s="35" t="n">
        <v>1</v>
      </c>
      <c r="AJ9" s="44" t="n">
        <v>41940</v>
      </c>
      <c r="AK9" s="40" t="s">
        <v>104</v>
      </c>
      <c r="AL9" s="8" t="n">
        <v>14</v>
      </c>
      <c r="AM9" s="8" t="n">
        <v>28</v>
      </c>
      <c r="AN9" s="8" t="n">
        <v>15</v>
      </c>
      <c r="AO9" s="47" t="n">
        <v>41989</v>
      </c>
      <c r="AP9" s="8" t="n">
        <v>13</v>
      </c>
      <c r="AQ9" s="40" t="s">
        <v>101</v>
      </c>
      <c r="AR9" s="40"/>
      <c r="AT9" s="8" t="s">
        <v>144</v>
      </c>
      <c r="AU9" s="8" t="n">
        <v>2.9</v>
      </c>
      <c r="AV9" s="51" t="n">
        <f aca="false">(100 * 2)/AU9</f>
        <v>68.9655172413793</v>
      </c>
      <c r="AW9" s="51" t="n">
        <f aca="false">100-AV9</f>
        <v>31.0344827586207</v>
      </c>
      <c r="AX9" s="8" t="s">
        <v>122</v>
      </c>
      <c r="AY9" s="8" t="n">
        <v>20190620</v>
      </c>
      <c r="AZ9" s="8" t="n">
        <v>20190726</v>
      </c>
      <c r="BA9" s="14" t="n">
        <v>21238070</v>
      </c>
      <c r="BB9" s="14" t="n">
        <v>18584313</v>
      </c>
      <c r="BC9" s="52" t="n">
        <f aca="false">BB9/BA9</f>
        <v>0.875047167656948</v>
      </c>
      <c r="BD9" s="8" t="str">
        <f aca="false">CONCATENATE("preprocessing/",A9, "/outputs/salmon_hg38_100/quant.sf")</f>
        <v>preprocessing/TMRC30005/outputs/salmon_hg38_100/quant.sf</v>
      </c>
      <c r="BE9" s="48"/>
      <c r="BF9" s="52"/>
      <c r="BG9" s="48"/>
      <c r="BH9" s="53"/>
      <c r="BI9" s="49" t="str">
        <f aca="false">CONCATENATE("preprocessing/", A9, "/outputs/02hisat2_hg38_100/hg38_100_sno_gene_gene_id.count.xz")</f>
        <v>preprocessing/TMRC30005/outputs/02hisat2_hg38_100/hg38_100_sno_gene_gene_id.count.xz</v>
      </c>
      <c r="BJ9" s="48" t="n">
        <v>14837692</v>
      </c>
      <c r="BK9" s="48" t="n">
        <v>2982862</v>
      </c>
      <c r="BL9" s="52" t="n">
        <f aca="false">(BK9+BJ9)/BB9</f>
        <v>0.958903027515733</v>
      </c>
      <c r="BM9" s="48" t="n">
        <v>11113490</v>
      </c>
      <c r="BN9" s="48" t="n">
        <v>24300</v>
      </c>
      <c r="BO9" s="8" t="str">
        <f aca="false">CONCATENATE("preprocessing/", A9, "/outputs/03hisat2_lpanamensis_v36/sno_gene_gene_id.count.xz")</f>
        <v>preprocessing/TMRC30005/outputs/03hisat2_lpanamensis_v36/sno_gene_gene_id.count.xz</v>
      </c>
      <c r="BP9" s="48" t="n">
        <v>980</v>
      </c>
      <c r="BQ9" s="48" t="n">
        <v>167</v>
      </c>
      <c r="BR9" s="54" t="n">
        <f aca="false">(BQ9+BP9)/BB9</f>
        <v>6.17187194382703E-005</v>
      </c>
      <c r="BS9" s="55" t="n">
        <f aca="false">(BQ9+BP9)/(BK9+BJ9)</f>
        <v>6.43638800454801E-005</v>
      </c>
      <c r="BT9" s="7" t="s">
        <v>106</v>
      </c>
      <c r="BU9" s="44" t="n">
        <v>41935</v>
      </c>
      <c r="BV9" s="8" t="s">
        <v>139</v>
      </c>
      <c r="BW9" s="8" t="s">
        <v>114</v>
      </c>
      <c r="BZ9" s="8" t="s">
        <v>109</v>
      </c>
      <c r="CE9" s="8" t="s">
        <v>104</v>
      </c>
      <c r="CG9" s="8" t="s">
        <v>145</v>
      </c>
      <c r="CH9" s="8" t="n">
        <v>0</v>
      </c>
      <c r="CI9" s="8" t="n">
        <v>0</v>
      </c>
      <c r="CL9" s="8" t="n">
        <f aca="false">SUM(CH9:CK9)</f>
        <v>0</v>
      </c>
      <c r="CM9" s="56" t="n">
        <f aca="false">+CL9/BP9</f>
        <v>0</v>
      </c>
      <c r="CN9" s="8" t="s">
        <v>99</v>
      </c>
    </row>
    <row r="10" s="8" customFormat="true" ht="15" hidden="false" customHeight="true" outlineLevel="0" collapsed="false">
      <c r="A10" s="32" t="s">
        <v>146</v>
      </c>
      <c r="B10" s="7" t="s">
        <v>147</v>
      </c>
      <c r="C10" s="33" t="s">
        <v>148</v>
      </c>
      <c r="D10" s="34" t="n">
        <v>1</v>
      </c>
      <c r="E10" s="35" t="s">
        <v>94</v>
      </c>
      <c r="F10" s="35" t="s">
        <v>95</v>
      </c>
      <c r="G10" s="35" t="s">
        <v>96</v>
      </c>
      <c r="H10" s="36" t="n">
        <v>41430</v>
      </c>
      <c r="I10" s="6"/>
      <c r="J10" s="6"/>
      <c r="K10" s="7" t="s">
        <v>97</v>
      </c>
      <c r="L10" s="38" t="s">
        <v>98</v>
      </c>
      <c r="M10" s="39" t="n">
        <v>1</v>
      </c>
      <c r="N10" s="35" t="s">
        <v>99</v>
      </c>
      <c r="O10" s="35" t="s">
        <v>99</v>
      </c>
      <c r="P10" s="35" t="s">
        <v>99</v>
      </c>
      <c r="Q10" s="35" t="s">
        <v>99</v>
      </c>
      <c r="R10" s="40" t="s">
        <v>100</v>
      </c>
      <c r="S10" s="40" t="s">
        <v>101</v>
      </c>
      <c r="T10" s="40" t="s">
        <v>101</v>
      </c>
      <c r="U10" s="41" t="s">
        <v>102</v>
      </c>
      <c r="V10" s="42" t="s">
        <v>99</v>
      </c>
      <c r="W10" s="43" t="s">
        <v>103</v>
      </c>
      <c r="X10" s="44" t="n">
        <v>41433</v>
      </c>
      <c r="Y10" s="35" t="n">
        <v>4.95</v>
      </c>
      <c r="Z10" s="45" t="n">
        <f aca="false">(Y10-AH10)-3</f>
        <v>0</v>
      </c>
      <c r="AA10" s="44" t="n">
        <v>41935</v>
      </c>
      <c r="AB10" s="7" t="n">
        <v>512</v>
      </c>
      <c r="AC10" s="40" t="s">
        <v>104</v>
      </c>
      <c r="AD10" s="40" t="n">
        <v>8.9</v>
      </c>
      <c r="AE10" s="8" t="s">
        <v>102</v>
      </c>
      <c r="AF10" s="8" t="s">
        <v>102</v>
      </c>
      <c r="AG10" s="8" t="s">
        <v>102</v>
      </c>
      <c r="AH10" s="35" t="n">
        <v>1.95</v>
      </c>
      <c r="AI10" s="35" t="n">
        <v>1</v>
      </c>
      <c r="AJ10" s="44" t="n">
        <v>41940</v>
      </c>
      <c r="AK10" s="40" t="s">
        <v>104</v>
      </c>
      <c r="AL10" s="8" t="n">
        <v>15</v>
      </c>
      <c r="AM10" s="8" t="n">
        <v>28</v>
      </c>
      <c r="AN10" s="8" t="n">
        <v>15</v>
      </c>
      <c r="AO10" s="47" t="n">
        <v>41989</v>
      </c>
      <c r="AP10" s="8" t="n">
        <v>13</v>
      </c>
      <c r="AQ10" s="40" t="s">
        <v>101</v>
      </c>
      <c r="AR10" s="40"/>
      <c r="AT10" s="8" t="s">
        <v>149</v>
      </c>
      <c r="AU10" s="8" t="n">
        <v>8.6</v>
      </c>
      <c r="AV10" s="51" t="n">
        <f aca="false">(100 * 2)/AU10</f>
        <v>23.2558139534884</v>
      </c>
      <c r="AW10" s="51" t="n">
        <f aca="false">100-AV10</f>
        <v>76.7441860465116</v>
      </c>
      <c r="AX10" s="8" t="s">
        <v>122</v>
      </c>
      <c r="AY10" s="8" t="n">
        <v>20190620</v>
      </c>
      <c r="AZ10" s="8" t="n">
        <v>20190726</v>
      </c>
      <c r="BA10" s="14" t="n">
        <v>23119343</v>
      </c>
      <c r="BB10" s="14" t="n">
        <v>20877270</v>
      </c>
      <c r="BC10" s="52" t="n">
        <f aca="false">BB10/BA10</f>
        <v>0.903021768395408</v>
      </c>
      <c r="BD10" s="8" t="str">
        <f aca="false">CONCATENATE("preprocessing/",A10, "/outputs/salmon_hg38_100/quant.sf")</f>
        <v>preprocessing/TMRC30006/outputs/salmon_hg38_100/quant.sf</v>
      </c>
      <c r="BE10" s="48"/>
      <c r="BF10" s="52"/>
      <c r="BG10" s="48"/>
      <c r="BH10" s="53"/>
      <c r="BI10" s="49" t="str">
        <f aca="false">CONCATENATE("preprocessing/", A10, "/outputs/02hisat2_hg38_100/hg38_100_sno_gene_gene_id.count.xz")</f>
        <v>preprocessing/TMRC30006/outputs/02hisat2_hg38_100/hg38_100_sno_gene_gene_id.count.xz</v>
      </c>
      <c r="BJ10" s="48" t="n">
        <v>16760250</v>
      </c>
      <c r="BK10" s="48" t="n">
        <v>3278062</v>
      </c>
      <c r="BL10" s="52" t="n">
        <f aca="false">(BK10+BJ10)/BB10</f>
        <v>0.959814765053094</v>
      </c>
      <c r="BM10" s="48" t="n">
        <v>12592760</v>
      </c>
      <c r="BN10" s="48" t="n">
        <v>24886</v>
      </c>
      <c r="BO10" s="8" t="str">
        <f aca="false">CONCATENATE("preprocessing/", A10, "/outputs/03hisat2_lpanamensis_v36/sno_gene_gene_id.count.xz")</f>
        <v>preprocessing/TMRC30006/outputs/03hisat2_lpanamensis_v36/sno_gene_gene_id.count.xz</v>
      </c>
      <c r="BP10" s="48" t="n">
        <v>1171</v>
      </c>
      <c r="BQ10" s="48" t="n">
        <v>186</v>
      </c>
      <c r="BR10" s="54" t="n">
        <f aca="false">(BQ10+BP10)/BB10</f>
        <v>6.49989198779342E-005</v>
      </c>
      <c r="BS10" s="55" t="n">
        <f aca="false">(BQ10+BP10)/(BK10+BJ10)</f>
        <v>6.77202750411312E-005</v>
      </c>
      <c r="BT10" s="7" t="s">
        <v>106</v>
      </c>
      <c r="BU10" s="44" t="n">
        <v>41935</v>
      </c>
      <c r="BV10" s="8" t="s">
        <v>139</v>
      </c>
      <c r="BW10" s="8" t="s">
        <v>117</v>
      </c>
      <c r="BZ10" s="8" t="s">
        <v>109</v>
      </c>
      <c r="CE10" s="8" t="s">
        <v>104</v>
      </c>
      <c r="CG10" s="8" t="s">
        <v>150</v>
      </c>
      <c r="CH10" s="8" t="n">
        <v>0</v>
      </c>
      <c r="CI10" s="8" t="n">
        <v>0</v>
      </c>
      <c r="CL10" s="8" t="n">
        <f aca="false">SUM(CH10:CK10)</f>
        <v>0</v>
      </c>
      <c r="CM10" s="56" t="n">
        <f aca="false">+CL10/BP10</f>
        <v>0</v>
      </c>
      <c r="CN10" s="8" t="s">
        <v>99</v>
      </c>
    </row>
    <row r="11" s="8" customFormat="true" ht="15" hidden="false" customHeight="true" outlineLevel="0" collapsed="false">
      <c r="A11" s="32" t="s">
        <v>151</v>
      </c>
      <c r="B11" s="7" t="s">
        <v>152</v>
      </c>
      <c r="C11" s="33" t="s">
        <v>153</v>
      </c>
      <c r="D11" s="34" t="n">
        <v>1</v>
      </c>
      <c r="E11" s="35" t="s">
        <v>94</v>
      </c>
      <c r="F11" s="35" t="s">
        <v>95</v>
      </c>
      <c r="G11" s="35" t="s">
        <v>96</v>
      </c>
      <c r="H11" s="36" t="n">
        <v>41929</v>
      </c>
      <c r="I11" s="6"/>
      <c r="J11" s="6"/>
      <c r="K11" s="7" t="s">
        <v>154</v>
      </c>
      <c r="L11" s="38" t="s">
        <v>98</v>
      </c>
      <c r="M11" s="39" t="n">
        <v>1</v>
      </c>
      <c r="N11" s="35" t="s">
        <v>99</v>
      </c>
      <c r="O11" s="35" t="s">
        <v>99</v>
      </c>
      <c r="P11" s="35" t="s">
        <v>99</v>
      </c>
      <c r="Q11" s="35" t="s">
        <v>99</v>
      </c>
      <c r="R11" s="40" t="s">
        <v>155</v>
      </c>
      <c r="S11" s="40" t="s">
        <v>156</v>
      </c>
      <c r="T11" s="40" t="s">
        <v>157</v>
      </c>
      <c r="U11" s="41" t="s">
        <v>158</v>
      </c>
      <c r="V11" s="42" t="s">
        <v>159</v>
      </c>
      <c r="W11" s="43" t="s">
        <v>103</v>
      </c>
      <c r="X11" s="11" t="n">
        <v>41933</v>
      </c>
      <c r="Y11" s="35" t="n">
        <v>20</v>
      </c>
      <c r="Z11" s="35" t="n">
        <f aca="false">(Y11-AH11)-3</f>
        <v>1.1</v>
      </c>
      <c r="AA11" s="44" t="n">
        <v>41935</v>
      </c>
      <c r="AB11" s="7" t="n">
        <v>63</v>
      </c>
      <c r="AC11" s="40" t="s">
        <v>104</v>
      </c>
      <c r="AD11" s="40" t="n">
        <v>7.7</v>
      </c>
      <c r="AE11" s="8" t="s">
        <v>102</v>
      </c>
      <c r="AF11" s="8" t="s">
        <v>102</v>
      </c>
      <c r="AG11" s="8" t="s">
        <v>102</v>
      </c>
      <c r="AH11" s="35" t="n">
        <v>15.9</v>
      </c>
      <c r="AI11" s="35" t="n">
        <v>1</v>
      </c>
      <c r="AJ11" s="44" t="n">
        <v>41940</v>
      </c>
      <c r="AK11" s="40" t="s">
        <v>104</v>
      </c>
      <c r="AL11" s="8" t="n">
        <v>16</v>
      </c>
      <c r="AM11" s="8" t="n">
        <v>28</v>
      </c>
      <c r="AN11" s="8" t="n">
        <v>15</v>
      </c>
      <c r="AO11" s="47" t="n">
        <v>41989</v>
      </c>
      <c r="AP11" s="8" t="n">
        <v>13</v>
      </c>
      <c r="AQ11" s="40" t="s">
        <v>101</v>
      </c>
      <c r="AR11" s="40"/>
      <c r="AT11" s="8" t="s">
        <v>160</v>
      </c>
      <c r="AU11" s="8" t="n">
        <v>6.4</v>
      </c>
      <c r="AV11" s="51" t="n">
        <f aca="false">(100 * 2)/AU11</f>
        <v>31.25</v>
      </c>
      <c r="AW11" s="51" t="n">
        <f aca="false">100-AV11</f>
        <v>68.75</v>
      </c>
      <c r="AX11" s="8" t="s">
        <v>122</v>
      </c>
      <c r="AY11" s="8" t="n">
        <v>20190620</v>
      </c>
      <c r="AZ11" s="8" t="n">
        <v>20190726</v>
      </c>
      <c r="BA11" s="14" t="n">
        <v>4298896</v>
      </c>
      <c r="BB11" s="14" t="n">
        <v>3604591</v>
      </c>
      <c r="BC11" s="52" t="n">
        <f aca="false">BB11/BA11</f>
        <v>0.83849225475564</v>
      </c>
      <c r="BD11" s="8" t="str">
        <f aca="false">CONCATENATE("preprocessing/",A11, "/outputs/salmon_hg38_100/quant.sf")</f>
        <v>preprocessing/TMRC30007/outputs/salmon_hg38_100/quant.sf</v>
      </c>
      <c r="BE11" s="48"/>
      <c r="BF11" s="52"/>
      <c r="BG11" s="48"/>
      <c r="BI11" s="49" t="str">
        <f aca="false">CONCATENATE("preprocessing/", A11, "/outputs/02hisat2_hg38_100/hg38_100_sno_gene_gene_id.count.xz")</f>
        <v>preprocessing/TMRC30007/outputs/02hisat2_hg38_100/hg38_100_sno_gene_gene_id.count.xz</v>
      </c>
      <c r="BJ11" s="48" t="n">
        <v>2863676</v>
      </c>
      <c r="BK11" s="48" t="n">
        <v>381020</v>
      </c>
      <c r="BL11" s="52" t="n">
        <f aca="false">(BK11+BJ11)/BB11</f>
        <v>0.900156494870014</v>
      </c>
      <c r="BM11" s="48" t="n">
        <v>2091975</v>
      </c>
      <c r="BN11" s="48" t="n">
        <v>14693</v>
      </c>
      <c r="BO11" s="8" t="str">
        <f aca="false">CONCATENATE("preprocessing/", A11, "/outputs/03hisat2_lpanamensis_v36/sno_gene_gene_id.count.xz")</f>
        <v>preprocessing/TMRC30007/outputs/03hisat2_lpanamensis_v36/sno_gene_gene_id.count.xz</v>
      </c>
      <c r="BP11" s="48" t="n">
        <v>297</v>
      </c>
      <c r="BQ11" s="48" t="n">
        <v>39</v>
      </c>
      <c r="BR11" s="54" t="n">
        <f aca="false">(BQ11+BP11)/BB11</f>
        <v>9.32144590051964E-005</v>
      </c>
      <c r="BS11" s="55" t="n">
        <f aca="false">(BQ11+BP11)/(BK11+BJ11)</f>
        <v>0.000103553614884106</v>
      </c>
      <c r="BT11" s="7" t="s">
        <v>161</v>
      </c>
      <c r="BU11" s="44" t="n">
        <v>41935</v>
      </c>
      <c r="BV11" s="8" t="s">
        <v>162</v>
      </c>
      <c r="BW11" s="8" t="s">
        <v>163</v>
      </c>
      <c r="BZ11" s="8" t="s">
        <v>109</v>
      </c>
      <c r="CA11" s="8" t="s">
        <v>164</v>
      </c>
      <c r="CB11" s="8" t="n">
        <v>7</v>
      </c>
      <c r="CC11" s="8" t="n">
        <f aca="false">(100 * 2)/CB11</f>
        <v>28.5714285714286</v>
      </c>
      <c r="CD11" s="8" t="n">
        <f aca="false">100-CC11</f>
        <v>71.4285714285714</v>
      </c>
      <c r="CE11" s="8" t="s">
        <v>104</v>
      </c>
      <c r="CG11" s="8" t="s">
        <v>165</v>
      </c>
      <c r="CH11" s="8" t="n">
        <v>0</v>
      </c>
      <c r="CI11" s="8" t="n">
        <v>0</v>
      </c>
      <c r="CL11" s="8" t="n">
        <f aca="false">SUM(CH11:CK11)</f>
        <v>0</v>
      </c>
      <c r="CM11" s="56" t="n">
        <f aca="false">+CL11/BP11</f>
        <v>0</v>
      </c>
      <c r="CN11" s="8" t="s">
        <v>99</v>
      </c>
    </row>
    <row r="12" s="8" customFormat="true" ht="15" hidden="false" customHeight="true" outlineLevel="0" collapsed="false">
      <c r="A12" s="32" t="s">
        <v>166</v>
      </c>
      <c r="B12" s="7" t="s">
        <v>152</v>
      </c>
      <c r="C12" s="33" t="s">
        <v>167</v>
      </c>
      <c r="D12" s="34" t="n">
        <v>1</v>
      </c>
      <c r="E12" s="35" t="s">
        <v>94</v>
      </c>
      <c r="F12" s="35" t="s">
        <v>95</v>
      </c>
      <c r="G12" s="35" t="s">
        <v>96</v>
      </c>
      <c r="H12" s="36" t="n">
        <v>41929</v>
      </c>
      <c r="I12" s="6"/>
      <c r="J12" s="6"/>
      <c r="K12" s="7" t="s">
        <v>168</v>
      </c>
      <c r="L12" s="38" t="s">
        <v>98</v>
      </c>
      <c r="M12" s="39" t="n">
        <v>1</v>
      </c>
      <c r="N12" s="35" t="s">
        <v>99</v>
      </c>
      <c r="O12" s="35" t="s">
        <v>99</v>
      </c>
      <c r="P12" s="35" t="s">
        <v>99</v>
      </c>
      <c r="Q12" s="35" t="s">
        <v>99</v>
      </c>
      <c r="R12" s="40" t="s">
        <v>155</v>
      </c>
      <c r="S12" s="40" t="s">
        <v>169</v>
      </c>
      <c r="T12" s="40" t="s">
        <v>157</v>
      </c>
      <c r="U12" s="41" t="s">
        <v>170</v>
      </c>
      <c r="V12" s="42" t="s">
        <v>171</v>
      </c>
      <c r="W12" s="43" t="s">
        <v>103</v>
      </c>
      <c r="X12" s="11" t="n">
        <v>41933</v>
      </c>
      <c r="Y12" s="35" t="n">
        <v>20</v>
      </c>
      <c r="Z12" s="45" t="n">
        <f aca="false">(Y12-AH12)-3</f>
        <v>0</v>
      </c>
      <c r="AA12" s="44" t="n">
        <v>41935</v>
      </c>
      <c r="AB12" s="7" t="n">
        <v>97</v>
      </c>
      <c r="AC12" s="40" t="s">
        <v>104</v>
      </c>
      <c r="AD12" s="40" t="n">
        <v>9.4</v>
      </c>
      <c r="AE12" s="8" t="s">
        <v>102</v>
      </c>
      <c r="AF12" s="8" t="s">
        <v>102</v>
      </c>
      <c r="AG12" s="8" t="s">
        <v>102</v>
      </c>
      <c r="AH12" s="35" t="n">
        <v>17</v>
      </c>
      <c r="AI12" s="35" t="n">
        <v>1</v>
      </c>
      <c r="AJ12" s="44" t="n">
        <v>41940</v>
      </c>
      <c r="AK12" s="40" t="s">
        <v>104</v>
      </c>
      <c r="AL12" s="8" t="n">
        <v>18</v>
      </c>
      <c r="AM12" s="8" t="n">
        <v>28</v>
      </c>
      <c r="AN12" s="8" t="n">
        <v>15</v>
      </c>
      <c r="AO12" s="47" t="n">
        <v>41989</v>
      </c>
      <c r="AP12" s="8" t="n">
        <v>13</v>
      </c>
      <c r="AQ12" s="40" t="s">
        <v>101</v>
      </c>
      <c r="AR12" s="40"/>
      <c r="AT12" s="8" t="s">
        <v>172</v>
      </c>
      <c r="AU12" s="8" t="n">
        <v>8.8</v>
      </c>
      <c r="AV12" s="51" t="n">
        <f aca="false">(100 * 2)/AU12</f>
        <v>22.7272727272727</v>
      </c>
      <c r="AW12" s="51" t="n">
        <f aca="false">100-AV12</f>
        <v>77.2727272727273</v>
      </c>
      <c r="AX12" s="8" t="s">
        <v>122</v>
      </c>
      <c r="AY12" s="8" t="n">
        <v>20190620</v>
      </c>
      <c r="AZ12" s="8" t="n">
        <v>20190726</v>
      </c>
      <c r="BA12" s="14" t="n">
        <v>14010590</v>
      </c>
      <c r="BB12" s="14" t="n">
        <v>12613927</v>
      </c>
      <c r="BC12" s="52" t="n">
        <f aca="false">BB12/BA12</f>
        <v>0.900313762660959</v>
      </c>
      <c r="BD12" s="8" t="str">
        <f aca="false">CONCATENATE("preprocessing/",A12, "/outputs/salmon_hg38_100/quant.sf")</f>
        <v>preprocessing/TMRC30008/outputs/salmon_hg38_100/quant.sf</v>
      </c>
      <c r="BE12" s="48"/>
      <c r="BF12" s="52"/>
      <c r="BG12" s="48"/>
      <c r="BH12" s="53"/>
      <c r="BI12" s="49" t="str">
        <f aca="false">CONCATENATE("preprocessing/", A12, "/outputs/02hisat2_hg38_100/hg38_100_sno_gene_gene_id.count.xz")</f>
        <v>preprocessing/TMRC30008/outputs/02hisat2_hg38_100/hg38_100_sno_gene_gene_id.count.xz</v>
      </c>
      <c r="BJ12" s="48" t="n">
        <v>10391613</v>
      </c>
      <c r="BK12" s="48" t="n">
        <v>1683188</v>
      </c>
      <c r="BL12" s="52" t="n">
        <f aca="false">(BK12+BJ12)/BB12</f>
        <v>0.957259464082835</v>
      </c>
      <c r="BM12" s="48" t="n">
        <v>8168216</v>
      </c>
      <c r="BN12" s="48" t="n">
        <v>21556</v>
      </c>
      <c r="BO12" s="8" t="str">
        <f aca="false">CONCATENATE("preprocessing/", A12, "/outputs/03hisat2_lpanamensis_v36/sno_gene_gene_id.count.xz")</f>
        <v>preprocessing/TMRC30008/outputs/03hisat2_lpanamensis_v36/sno_gene_gene_id.count.xz</v>
      </c>
      <c r="BP12" s="48" t="n">
        <v>897</v>
      </c>
      <c r="BQ12" s="48" t="n">
        <v>160</v>
      </c>
      <c r="BR12" s="54" t="n">
        <f aca="false">(BQ12+BP12)/BB12</f>
        <v>8.37962674114096E-005</v>
      </c>
      <c r="BS12" s="55" t="n">
        <f aca="false">(BQ12+BP12)/(BK12+BJ12)</f>
        <v>8.75376745339323E-005</v>
      </c>
      <c r="BT12" s="7" t="s">
        <v>173</v>
      </c>
      <c r="BU12" s="44" t="n">
        <v>41935</v>
      </c>
      <c r="BV12" s="8" t="s">
        <v>162</v>
      </c>
      <c r="BW12" s="8" t="s">
        <v>163</v>
      </c>
      <c r="BZ12" s="8" t="s">
        <v>109</v>
      </c>
      <c r="CG12" s="8" t="s">
        <v>140</v>
      </c>
      <c r="CH12" s="8" t="n">
        <v>0</v>
      </c>
      <c r="CI12" s="8" t="n">
        <v>0</v>
      </c>
      <c r="CL12" s="8" t="n">
        <f aca="false">SUM(CH12:CK12)</f>
        <v>0</v>
      </c>
      <c r="CM12" s="56" t="n">
        <f aca="false">+CL12/BP12</f>
        <v>0</v>
      </c>
      <c r="CN12" s="8" t="s">
        <v>99</v>
      </c>
    </row>
    <row r="13" s="8" customFormat="true" ht="15" hidden="false" customHeight="true" outlineLevel="0" collapsed="false">
      <c r="A13" s="32"/>
      <c r="B13" s="7" t="s">
        <v>152</v>
      </c>
      <c r="C13" s="33" t="s">
        <v>174</v>
      </c>
      <c r="D13" s="34" t="n">
        <v>1</v>
      </c>
      <c r="E13" s="35" t="s">
        <v>94</v>
      </c>
      <c r="F13" s="35" t="s">
        <v>95</v>
      </c>
      <c r="G13" s="35" t="s">
        <v>96</v>
      </c>
      <c r="H13" s="36" t="n">
        <v>41929</v>
      </c>
      <c r="I13" s="37"/>
      <c r="J13" s="37"/>
      <c r="K13" s="7" t="s">
        <v>175</v>
      </c>
      <c r="L13" s="38" t="s">
        <v>98</v>
      </c>
      <c r="M13" s="39" t="n">
        <v>1</v>
      </c>
      <c r="N13" s="35" t="s">
        <v>99</v>
      </c>
      <c r="O13" s="35" t="s">
        <v>99</v>
      </c>
      <c r="P13" s="35" t="s">
        <v>99</v>
      </c>
      <c r="Q13" s="35" t="s">
        <v>99</v>
      </c>
      <c r="R13" s="40" t="s">
        <v>155</v>
      </c>
      <c r="S13" s="40" t="s">
        <v>176</v>
      </c>
      <c r="T13" s="40" t="s">
        <v>177</v>
      </c>
      <c r="U13" s="41" t="s">
        <v>178</v>
      </c>
      <c r="V13" s="42" t="s">
        <v>179</v>
      </c>
      <c r="W13" s="43" t="s">
        <v>103</v>
      </c>
      <c r="X13" s="44" t="n">
        <v>41933</v>
      </c>
      <c r="Y13" s="35" t="n">
        <v>23</v>
      </c>
      <c r="Z13" s="45" t="n">
        <f aca="false">(Y13-AH13)-3</f>
        <v>0</v>
      </c>
      <c r="AA13" s="44" t="n">
        <v>41935</v>
      </c>
      <c r="AB13" s="7" t="n">
        <v>9</v>
      </c>
      <c r="AC13" s="46" t="s">
        <v>105</v>
      </c>
      <c r="AD13" s="46" t="s">
        <v>112</v>
      </c>
      <c r="AE13" s="8" t="s">
        <v>102</v>
      </c>
      <c r="AF13" s="8" t="s">
        <v>102</v>
      </c>
      <c r="AG13" s="8" t="s">
        <v>102</v>
      </c>
      <c r="AH13" s="35" t="n">
        <v>20</v>
      </c>
      <c r="AI13" s="35" t="n">
        <v>0.18</v>
      </c>
      <c r="AJ13" s="44" t="n">
        <v>41940</v>
      </c>
      <c r="AK13" s="46" t="s">
        <v>105</v>
      </c>
      <c r="AL13" s="40" t="n">
        <v>19</v>
      </c>
      <c r="AM13" s="8" t="n">
        <v>28</v>
      </c>
      <c r="AN13" s="46" t="s">
        <v>105</v>
      </c>
      <c r="AO13" s="47"/>
      <c r="AP13" s="46" t="n">
        <v>28</v>
      </c>
      <c r="AQ13" s="40" t="s">
        <v>101</v>
      </c>
      <c r="AR13" s="8" t="s">
        <v>180</v>
      </c>
      <c r="BA13" s="14"/>
      <c r="BB13" s="14"/>
      <c r="BC13" s="48"/>
      <c r="BE13" s="48"/>
      <c r="BF13" s="48"/>
      <c r="BG13" s="48"/>
      <c r="BI13" s="49"/>
      <c r="BJ13" s="48"/>
      <c r="BK13" s="48"/>
      <c r="BM13" s="48"/>
      <c r="BN13" s="48"/>
      <c r="BO13" s="48"/>
      <c r="BP13" s="48"/>
      <c r="BQ13" s="48"/>
      <c r="BR13" s="48"/>
      <c r="BS13" s="48"/>
      <c r="BT13" s="7" t="s">
        <v>181</v>
      </c>
      <c r="BU13" s="44" t="n">
        <v>41935</v>
      </c>
      <c r="BV13" s="8" t="s">
        <v>162</v>
      </c>
      <c r="BW13" s="8" t="s">
        <v>163</v>
      </c>
      <c r="BZ13" s="8" t="s">
        <v>109</v>
      </c>
      <c r="CM13" s="8" t="e">
        <f aca="false">+CL13/BP13</f>
        <v>#DIV/0!</v>
      </c>
    </row>
    <row r="14" s="8" customFormat="true" ht="15" hidden="false" customHeight="true" outlineLevel="0" collapsed="false">
      <c r="A14" s="32" t="s">
        <v>182</v>
      </c>
      <c r="B14" s="7" t="s">
        <v>183</v>
      </c>
      <c r="C14" s="33" t="s">
        <v>184</v>
      </c>
      <c r="D14" s="34" t="n">
        <v>1</v>
      </c>
      <c r="E14" s="35" t="s">
        <v>94</v>
      </c>
      <c r="F14" s="35" t="s">
        <v>95</v>
      </c>
      <c r="G14" s="35" t="s">
        <v>96</v>
      </c>
      <c r="H14" s="36" t="n">
        <v>41949</v>
      </c>
      <c r="I14" s="6"/>
      <c r="J14" s="6"/>
      <c r="K14" s="7" t="s">
        <v>154</v>
      </c>
      <c r="L14" s="38" t="s">
        <v>185</v>
      </c>
      <c r="M14" s="39" t="n">
        <v>1</v>
      </c>
      <c r="N14" s="35" t="s">
        <v>186</v>
      </c>
      <c r="O14" s="35" t="s">
        <v>186</v>
      </c>
      <c r="P14" s="35" t="s">
        <v>99</v>
      </c>
      <c r="Q14" s="35" t="s">
        <v>186</v>
      </c>
      <c r="R14" s="40" t="s">
        <v>155</v>
      </c>
      <c r="S14" s="40" t="s">
        <v>156</v>
      </c>
      <c r="T14" s="40" t="s">
        <v>157</v>
      </c>
      <c r="U14" s="41" t="s">
        <v>158</v>
      </c>
      <c r="V14" s="42" t="n">
        <v>98</v>
      </c>
      <c r="W14" s="43" t="s">
        <v>103</v>
      </c>
      <c r="X14" s="11" t="n">
        <v>41955</v>
      </c>
      <c r="Y14" s="35" t="n">
        <v>20</v>
      </c>
      <c r="Z14" s="45" t="n">
        <f aca="false">(Y14-AH14)-3</f>
        <v>0</v>
      </c>
      <c r="AA14" s="44" t="n">
        <v>41955</v>
      </c>
      <c r="AB14" s="7" t="n">
        <v>52</v>
      </c>
      <c r="AC14" s="40" t="s">
        <v>104</v>
      </c>
      <c r="AD14" s="40" t="n">
        <v>8.6</v>
      </c>
      <c r="AE14" s="8" t="s">
        <v>102</v>
      </c>
      <c r="AF14" s="8" t="s">
        <v>102</v>
      </c>
      <c r="AG14" s="8" t="s">
        <v>102</v>
      </c>
      <c r="AH14" s="35" t="n">
        <v>17</v>
      </c>
      <c r="AI14" s="35" t="n">
        <v>0.88</v>
      </c>
      <c r="AJ14" s="44" t="n">
        <v>41962</v>
      </c>
      <c r="AK14" s="57" t="s">
        <v>187</v>
      </c>
      <c r="AL14" s="40" t="n">
        <v>9</v>
      </c>
      <c r="AM14" s="8" t="n">
        <v>28</v>
      </c>
      <c r="AN14" s="8" t="n">
        <v>15</v>
      </c>
      <c r="AO14" s="47" t="n">
        <v>41989</v>
      </c>
      <c r="AP14" s="8" t="n">
        <v>13</v>
      </c>
      <c r="AQ14" s="8" t="s">
        <v>188</v>
      </c>
      <c r="AS14" s="8" t="s">
        <v>189</v>
      </c>
      <c r="AT14" s="8" t="s">
        <v>190</v>
      </c>
      <c r="AU14" s="8" t="n">
        <v>4.4</v>
      </c>
      <c r="AV14" s="51" t="n">
        <f aca="false">(100 * 2)/AU14</f>
        <v>45.4545454545455</v>
      </c>
      <c r="AW14" s="51" t="n">
        <f aca="false">100-AV14</f>
        <v>54.5454545454546</v>
      </c>
      <c r="AX14" s="8" t="s">
        <v>122</v>
      </c>
      <c r="AY14" s="8" t="n">
        <v>20190620</v>
      </c>
      <c r="AZ14" s="8" t="n">
        <v>20190726</v>
      </c>
      <c r="BA14" s="14" t="n">
        <v>15485123</v>
      </c>
      <c r="BB14" s="14" t="n">
        <v>13685286</v>
      </c>
      <c r="BC14" s="52" t="n">
        <f aca="false">BB14/BA14</f>
        <v>0.883769925495587</v>
      </c>
      <c r="BD14" s="8" t="str">
        <f aca="false">CONCATENATE("preprocessing/",A14, "/outputs/salmon_hg38_100/quant.sf")</f>
        <v>preprocessing/TMRC30009/outputs/salmon_hg38_100/quant.sf</v>
      </c>
      <c r="BE14" s="48"/>
      <c r="BF14" s="52"/>
      <c r="BG14" s="48"/>
      <c r="BI14" s="49" t="str">
        <f aca="false">CONCATENATE("preprocessing/", A14, "/outputs/02hisat2_hg38_100/hg38_100_sno_gene_gene_id.count.xz")</f>
        <v>preprocessing/TMRC30009/outputs/02hisat2_hg38_100/hg38_100_sno_gene_gene_id.count.xz</v>
      </c>
      <c r="BJ14" s="48" t="n">
        <v>11276542</v>
      </c>
      <c r="BK14" s="48" t="n">
        <v>1857158</v>
      </c>
      <c r="BL14" s="52" t="n">
        <f aca="false">(BK14+BJ14)/BB14</f>
        <v>0.9596949599738</v>
      </c>
      <c r="BM14" s="48" t="n">
        <v>8612110</v>
      </c>
      <c r="BN14" s="48" t="n">
        <v>17752</v>
      </c>
      <c r="BO14" s="8" t="str">
        <f aca="false">CONCATENATE("preprocessing/", A14, "/outputs/03hisat2_lpanamensis_v36/sno_gene_gene_id.count.xz")</f>
        <v>preprocessing/TMRC30009/outputs/03hisat2_lpanamensis_v36/sno_gene_gene_id.count.xz</v>
      </c>
      <c r="BP14" s="48" t="n">
        <v>8768</v>
      </c>
      <c r="BQ14" s="48" t="n">
        <v>196</v>
      </c>
      <c r="BR14" s="54" t="n">
        <f aca="false">(BQ14+BP14)/BB14</f>
        <v>0.000655010059709384</v>
      </c>
      <c r="BS14" s="55" t="n">
        <f aca="false">(BQ14+BP14)/(BK14+BJ14)</f>
        <v>0.000682519015966559</v>
      </c>
      <c r="BT14" s="7" t="s">
        <v>161</v>
      </c>
      <c r="BU14" s="44" t="n">
        <v>41955</v>
      </c>
      <c r="BV14" s="8" t="s">
        <v>191</v>
      </c>
      <c r="BW14" s="8" t="s">
        <v>163</v>
      </c>
      <c r="BZ14" s="8" t="s">
        <v>109</v>
      </c>
      <c r="CA14" s="8" t="s">
        <v>192</v>
      </c>
      <c r="CB14" s="8" t="n">
        <v>5.5</v>
      </c>
      <c r="CC14" s="8" t="n">
        <f aca="false">(100 * 2)/CB14</f>
        <v>36.3636363636364</v>
      </c>
      <c r="CD14" s="8" t="n">
        <f aca="false">100-CC14</f>
        <v>63.6363636363636</v>
      </c>
      <c r="CE14" s="8" t="s">
        <v>104</v>
      </c>
      <c r="CG14" s="8" t="s">
        <v>193</v>
      </c>
      <c r="CH14" s="8" t="n">
        <v>0</v>
      </c>
      <c r="CI14" s="8" t="n">
        <v>0</v>
      </c>
      <c r="CL14" s="8" t="n">
        <f aca="false">SUM(CH14:CK14)</f>
        <v>0</v>
      </c>
      <c r="CM14" s="56" t="n">
        <f aca="false">+CL14/BP14</f>
        <v>0</v>
      </c>
      <c r="CN14" s="8" t="s">
        <v>99</v>
      </c>
    </row>
    <row r="15" s="8" customFormat="true" ht="15" hidden="false" customHeight="true" outlineLevel="0" collapsed="false">
      <c r="A15" s="32" t="s">
        <v>194</v>
      </c>
      <c r="B15" s="40" t="s">
        <v>183</v>
      </c>
      <c r="C15" s="33" t="s">
        <v>195</v>
      </c>
      <c r="D15" s="34" t="n">
        <v>1</v>
      </c>
      <c r="E15" s="35" t="s">
        <v>94</v>
      </c>
      <c r="F15" s="35" t="s">
        <v>95</v>
      </c>
      <c r="G15" s="35" t="s">
        <v>96</v>
      </c>
      <c r="H15" s="36" t="n">
        <v>41949</v>
      </c>
      <c r="I15" s="6"/>
      <c r="J15" s="6"/>
      <c r="K15" s="7" t="s">
        <v>168</v>
      </c>
      <c r="L15" s="38" t="s">
        <v>185</v>
      </c>
      <c r="M15" s="39" t="n">
        <v>1</v>
      </c>
      <c r="N15" s="35" t="s">
        <v>186</v>
      </c>
      <c r="O15" s="35" t="s">
        <v>186</v>
      </c>
      <c r="P15" s="35" t="s">
        <v>99</v>
      </c>
      <c r="Q15" s="35" t="s">
        <v>186</v>
      </c>
      <c r="R15" s="40" t="s">
        <v>155</v>
      </c>
      <c r="S15" s="40" t="s">
        <v>169</v>
      </c>
      <c r="T15" s="40" t="s">
        <v>157</v>
      </c>
      <c r="U15" s="41" t="s">
        <v>196</v>
      </c>
      <c r="V15" s="42" t="n">
        <v>99</v>
      </c>
      <c r="W15" s="43" t="s">
        <v>103</v>
      </c>
      <c r="X15" s="11" t="n">
        <v>41955</v>
      </c>
      <c r="Y15" s="35" t="n">
        <v>20</v>
      </c>
      <c r="Z15" s="45" t="n">
        <f aca="false">(Y15-AH15)-3</f>
        <v>0</v>
      </c>
      <c r="AA15" s="44" t="n">
        <v>41955</v>
      </c>
      <c r="AB15" s="7" t="n">
        <v>104</v>
      </c>
      <c r="AC15" s="40" t="s">
        <v>104</v>
      </c>
      <c r="AD15" s="40" t="n">
        <v>9.5</v>
      </c>
      <c r="AE15" s="8" t="s">
        <v>102</v>
      </c>
      <c r="AF15" s="8" t="s">
        <v>102</v>
      </c>
      <c r="AG15" s="8" t="s">
        <v>102</v>
      </c>
      <c r="AH15" s="35" t="n">
        <v>17</v>
      </c>
      <c r="AI15" s="35" t="n">
        <v>1</v>
      </c>
      <c r="AJ15" s="44" t="n">
        <v>41962</v>
      </c>
      <c r="AK15" s="57" t="s">
        <v>187</v>
      </c>
      <c r="AL15" s="40" t="n">
        <v>10</v>
      </c>
      <c r="AM15" s="8" t="n">
        <v>28</v>
      </c>
      <c r="AN15" s="8" t="n">
        <v>15</v>
      </c>
      <c r="AO15" s="47" t="n">
        <v>41989</v>
      </c>
      <c r="AP15" s="8" t="n">
        <v>13</v>
      </c>
      <c r="AQ15" s="8" t="s">
        <v>188</v>
      </c>
      <c r="AS15" s="8" t="s">
        <v>189</v>
      </c>
      <c r="AT15" s="8" t="s">
        <v>197</v>
      </c>
      <c r="AU15" s="8" t="n">
        <v>5.7</v>
      </c>
      <c r="AV15" s="51" t="n">
        <f aca="false">(100 * 2)/AU15</f>
        <v>35.0877192982456</v>
      </c>
      <c r="AW15" s="51" t="n">
        <f aca="false">100-AV15</f>
        <v>64.9122807017544</v>
      </c>
      <c r="AX15" s="8" t="s">
        <v>122</v>
      </c>
      <c r="AY15" s="8" t="n">
        <v>20190620</v>
      </c>
      <c r="AZ15" s="8" t="n">
        <v>20190726</v>
      </c>
      <c r="BA15" s="14" t="n">
        <v>148839</v>
      </c>
      <c r="BB15" s="14" t="n">
        <v>82375</v>
      </c>
      <c r="BC15" s="52" t="n">
        <f aca="false">BB15/BA15</f>
        <v>0.553450372550205</v>
      </c>
      <c r="BD15" s="8" t="str">
        <f aca="false">CONCATENATE("preprocessing/",A15, "/outputs/salmon_hg38_100/quant.sf")</f>
        <v>preprocessing/TMRC30010/outputs/salmon_hg38_100/quant.sf</v>
      </c>
      <c r="BE15" s="48"/>
      <c r="BF15" s="52"/>
      <c r="BG15" s="48"/>
      <c r="BI15" s="49" t="str">
        <f aca="false">CONCATENATE("preprocessing/", A15, "/outputs/02hisat2_hg38_100/hg38_100_sno_gene_gene_id.count.xz")</f>
        <v>preprocessing/TMRC30010/outputs/02hisat2_hg38_100/hg38_100_sno_gene_gene_id.count.xz</v>
      </c>
      <c r="BJ15" s="48" t="n">
        <v>58332</v>
      </c>
      <c r="BK15" s="48" t="n">
        <v>9022</v>
      </c>
      <c r="BL15" s="52" t="n">
        <f aca="false">(BK15+BJ15)/BB15</f>
        <v>0.817650986342944</v>
      </c>
      <c r="BM15" s="48" t="n">
        <v>45354</v>
      </c>
      <c r="BN15" s="48" t="n">
        <v>7703</v>
      </c>
      <c r="BO15" s="8" t="str">
        <f aca="false">CONCATENATE("preprocessing/", A15, "/outputs/03hisat2_lpanamensis_v36/sno_gene_gene_id.count.xz")</f>
        <v>preprocessing/TMRC30010/outputs/03hisat2_lpanamensis_v36/sno_gene_gene_id.count.xz</v>
      </c>
      <c r="BP15" s="48" t="n">
        <v>24</v>
      </c>
      <c r="BQ15" s="48" t="n">
        <v>0</v>
      </c>
      <c r="BR15" s="54" t="n">
        <f aca="false">(BQ15+BP15)/BB15</f>
        <v>0.000291350531107739</v>
      </c>
      <c r="BS15" s="55" t="n">
        <f aca="false">(BQ15+BP15)/(BK15+BJ15)</f>
        <v>0.000356326276093476</v>
      </c>
      <c r="BT15" s="7" t="s">
        <v>173</v>
      </c>
      <c r="BU15" s="44" t="n">
        <v>41955</v>
      </c>
      <c r="BV15" s="8" t="s">
        <v>191</v>
      </c>
      <c r="BW15" s="8" t="s">
        <v>163</v>
      </c>
      <c r="BZ15" s="8" t="s">
        <v>109</v>
      </c>
      <c r="CE15" s="8" t="s">
        <v>104</v>
      </c>
      <c r="CG15" s="8" t="s">
        <v>198</v>
      </c>
      <c r="CH15" s="8" t="n">
        <v>0</v>
      </c>
      <c r="CI15" s="8" t="n">
        <v>0</v>
      </c>
      <c r="CL15" s="8" t="n">
        <f aca="false">SUM(CH15:CK15)</f>
        <v>0</v>
      </c>
      <c r="CM15" s="56" t="n">
        <f aca="false">+CL15/BP15</f>
        <v>0</v>
      </c>
      <c r="CN15" s="8" t="s">
        <v>99</v>
      </c>
    </row>
    <row r="16" s="8" customFormat="true" ht="15" hidden="false" customHeight="true" outlineLevel="0" collapsed="false">
      <c r="A16" s="32"/>
      <c r="B16" s="40" t="s">
        <v>183</v>
      </c>
      <c r="C16" s="33" t="s">
        <v>199</v>
      </c>
      <c r="D16" s="34" t="n">
        <v>1</v>
      </c>
      <c r="E16" s="35" t="s">
        <v>94</v>
      </c>
      <c r="F16" s="35" t="s">
        <v>95</v>
      </c>
      <c r="G16" s="35" t="s">
        <v>96</v>
      </c>
      <c r="H16" s="36" t="n">
        <v>41949</v>
      </c>
      <c r="I16" s="37"/>
      <c r="J16" s="37"/>
      <c r="K16" s="7" t="s">
        <v>175</v>
      </c>
      <c r="L16" s="38" t="s">
        <v>185</v>
      </c>
      <c r="M16" s="39" t="n">
        <v>1</v>
      </c>
      <c r="N16" s="35" t="s">
        <v>186</v>
      </c>
      <c r="O16" s="35" t="s">
        <v>186</v>
      </c>
      <c r="P16" s="35" t="s">
        <v>99</v>
      </c>
      <c r="Q16" s="35" t="s">
        <v>186</v>
      </c>
      <c r="R16" s="40" t="s">
        <v>155</v>
      </c>
      <c r="S16" s="40" t="s">
        <v>200</v>
      </c>
      <c r="T16" s="40" t="s">
        <v>177</v>
      </c>
      <c r="U16" s="41" t="s">
        <v>201</v>
      </c>
      <c r="V16" s="42" t="n">
        <v>99</v>
      </c>
      <c r="W16" s="43" t="s">
        <v>103</v>
      </c>
      <c r="X16" s="44" t="n">
        <v>41955</v>
      </c>
      <c r="Y16" s="35" t="n">
        <v>20</v>
      </c>
      <c r="Z16" s="35" t="n">
        <f aca="false">(Y16-AH16)-3</f>
        <v>17</v>
      </c>
      <c r="AA16" s="44" t="n">
        <v>41955</v>
      </c>
      <c r="AB16" s="7" t="n">
        <v>124</v>
      </c>
      <c r="AC16" s="46" t="s">
        <v>105</v>
      </c>
      <c r="AD16" s="46" t="n">
        <v>2.3</v>
      </c>
      <c r="AE16" s="8" t="s">
        <v>102</v>
      </c>
      <c r="AF16" s="8" t="s">
        <v>102</v>
      </c>
      <c r="AG16" s="8" t="s">
        <v>102</v>
      </c>
      <c r="AH16" s="35" t="n">
        <v>0</v>
      </c>
      <c r="AI16" s="35"/>
      <c r="AJ16" s="44" t="n">
        <v>41962</v>
      </c>
      <c r="AK16" s="46" t="s">
        <v>105</v>
      </c>
      <c r="AL16" s="46" t="s">
        <v>99</v>
      </c>
      <c r="AM16" s="46" t="s">
        <v>99</v>
      </c>
      <c r="AN16" s="46" t="s">
        <v>105</v>
      </c>
      <c r="AO16" s="47"/>
      <c r="AP16" s="40" t="n">
        <v>28</v>
      </c>
      <c r="AQ16" s="8" t="s">
        <v>188</v>
      </c>
      <c r="AR16" s="8" t="s">
        <v>180</v>
      </c>
      <c r="BA16" s="14"/>
      <c r="BB16" s="14"/>
      <c r="BC16" s="48"/>
      <c r="BE16" s="48"/>
      <c r="BF16" s="48"/>
      <c r="BG16" s="48"/>
      <c r="BI16" s="49"/>
      <c r="BJ16" s="48"/>
      <c r="BK16" s="48"/>
      <c r="BM16" s="48"/>
      <c r="BN16" s="48"/>
      <c r="BO16" s="48"/>
      <c r="BP16" s="48"/>
      <c r="BQ16" s="48"/>
      <c r="BR16" s="48"/>
      <c r="BS16" s="48"/>
      <c r="BT16" s="7" t="s">
        <v>181</v>
      </c>
      <c r="BU16" s="44" t="n">
        <v>41955</v>
      </c>
      <c r="BV16" s="8" t="s">
        <v>191</v>
      </c>
      <c r="BW16" s="8" t="s">
        <v>163</v>
      </c>
      <c r="BZ16" s="8" t="s">
        <v>109</v>
      </c>
      <c r="CM16" s="8" t="e">
        <f aca="false">+CL16/BP16</f>
        <v>#DIV/0!</v>
      </c>
    </row>
    <row r="17" s="8" customFormat="true" ht="15" hidden="false" customHeight="true" outlineLevel="0" collapsed="false">
      <c r="A17" s="58" t="s">
        <v>202</v>
      </c>
      <c r="B17" s="8" t="s">
        <v>183</v>
      </c>
      <c r="C17" s="33" t="s">
        <v>203</v>
      </c>
      <c r="D17" s="34" t="n">
        <v>1</v>
      </c>
      <c r="E17" s="35" t="s">
        <v>94</v>
      </c>
      <c r="F17" s="35" t="s">
        <v>95</v>
      </c>
      <c r="G17" s="35" t="s">
        <v>96</v>
      </c>
      <c r="H17" s="36" t="n">
        <v>41949</v>
      </c>
      <c r="I17" s="37"/>
      <c r="J17" s="37"/>
      <c r="K17" s="40" t="s">
        <v>204</v>
      </c>
      <c r="L17" s="38" t="s">
        <v>185</v>
      </c>
      <c r="M17" s="39" t="n">
        <v>1</v>
      </c>
      <c r="N17" s="35" t="s">
        <v>186</v>
      </c>
      <c r="O17" s="35" t="s">
        <v>186</v>
      </c>
      <c r="P17" s="35" t="s">
        <v>99</v>
      </c>
      <c r="Q17" s="35" t="s">
        <v>186</v>
      </c>
      <c r="R17" s="40" t="s">
        <v>205</v>
      </c>
      <c r="S17" s="40" t="s">
        <v>101</v>
      </c>
      <c r="T17" s="40" t="s">
        <v>101</v>
      </c>
      <c r="U17" s="41" t="s">
        <v>99</v>
      </c>
      <c r="V17" s="42" t="s">
        <v>99</v>
      </c>
      <c r="W17" s="43" t="s">
        <v>206</v>
      </c>
      <c r="X17" s="11" t="n">
        <v>41951</v>
      </c>
      <c r="Y17" s="35" t="n">
        <v>20</v>
      </c>
      <c r="Z17" s="35" t="n">
        <f aca="false">(Y17-AH17)-3</f>
        <v>16</v>
      </c>
      <c r="AA17" s="44" t="n">
        <v>41955</v>
      </c>
      <c r="AB17" s="40" t="n">
        <v>630</v>
      </c>
      <c r="AC17" s="40" t="s">
        <v>104</v>
      </c>
      <c r="AD17" s="40" t="n">
        <v>8.2</v>
      </c>
      <c r="AE17" s="8" t="s">
        <v>102</v>
      </c>
      <c r="AF17" s="8" t="s">
        <v>102</v>
      </c>
      <c r="AG17" s="8" t="s">
        <v>102</v>
      </c>
      <c r="AH17" s="35" t="n">
        <v>1</v>
      </c>
      <c r="AI17" s="35" t="n">
        <v>630</v>
      </c>
      <c r="AJ17" s="44" t="n">
        <v>42208</v>
      </c>
      <c r="AK17" s="40" t="s">
        <v>104</v>
      </c>
      <c r="AL17" s="8" t="n">
        <v>2</v>
      </c>
      <c r="AM17" s="8" t="n">
        <v>27</v>
      </c>
      <c r="AN17" s="40" t="n">
        <v>15</v>
      </c>
      <c r="AO17" s="47" t="n">
        <v>42277</v>
      </c>
      <c r="AP17" s="40" t="n">
        <v>12</v>
      </c>
      <c r="AQ17" s="8" t="s">
        <v>188</v>
      </c>
      <c r="AT17" s="7" t="s">
        <v>207</v>
      </c>
      <c r="AU17" s="8" t="n">
        <v>140</v>
      </c>
      <c r="AV17" s="51" t="n">
        <f aca="false">(100 * 2)/AU17</f>
        <v>1.42857142857143</v>
      </c>
      <c r="AW17" s="51" t="n">
        <f aca="false">100-AV17</f>
        <v>98.5714285714286</v>
      </c>
      <c r="AX17" s="7" t="s">
        <v>208</v>
      </c>
      <c r="AY17" s="7" t="n">
        <v>20191107</v>
      </c>
      <c r="AZ17" s="7" t="n">
        <v>20191127</v>
      </c>
      <c r="BA17" s="14" t="n">
        <v>13613419</v>
      </c>
      <c r="BB17" s="14" t="n">
        <v>13048666</v>
      </c>
      <c r="BC17" s="52" t="n">
        <f aca="false">BB17/BA17</f>
        <v>0.958514977023773</v>
      </c>
      <c r="BD17" s="8" t="str">
        <f aca="false">CONCATENATE("preprocessing/",A17, "/outputs/salmon_hg38_100/quant.sf")</f>
        <v>preprocessing/TMRC30015/outputs/salmon_hg38_100/quant.sf</v>
      </c>
      <c r="BE17" s="48"/>
      <c r="BF17" s="52"/>
      <c r="BG17" s="48"/>
      <c r="BI17" s="49" t="str">
        <f aca="false">CONCATENATE("preprocessing/", A17, "/outputs/02hisat2_hg38_100/hg38_100_sno_gene_gene_id.count.xz")</f>
        <v>preprocessing/TMRC30015/outputs/02hisat2_hg38_100/hg38_100_sno_gene_gene_id.count.xz</v>
      </c>
      <c r="BJ17" s="48" t="n">
        <v>8447336</v>
      </c>
      <c r="BK17" s="48" t="n">
        <v>3770494</v>
      </c>
      <c r="BL17" s="52" t="n">
        <f aca="false">(BK17+BJ17)/BB17</f>
        <v>0.93632789742645</v>
      </c>
      <c r="BM17" s="48"/>
      <c r="BN17" s="48"/>
      <c r="BO17" s="8" t="str">
        <f aca="false">CONCATENATE("preprocessing/", A17, "/outputs/03hisat2_lpanamensis_v36/sno_gene_gene_id.count.xz")</f>
        <v>preprocessing/TMRC30015/outputs/03hisat2_lpanamensis_v36/sno_gene_gene_id.count.xz</v>
      </c>
      <c r="BP17" s="48" t="n">
        <v>7975</v>
      </c>
      <c r="BQ17" s="48" t="n">
        <v>435</v>
      </c>
      <c r="BR17" s="54" t="n">
        <f aca="false">(BQ17+BP17)/BB17</f>
        <v>0.000644510327722389</v>
      </c>
      <c r="BS17" s="55" t="n">
        <f aca="false">(BQ17+BP17)/(BK17+BJ17)</f>
        <v>0.000688338272835684</v>
      </c>
      <c r="BT17" s="40" t="s">
        <v>204</v>
      </c>
      <c r="BU17" s="44" t="n">
        <v>41955</v>
      </c>
      <c r="BV17" s="8" t="s">
        <v>191</v>
      </c>
      <c r="BW17" s="8" t="s">
        <v>163</v>
      </c>
      <c r="BZ17" s="8" t="s">
        <v>109</v>
      </c>
      <c r="CE17" s="8" t="s">
        <v>104</v>
      </c>
      <c r="CG17" s="8" t="s">
        <v>209</v>
      </c>
      <c r="CH17" s="8" t="n">
        <v>0</v>
      </c>
      <c r="CI17" s="8" t="n">
        <v>0</v>
      </c>
      <c r="CL17" s="8" t="n">
        <f aca="false">SUM(CH17:CK17)</f>
        <v>0</v>
      </c>
      <c r="CM17" s="56" t="n">
        <f aca="false">+CL17/BP17</f>
        <v>0</v>
      </c>
      <c r="CN17" s="8" t="s">
        <v>99</v>
      </c>
    </row>
    <row r="18" s="8" customFormat="true" ht="15" hidden="false" customHeight="true" outlineLevel="0" collapsed="false">
      <c r="A18" s="32" t="s">
        <v>210</v>
      </c>
      <c r="B18" s="8" t="s">
        <v>183</v>
      </c>
      <c r="C18" s="33" t="s">
        <v>211</v>
      </c>
      <c r="D18" s="34" t="n">
        <v>1</v>
      </c>
      <c r="E18" s="35" t="s">
        <v>94</v>
      </c>
      <c r="F18" s="35" t="s">
        <v>95</v>
      </c>
      <c r="G18" s="35" t="s">
        <v>96</v>
      </c>
      <c r="H18" s="36" t="n">
        <v>41956</v>
      </c>
      <c r="I18" s="6"/>
      <c r="J18" s="6"/>
      <c r="K18" s="7" t="s">
        <v>154</v>
      </c>
      <c r="L18" s="38" t="s">
        <v>185</v>
      </c>
      <c r="M18" s="39" t="n">
        <v>2</v>
      </c>
      <c r="N18" s="35" t="s">
        <v>186</v>
      </c>
      <c r="O18" s="35" t="s">
        <v>186</v>
      </c>
      <c r="P18" s="35" t="s">
        <v>99</v>
      </c>
      <c r="Q18" s="35" t="s">
        <v>186</v>
      </c>
      <c r="R18" s="40" t="s">
        <v>155</v>
      </c>
      <c r="S18" s="40" t="s">
        <v>156</v>
      </c>
      <c r="T18" s="40" t="s">
        <v>157</v>
      </c>
      <c r="U18" s="41" t="s">
        <v>158</v>
      </c>
      <c r="V18" s="59" t="s">
        <v>112</v>
      </c>
      <c r="W18" s="43" t="s">
        <v>103</v>
      </c>
      <c r="X18" s="11" t="n">
        <v>41956</v>
      </c>
      <c r="Y18" s="35" t="n">
        <v>20</v>
      </c>
      <c r="Z18" s="45" t="n">
        <f aca="false">(Y18-AH18)-3</f>
        <v>0</v>
      </c>
      <c r="AA18" s="44" t="n">
        <v>41961</v>
      </c>
      <c r="AB18" s="46" t="s">
        <v>112</v>
      </c>
      <c r="AC18" s="40" t="s">
        <v>104</v>
      </c>
      <c r="AD18" s="46" t="s">
        <v>112</v>
      </c>
      <c r="AE18" s="40" t="n">
        <v>132</v>
      </c>
      <c r="AF18" s="40" t="n">
        <v>1.87</v>
      </c>
      <c r="AG18" s="40" t="n">
        <v>1.88</v>
      </c>
      <c r="AH18" s="35" t="n">
        <v>17</v>
      </c>
      <c r="AI18" s="35" t="n">
        <v>1</v>
      </c>
      <c r="AJ18" s="44" t="n">
        <v>41962</v>
      </c>
      <c r="AK18" s="57" t="s">
        <v>187</v>
      </c>
      <c r="AL18" s="8" t="n">
        <v>20</v>
      </c>
      <c r="AM18" s="8" t="n">
        <v>28</v>
      </c>
      <c r="AN18" s="8" t="n">
        <v>15</v>
      </c>
      <c r="AO18" s="47" t="n">
        <v>41989</v>
      </c>
      <c r="AP18" s="8" t="n">
        <v>13</v>
      </c>
      <c r="AQ18" s="8" t="s">
        <v>188</v>
      </c>
      <c r="AR18" s="8" t="s">
        <v>212</v>
      </c>
      <c r="AS18" s="8" t="s">
        <v>189</v>
      </c>
      <c r="AT18" s="8" t="s">
        <v>213</v>
      </c>
      <c r="AU18" s="8" t="n">
        <v>5.3</v>
      </c>
      <c r="AV18" s="51" t="n">
        <f aca="false">(100 * 2)/AU18</f>
        <v>37.7358490566038</v>
      </c>
      <c r="AW18" s="51" t="n">
        <f aca="false">100-AV18</f>
        <v>62.2641509433962</v>
      </c>
      <c r="AX18" s="8" t="s">
        <v>122</v>
      </c>
      <c r="AY18" s="8" t="n">
        <v>20190620</v>
      </c>
      <c r="AZ18" s="8" t="n">
        <v>20190726</v>
      </c>
      <c r="BA18" s="14" t="n">
        <v>11773717</v>
      </c>
      <c r="BB18" s="14" t="n">
        <v>10020506</v>
      </c>
      <c r="BC18" s="52" t="n">
        <f aca="false">BB18/BA18</f>
        <v>0.851091121011317</v>
      </c>
      <c r="BD18" s="8" t="str">
        <f aca="false">CONCATENATE("preprocessing/",A18, "/outputs/salmon_hg38_100/quant.sf")</f>
        <v>preprocessing/TMRC30011/outputs/salmon_hg38_100/quant.sf</v>
      </c>
      <c r="BE18" s="48"/>
      <c r="BF18" s="52"/>
      <c r="BG18" s="48"/>
      <c r="BI18" s="49" t="str">
        <f aca="false">CONCATENATE("preprocessing/", A18, "/outputs/02hisat2_hg38_100/hg38_100_sno_gene_gene_id.count.xz")</f>
        <v>preprocessing/TMRC30011/outputs/02hisat2_hg38_100/hg38_100_sno_gene_gene_id.count.xz</v>
      </c>
      <c r="BJ18" s="48" t="n">
        <v>8146415</v>
      </c>
      <c r="BK18" s="48" t="n">
        <v>1210568</v>
      </c>
      <c r="BL18" s="52" t="n">
        <f aca="false">(BK18+BJ18)/BB18</f>
        <v>0.933783483588553</v>
      </c>
      <c r="BM18" s="48" t="n">
        <v>6382345</v>
      </c>
      <c r="BN18" s="48" t="n">
        <v>16743</v>
      </c>
      <c r="BO18" s="8" t="str">
        <f aca="false">CONCATENATE("preprocessing/", A18, "/outputs/03hisat2_lpanamensis_v36/sno_gene_gene_id.count.xz")</f>
        <v>preprocessing/TMRC30011/outputs/03hisat2_lpanamensis_v36/sno_gene_gene_id.count.xz</v>
      </c>
      <c r="BP18" s="48" t="n">
        <v>1652</v>
      </c>
      <c r="BQ18" s="48" t="n">
        <v>130</v>
      </c>
      <c r="BR18" s="54" t="n">
        <f aca="false">(BQ18+BP18)/BB18</f>
        <v>0.000177835330870517</v>
      </c>
      <c r="BS18" s="55" t="n">
        <f aca="false">(BQ18+BP18)/(BK18+BJ18)</f>
        <v>0.00019044600166528</v>
      </c>
      <c r="BT18" s="7" t="s">
        <v>161</v>
      </c>
      <c r="BU18" s="44" t="n">
        <v>41961</v>
      </c>
      <c r="BV18" s="8" t="s">
        <v>191</v>
      </c>
      <c r="BW18" s="8" t="s">
        <v>214</v>
      </c>
      <c r="BZ18" s="8" t="s">
        <v>109</v>
      </c>
      <c r="CE18" s="8" t="s">
        <v>104</v>
      </c>
      <c r="CG18" s="8" t="s">
        <v>215</v>
      </c>
      <c r="CH18" s="8" t="n">
        <v>0</v>
      </c>
      <c r="CI18" s="8" t="n">
        <v>0</v>
      </c>
      <c r="CL18" s="8" t="n">
        <f aca="false">SUM(CH18:CK18)</f>
        <v>0</v>
      </c>
      <c r="CM18" s="56" t="n">
        <f aca="false">+CL18/BP18</f>
        <v>0</v>
      </c>
      <c r="CN18" s="8" t="s">
        <v>99</v>
      </c>
    </row>
    <row r="19" s="8" customFormat="true" ht="15" hidden="false" customHeight="true" outlineLevel="0" collapsed="false">
      <c r="A19" s="32" t="s">
        <v>216</v>
      </c>
      <c r="B19" s="8" t="s">
        <v>183</v>
      </c>
      <c r="C19" s="33" t="s">
        <v>217</v>
      </c>
      <c r="D19" s="34" t="n">
        <v>1</v>
      </c>
      <c r="E19" s="35" t="s">
        <v>94</v>
      </c>
      <c r="F19" s="35" t="s">
        <v>95</v>
      </c>
      <c r="G19" s="35" t="s">
        <v>96</v>
      </c>
      <c r="H19" s="36" t="n">
        <v>41956</v>
      </c>
      <c r="I19" s="6"/>
      <c r="J19" s="6"/>
      <c r="K19" s="7" t="s">
        <v>168</v>
      </c>
      <c r="L19" s="38" t="s">
        <v>185</v>
      </c>
      <c r="M19" s="39" t="n">
        <v>2</v>
      </c>
      <c r="N19" s="35" t="s">
        <v>186</v>
      </c>
      <c r="O19" s="35" t="s">
        <v>186</v>
      </c>
      <c r="P19" s="35" t="s">
        <v>99</v>
      </c>
      <c r="Q19" s="35" t="s">
        <v>186</v>
      </c>
      <c r="R19" s="40" t="s">
        <v>155</v>
      </c>
      <c r="S19" s="40" t="s">
        <v>169</v>
      </c>
      <c r="T19" s="40" t="s">
        <v>157</v>
      </c>
      <c r="U19" s="41" t="s">
        <v>218</v>
      </c>
      <c r="V19" s="42" t="n">
        <v>96</v>
      </c>
      <c r="W19" s="43" t="s">
        <v>103</v>
      </c>
      <c r="X19" s="11" t="n">
        <v>41956</v>
      </c>
      <c r="Y19" s="35" t="n">
        <v>20</v>
      </c>
      <c r="Z19" s="35" t="n">
        <f aca="false">(Y19-AH19)-3</f>
        <v>13</v>
      </c>
      <c r="AA19" s="44" t="n">
        <v>41962</v>
      </c>
      <c r="AB19" s="46" t="s">
        <v>112</v>
      </c>
      <c r="AC19" s="40" t="s">
        <v>104</v>
      </c>
      <c r="AD19" s="46" t="s">
        <v>112</v>
      </c>
      <c r="AE19" s="40" t="n">
        <v>250</v>
      </c>
      <c r="AF19" s="40" t="n">
        <v>1.83</v>
      </c>
      <c r="AG19" s="40" t="n">
        <v>2.27</v>
      </c>
      <c r="AH19" s="35" t="n">
        <v>4</v>
      </c>
      <c r="AI19" s="35" t="n">
        <v>1</v>
      </c>
      <c r="AJ19" s="44" t="n">
        <v>41962</v>
      </c>
      <c r="AK19" s="57" t="s">
        <v>187</v>
      </c>
      <c r="AL19" s="40" t="n">
        <v>21</v>
      </c>
      <c r="AM19" s="8" t="n">
        <v>28</v>
      </c>
      <c r="AN19" s="8" t="n">
        <v>15</v>
      </c>
      <c r="AO19" s="47" t="n">
        <v>41989</v>
      </c>
      <c r="AP19" s="8" t="n">
        <v>13</v>
      </c>
      <c r="AQ19" s="8" t="s">
        <v>188</v>
      </c>
      <c r="AR19" s="8" t="s">
        <v>212</v>
      </c>
      <c r="AS19" s="8" t="s">
        <v>189</v>
      </c>
      <c r="AT19" s="8" t="s">
        <v>219</v>
      </c>
      <c r="AU19" s="8" t="n">
        <v>1.6</v>
      </c>
      <c r="AV19" s="51" t="n">
        <f aca="false">(100 * 2)/AU19</f>
        <v>125</v>
      </c>
      <c r="AW19" s="51" t="n">
        <f aca="false">100-AV19</f>
        <v>-25</v>
      </c>
      <c r="AX19" s="8" t="s">
        <v>122</v>
      </c>
      <c r="AY19" s="8" t="n">
        <v>20190620</v>
      </c>
      <c r="AZ19" s="8" t="n">
        <v>20190726</v>
      </c>
      <c r="BA19" s="14" t="n">
        <v>17319324</v>
      </c>
      <c r="BB19" s="14" t="n">
        <v>13877445</v>
      </c>
      <c r="BC19" s="52" t="n">
        <f aca="false">BB19/BA19</f>
        <v>0.801269437536939</v>
      </c>
      <c r="BD19" s="8" t="str">
        <f aca="false">CONCATENATE("preprocessing/",A19, "/outputs/salmon_hg38_100/quant.sf")</f>
        <v>preprocessing/TMRC30012/outputs/salmon_hg38_100/quant.sf</v>
      </c>
      <c r="BE19" s="48"/>
      <c r="BF19" s="52"/>
      <c r="BG19" s="48"/>
      <c r="BH19" s="53"/>
      <c r="BI19" s="49" t="str">
        <f aca="false">CONCATENATE("preprocessing/", A19, "/outputs/02hisat2_hg38_100/hg38_100_sno_gene_gene_id.count.xz")</f>
        <v>preprocessing/TMRC30012/outputs/02hisat2_hg38_100/hg38_100_sno_gene_gene_id.count.xz</v>
      </c>
      <c r="BJ19" s="48" t="n">
        <v>11629669</v>
      </c>
      <c r="BK19" s="48" t="n">
        <v>1728803</v>
      </c>
      <c r="BL19" s="52" t="n">
        <f aca="false">(BK19+BJ19)/BB19</f>
        <v>0.962603130475387</v>
      </c>
      <c r="BM19" s="48" t="n">
        <v>9213582</v>
      </c>
      <c r="BN19" s="48" t="n">
        <v>20068</v>
      </c>
      <c r="BO19" s="8" t="str">
        <f aca="false">CONCATENATE("preprocessing/", A19, "/outputs/03hisat2_lpanamensis_v36/sno_gene_gene_id.count.xz")</f>
        <v>preprocessing/TMRC30012/outputs/03hisat2_lpanamensis_v36/sno_gene_gene_id.count.xz</v>
      </c>
      <c r="BP19" s="48" t="n">
        <v>1952</v>
      </c>
      <c r="BQ19" s="48" t="n">
        <v>296</v>
      </c>
      <c r="BR19" s="54" t="n">
        <f aca="false">(BQ19+BP19)/BB19</f>
        <v>0.000161989472846046</v>
      </c>
      <c r="BS19" s="55" t="n">
        <f aca="false">(BQ19+BP19)/(BK19+BJ19)</f>
        <v>0.000168282719760164</v>
      </c>
      <c r="BT19" s="7" t="s">
        <v>173</v>
      </c>
      <c r="BU19" s="44" t="n">
        <v>41962</v>
      </c>
      <c r="BV19" s="8" t="s">
        <v>191</v>
      </c>
      <c r="BW19" s="8" t="s">
        <v>214</v>
      </c>
      <c r="BZ19" s="8" t="s">
        <v>109</v>
      </c>
      <c r="CE19" s="8" t="s">
        <v>104</v>
      </c>
      <c r="CG19" s="8" t="s">
        <v>220</v>
      </c>
      <c r="CH19" s="8" t="n">
        <v>0</v>
      </c>
      <c r="CI19" s="8" t="n">
        <v>0</v>
      </c>
      <c r="CL19" s="8" t="n">
        <f aca="false">SUM(CH19:CK19)</f>
        <v>0</v>
      </c>
      <c r="CM19" s="56" t="n">
        <f aca="false">+CL19/BP19</f>
        <v>0</v>
      </c>
      <c r="CN19" s="8" t="s">
        <v>99</v>
      </c>
    </row>
    <row r="20" s="8" customFormat="true" ht="15" hidden="false" customHeight="true" outlineLevel="0" collapsed="false">
      <c r="A20" s="32" t="s">
        <v>221</v>
      </c>
      <c r="B20" s="8" t="s">
        <v>183</v>
      </c>
      <c r="C20" s="33" t="s">
        <v>222</v>
      </c>
      <c r="D20" s="34" t="n">
        <v>1</v>
      </c>
      <c r="E20" s="35" t="s">
        <v>94</v>
      </c>
      <c r="F20" s="35" t="s">
        <v>95</v>
      </c>
      <c r="G20" s="35" t="s">
        <v>96</v>
      </c>
      <c r="H20" s="36" t="n">
        <v>41956</v>
      </c>
      <c r="I20" s="6"/>
      <c r="J20" s="6"/>
      <c r="K20" s="7" t="s">
        <v>168</v>
      </c>
      <c r="L20" s="38" t="s">
        <v>185</v>
      </c>
      <c r="M20" s="39" t="n">
        <v>2</v>
      </c>
      <c r="N20" s="35" t="s">
        <v>186</v>
      </c>
      <c r="O20" s="35" t="s">
        <v>186</v>
      </c>
      <c r="P20" s="35" t="s">
        <v>99</v>
      </c>
      <c r="Q20" s="35" t="s">
        <v>186</v>
      </c>
      <c r="R20" s="40" t="s">
        <v>155</v>
      </c>
      <c r="S20" s="40" t="s">
        <v>223</v>
      </c>
      <c r="T20" s="60" t="s">
        <v>177</v>
      </c>
      <c r="U20" s="41" t="s">
        <v>224</v>
      </c>
      <c r="V20" s="42" t="n">
        <v>96</v>
      </c>
      <c r="W20" s="43" t="s">
        <v>103</v>
      </c>
      <c r="X20" s="11" t="n">
        <v>41956</v>
      </c>
      <c r="Y20" s="35" t="n">
        <v>20</v>
      </c>
      <c r="Z20" s="35" t="n">
        <f aca="false">(Y20-AH20)-3</f>
        <v>11</v>
      </c>
      <c r="AA20" s="44" t="n">
        <v>41963</v>
      </c>
      <c r="AB20" s="46" t="s">
        <v>112</v>
      </c>
      <c r="AC20" s="40" t="s">
        <v>104</v>
      </c>
      <c r="AD20" s="46" t="s">
        <v>112</v>
      </c>
      <c r="AE20" s="40" t="n">
        <v>186</v>
      </c>
      <c r="AF20" s="40" t="n">
        <v>1.83</v>
      </c>
      <c r="AG20" s="40" t="n">
        <v>1.81</v>
      </c>
      <c r="AH20" s="35" t="n">
        <v>6</v>
      </c>
      <c r="AI20" s="35" t="n">
        <v>1</v>
      </c>
      <c r="AJ20" s="44" t="n">
        <v>41962</v>
      </c>
      <c r="AK20" s="40" t="s">
        <v>104</v>
      </c>
      <c r="AL20" s="40" t="n">
        <v>22</v>
      </c>
      <c r="AM20" s="8" t="n">
        <v>28</v>
      </c>
      <c r="AN20" s="8" t="n">
        <v>15</v>
      </c>
      <c r="AO20" s="47" t="n">
        <v>41989</v>
      </c>
      <c r="AP20" s="8" t="n">
        <v>13</v>
      </c>
      <c r="AQ20" s="8" t="s">
        <v>188</v>
      </c>
      <c r="AR20" s="8" t="s">
        <v>212</v>
      </c>
      <c r="AT20" s="8" t="s">
        <v>225</v>
      </c>
      <c r="AU20" s="8" t="n">
        <v>9.2</v>
      </c>
      <c r="AV20" s="51" t="n">
        <f aca="false">(100 * 2)/AU20</f>
        <v>21.7391304347826</v>
      </c>
      <c r="AW20" s="51" t="n">
        <f aca="false">100-AV20</f>
        <v>78.2608695652174</v>
      </c>
      <c r="AX20" s="8" t="s">
        <v>122</v>
      </c>
      <c r="AY20" s="8" t="n">
        <v>20190620</v>
      </c>
      <c r="AZ20" s="8" t="n">
        <v>20190726</v>
      </c>
      <c r="BA20" s="14" t="n">
        <v>17519027</v>
      </c>
      <c r="BB20" s="14" t="n">
        <v>15740858</v>
      </c>
      <c r="BC20" s="52" t="n">
        <f aca="false">BB20/BA20</f>
        <v>0.898500698697479</v>
      </c>
      <c r="BD20" s="8" t="str">
        <f aca="false">CONCATENATE("preprocessing/",A20, "/outputs/salmon_hg38_100/quant.sf")</f>
        <v>preprocessing/TMRC30013/outputs/salmon_hg38_100/quant.sf</v>
      </c>
      <c r="BE20" s="48"/>
      <c r="BF20" s="52"/>
      <c r="BG20" s="48"/>
      <c r="BH20" s="53"/>
      <c r="BI20" s="49" t="str">
        <f aca="false">CONCATENATE("preprocessing/", A20, "/outputs/02hisat2_hg38_100/hg38_100_sno_gene_gene_id.count.xz")</f>
        <v>preprocessing/TMRC30013/outputs/02hisat2_hg38_100/hg38_100_sno_gene_gene_id.count.xz</v>
      </c>
      <c r="BJ20" s="48" t="n">
        <v>13190843</v>
      </c>
      <c r="BK20" s="48" t="n">
        <v>1878574</v>
      </c>
      <c r="BL20" s="52" t="n">
        <f aca="false">(BK20+BJ20)/BB20</f>
        <v>0.957344065996911</v>
      </c>
      <c r="BM20" s="48" t="n">
        <v>10311296</v>
      </c>
      <c r="BN20" s="48" t="n">
        <v>22180</v>
      </c>
      <c r="BO20" s="8" t="str">
        <f aca="false">CONCATENATE("preprocessing/", A20, "/outputs/03hisat2_lpanamensis_v36/sno_gene_gene_id.count.xz")</f>
        <v>preprocessing/TMRC30013/outputs/03hisat2_lpanamensis_v36/sno_gene_gene_id.count.xz</v>
      </c>
      <c r="BP20" s="48" t="n">
        <v>1249</v>
      </c>
      <c r="BQ20" s="48" t="n">
        <v>304</v>
      </c>
      <c r="BR20" s="54" t="n">
        <f aca="false">(BQ20+BP20)/BB20</f>
        <v>9.86604415083346E-005</v>
      </c>
      <c r="BS20" s="55" t="n">
        <f aca="false">(BQ20+BP20)/(BK20+BJ20)</f>
        <v>0.000103056408884299</v>
      </c>
      <c r="BT20" s="7" t="s">
        <v>173</v>
      </c>
      <c r="BU20" s="44" t="n">
        <v>41963</v>
      </c>
      <c r="BV20" s="8" t="s">
        <v>191</v>
      </c>
      <c r="BW20" s="8" t="s">
        <v>214</v>
      </c>
      <c r="BZ20" s="8" t="s">
        <v>109</v>
      </c>
      <c r="CE20" s="8" t="s">
        <v>104</v>
      </c>
      <c r="CG20" s="8" t="s">
        <v>226</v>
      </c>
      <c r="CH20" s="8" t="n">
        <v>0</v>
      </c>
      <c r="CI20" s="8" t="n">
        <v>0</v>
      </c>
      <c r="CL20" s="8" t="n">
        <f aca="false">SUM(CH20:CK20)</f>
        <v>0</v>
      </c>
      <c r="CM20" s="56" t="n">
        <f aca="false">+CL20/BP20</f>
        <v>0</v>
      </c>
      <c r="CN20" s="8" t="s">
        <v>99</v>
      </c>
    </row>
    <row r="21" s="8" customFormat="true" ht="15" hidden="false" customHeight="true" outlineLevel="0" collapsed="false">
      <c r="A21" s="32"/>
      <c r="B21" s="8" t="s">
        <v>183</v>
      </c>
      <c r="C21" s="33" t="s">
        <v>227</v>
      </c>
      <c r="D21" s="34" t="n">
        <v>1</v>
      </c>
      <c r="E21" s="35" t="s">
        <v>94</v>
      </c>
      <c r="F21" s="35" t="s">
        <v>95</v>
      </c>
      <c r="G21" s="35" t="s">
        <v>96</v>
      </c>
      <c r="H21" s="36" t="n">
        <v>41956</v>
      </c>
      <c r="I21" s="37"/>
      <c r="J21" s="37"/>
      <c r="K21" s="7" t="s">
        <v>175</v>
      </c>
      <c r="L21" s="38" t="s">
        <v>185</v>
      </c>
      <c r="M21" s="39" t="n">
        <v>2</v>
      </c>
      <c r="N21" s="35" t="s">
        <v>186</v>
      </c>
      <c r="O21" s="35" t="s">
        <v>186</v>
      </c>
      <c r="P21" s="35" t="s">
        <v>99</v>
      </c>
      <c r="Q21" s="35" t="s">
        <v>186</v>
      </c>
      <c r="R21" s="40" t="s">
        <v>155</v>
      </c>
      <c r="S21" s="40" t="s">
        <v>200</v>
      </c>
      <c r="T21" s="40" t="s">
        <v>177</v>
      </c>
      <c r="U21" s="41" t="s">
        <v>158</v>
      </c>
      <c r="V21" s="42" t="n">
        <v>100</v>
      </c>
      <c r="W21" s="43" t="s">
        <v>103</v>
      </c>
      <c r="X21" s="44" t="n">
        <v>41956</v>
      </c>
      <c r="Y21" s="35" t="n">
        <v>20</v>
      </c>
      <c r="Z21" s="35" t="n">
        <f aca="false">(Y21-AH21)-3</f>
        <v>17</v>
      </c>
      <c r="AA21" s="44" t="n">
        <v>41964</v>
      </c>
      <c r="AB21" s="46" t="s">
        <v>112</v>
      </c>
      <c r="AC21" s="46" t="s">
        <v>105</v>
      </c>
      <c r="AD21" s="46" t="s">
        <v>112</v>
      </c>
      <c r="AE21" s="40" t="n">
        <v>99</v>
      </c>
      <c r="AF21" s="40" t="n">
        <v>1.46</v>
      </c>
      <c r="AG21" s="40" t="n">
        <v>1.7</v>
      </c>
      <c r="AH21" s="35" t="n">
        <v>0</v>
      </c>
      <c r="AI21" s="35"/>
      <c r="AJ21" s="61" t="s">
        <v>99</v>
      </c>
      <c r="AK21" s="46" t="s">
        <v>105</v>
      </c>
      <c r="AL21" s="46" t="s">
        <v>99</v>
      </c>
      <c r="AM21" s="46" t="s">
        <v>99</v>
      </c>
      <c r="AN21" s="46" t="s">
        <v>105</v>
      </c>
      <c r="AO21" s="47"/>
      <c r="AP21" s="40" t="n">
        <v>28</v>
      </c>
      <c r="AQ21" s="8" t="s">
        <v>188</v>
      </c>
      <c r="AR21" s="8" t="s">
        <v>180</v>
      </c>
      <c r="BA21" s="14"/>
      <c r="BB21" s="14"/>
      <c r="BC21" s="48"/>
      <c r="BE21" s="48"/>
      <c r="BF21" s="48"/>
      <c r="BG21" s="48"/>
      <c r="BI21" s="49"/>
      <c r="BJ21" s="48"/>
      <c r="BK21" s="48"/>
      <c r="BP21" s="48"/>
      <c r="BQ21" s="48"/>
      <c r="BR21" s="48"/>
      <c r="BS21" s="48"/>
      <c r="BT21" s="7" t="s">
        <v>181</v>
      </c>
      <c r="BU21" s="44" t="n">
        <v>41964</v>
      </c>
      <c r="BV21" s="8" t="s">
        <v>191</v>
      </c>
      <c r="BW21" s="8" t="s">
        <v>214</v>
      </c>
      <c r="BZ21" s="8" t="s">
        <v>109</v>
      </c>
      <c r="CM21" s="8" t="e">
        <f aca="false">+CL21/BP21</f>
        <v>#DIV/0!</v>
      </c>
    </row>
    <row r="22" customFormat="false" ht="15.75" hidden="false" customHeight="false" outlineLevel="0" collapsed="false">
      <c r="A22" s="32"/>
      <c r="B22" s="8" t="s">
        <v>183</v>
      </c>
      <c r="C22" s="2" t="s">
        <v>228</v>
      </c>
      <c r="D22" s="3" t="n">
        <v>1</v>
      </c>
      <c r="E22" s="35" t="s">
        <v>94</v>
      </c>
      <c r="F22" s="35" t="s">
        <v>95</v>
      </c>
      <c r="G22" s="35" t="s">
        <v>96</v>
      </c>
      <c r="H22" s="36" t="n">
        <v>41975</v>
      </c>
      <c r="K22" s="7" t="s">
        <v>154</v>
      </c>
      <c r="L22" s="38" t="s">
        <v>185</v>
      </c>
      <c r="M22" s="7" t="n">
        <v>3</v>
      </c>
      <c r="N22" s="35" t="s">
        <v>186</v>
      </c>
      <c r="O22" s="35" t="s">
        <v>186</v>
      </c>
      <c r="P22" s="35" t="s">
        <v>99</v>
      </c>
      <c r="Q22" s="35" t="s">
        <v>186</v>
      </c>
      <c r="R22" s="40" t="s">
        <v>155</v>
      </c>
      <c r="S22" s="40" t="s">
        <v>156</v>
      </c>
      <c r="T22" s="7" t="s">
        <v>157</v>
      </c>
      <c r="U22" s="41" t="s">
        <v>229</v>
      </c>
      <c r="V22" s="42" t="n">
        <v>98</v>
      </c>
      <c r="W22" s="5" t="s">
        <v>103</v>
      </c>
      <c r="X22" s="44" t="n">
        <v>41982</v>
      </c>
      <c r="Y22" s="5" t="n">
        <v>20</v>
      </c>
      <c r="Z22" s="35" t="n">
        <f aca="false">(Y22-AH22)-3</f>
        <v>17</v>
      </c>
      <c r="AA22" s="44" t="n">
        <v>41984</v>
      </c>
      <c r="AB22" s="8" t="n">
        <v>64</v>
      </c>
      <c r="AC22" s="46" t="s">
        <v>105</v>
      </c>
      <c r="AD22" s="8" t="n">
        <v>6.8</v>
      </c>
      <c r="AE22" s="8" t="n">
        <v>56</v>
      </c>
      <c r="AF22" s="8" t="n">
        <v>1.85</v>
      </c>
      <c r="AG22" s="8" t="n">
        <v>2.04</v>
      </c>
      <c r="AH22" s="5"/>
      <c r="AI22" s="5"/>
      <c r="AJ22" s="44"/>
      <c r="AQ22" s="8" t="s">
        <v>188</v>
      </c>
      <c r="BJ22" s="48"/>
      <c r="BK22" s="48"/>
      <c r="BT22" s="7" t="s">
        <v>161</v>
      </c>
      <c r="BU22" s="44" t="n">
        <v>41984</v>
      </c>
      <c r="BV22" s="8" t="s">
        <v>191</v>
      </c>
      <c r="BW22" s="8" t="s">
        <v>214</v>
      </c>
      <c r="BZ22" s="8" t="s">
        <v>109</v>
      </c>
      <c r="CM22" s="8" t="e">
        <f aca="false">+CL22/BP22</f>
        <v>#DIV/0!</v>
      </c>
    </row>
    <row r="23" customFormat="false" ht="15.75" hidden="false" customHeight="false" outlineLevel="0" collapsed="false">
      <c r="A23" s="32"/>
      <c r="B23" s="8" t="s">
        <v>183</v>
      </c>
      <c r="C23" s="2" t="s">
        <v>228</v>
      </c>
      <c r="D23" s="3" t="n">
        <v>1</v>
      </c>
      <c r="E23" s="35" t="s">
        <v>94</v>
      </c>
      <c r="F23" s="35" t="s">
        <v>95</v>
      </c>
      <c r="G23" s="35" t="s">
        <v>96</v>
      </c>
      <c r="H23" s="36" t="n">
        <v>41975</v>
      </c>
      <c r="K23" s="7" t="s">
        <v>154</v>
      </c>
      <c r="L23" s="38" t="s">
        <v>185</v>
      </c>
      <c r="M23" s="7" t="n">
        <v>3</v>
      </c>
      <c r="N23" s="35" t="s">
        <v>186</v>
      </c>
      <c r="O23" s="35" t="s">
        <v>186</v>
      </c>
      <c r="P23" s="35" t="s">
        <v>99</v>
      </c>
      <c r="Q23" s="35" t="s">
        <v>186</v>
      </c>
      <c r="R23" s="40" t="s">
        <v>155</v>
      </c>
      <c r="S23" s="40" t="s">
        <v>156</v>
      </c>
      <c r="T23" s="7" t="s">
        <v>157</v>
      </c>
      <c r="U23" s="41" t="s">
        <v>229</v>
      </c>
      <c r="V23" s="42" t="n">
        <v>98</v>
      </c>
      <c r="W23" s="43" t="s">
        <v>230</v>
      </c>
      <c r="X23" s="44" t="n">
        <v>41982</v>
      </c>
      <c r="Y23" s="5" t="n">
        <v>20</v>
      </c>
      <c r="Z23" s="45" t="n">
        <f aca="false">(Y23-AH23)-3</f>
        <v>0</v>
      </c>
      <c r="AA23" s="44" t="n">
        <v>41984</v>
      </c>
      <c r="AB23" s="8" t="n">
        <v>58</v>
      </c>
      <c r="AC23" s="40" t="s">
        <v>104</v>
      </c>
      <c r="AD23" s="8" t="n">
        <v>9.4</v>
      </c>
      <c r="AE23" s="8" t="n">
        <v>81</v>
      </c>
      <c r="AF23" s="8" t="n">
        <v>1.72</v>
      </c>
      <c r="AG23" s="8" t="n">
        <v>1.97</v>
      </c>
      <c r="AH23" s="5" t="n">
        <v>17</v>
      </c>
      <c r="AI23" s="5" t="n">
        <v>0.87</v>
      </c>
      <c r="AJ23" s="44" t="n">
        <v>42000</v>
      </c>
      <c r="AK23" s="62" t="s">
        <v>105</v>
      </c>
      <c r="AL23" s="8" t="n">
        <v>1</v>
      </c>
      <c r="AM23" s="8" t="n">
        <v>28</v>
      </c>
      <c r="AQ23" s="8" t="s">
        <v>188</v>
      </c>
      <c r="BJ23" s="48"/>
      <c r="BK23" s="48"/>
      <c r="BT23" s="7" t="s">
        <v>161</v>
      </c>
      <c r="BU23" s="44" t="n">
        <v>41984</v>
      </c>
      <c r="BV23" s="8" t="s">
        <v>191</v>
      </c>
      <c r="BW23" s="8" t="s">
        <v>214</v>
      </c>
      <c r="BZ23" s="8" t="s">
        <v>109</v>
      </c>
      <c r="CM23" s="8" t="e">
        <f aca="false">+CL23/BP23</f>
        <v>#DIV/0!</v>
      </c>
    </row>
    <row r="24" s="8" customFormat="true" ht="15" hidden="false" customHeight="true" outlineLevel="0" collapsed="false">
      <c r="A24" s="32"/>
      <c r="B24" s="8" t="s">
        <v>183</v>
      </c>
      <c r="C24" s="63" t="s">
        <v>231</v>
      </c>
      <c r="D24" s="34" t="n">
        <v>1</v>
      </c>
      <c r="E24" s="35" t="s">
        <v>94</v>
      </c>
      <c r="F24" s="35" t="s">
        <v>95</v>
      </c>
      <c r="G24" s="35" t="s">
        <v>96</v>
      </c>
      <c r="H24" s="36" t="n">
        <v>41975</v>
      </c>
      <c r="I24" s="6"/>
      <c r="J24" s="6"/>
      <c r="K24" s="7" t="s">
        <v>168</v>
      </c>
      <c r="L24" s="38" t="s">
        <v>185</v>
      </c>
      <c r="M24" s="7" t="n">
        <v>3</v>
      </c>
      <c r="N24" s="35" t="s">
        <v>186</v>
      </c>
      <c r="O24" s="35" t="s">
        <v>186</v>
      </c>
      <c r="P24" s="35" t="s">
        <v>99</v>
      </c>
      <c r="Q24" s="35" t="s">
        <v>186</v>
      </c>
      <c r="R24" s="40" t="s">
        <v>155</v>
      </c>
      <c r="S24" s="40" t="s">
        <v>169</v>
      </c>
      <c r="T24" s="7" t="s">
        <v>157</v>
      </c>
      <c r="U24" s="41" t="s">
        <v>232</v>
      </c>
      <c r="V24" s="42" t="n">
        <v>100</v>
      </c>
      <c r="W24" s="5" t="s">
        <v>103</v>
      </c>
      <c r="X24" s="44" t="n">
        <v>41982</v>
      </c>
      <c r="Y24" s="5" t="n">
        <v>20</v>
      </c>
      <c r="Z24" s="35" t="n">
        <f aca="false">(Y24-AH24)-3</f>
        <v>8.5</v>
      </c>
      <c r="AA24" s="44" t="n">
        <v>41984</v>
      </c>
      <c r="AB24" s="40" t="n">
        <v>455</v>
      </c>
      <c r="AC24" s="40" t="s">
        <v>104</v>
      </c>
      <c r="AD24" s="40" t="n">
        <v>8.1</v>
      </c>
      <c r="AE24" s="40" t="n">
        <v>234</v>
      </c>
      <c r="AF24" s="40" t="n">
        <v>1.88</v>
      </c>
      <c r="AG24" s="40" t="n">
        <v>2.24</v>
      </c>
      <c r="AH24" s="5" t="n">
        <v>8.5</v>
      </c>
      <c r="AI24" s="5" t="n">
        <v>2</v>
      </c>
      <c r="AJ24" s="44" t="n">
        <v>42000</v>
      </c>
      <c r="AK24" s="46" t="s">
        <v>105</v>
      </c>
      <c r="AL24" s="40" t="n">
        <v>3</v>
      </c>
      <c r="AM24" s="40" t="n">
        <v>28</v>
      </c>
      <c r="AN24" s="40"/>
      <c r="AO24" s="47"/>
      <c r="AP24" s="40"/>
      <c r="AQ24" s="8" t="s">
        <v>188</v>
      </c>
      <c r="BA24" s="14"/>
      <c r="BB24" s="14"/>
      <c r="BC24" s="48"/>
      <c r="BE24" s="48"/>
      <c r="BF24" s="48"/>
      <c r="BG24" s="48"/>
      <c r="BI24" s="49"/>
      <c r="BJ24" s="48"/>
      <c r="BK24" s="48"/>
      <c r="BP24" s="48"/>
      <c r="BQ24" s="48"/>
      <c r="BR24" s="48"/>
      <c r="BS24" s="48"/>
      <c r="BT24" s="7" t="s">
        <v>173</v>
      </c>
      <c r="BU24" s="44" t="n">
        <v>41984</v>
      </c>
      <c r="BV24" s="8" t="s">
        <v>191</v>
      </c>
      <c r="BW24" s="8" t="s">
        <v>214</v>
      </c>
      <c r="BZ24" s="8" t="s">
        <v>109</v>
      </c>
      <c r="CM24" s="8" t="e">
        <f aca="false">+CL24/BP24</f>
        <v>#DIV/0!</v>
      </c>
    </row>
    <row r="25" s="8" customFormat="true" ht="15" hidden="false" customHeight="true" outlineLevel="0" collapsed="false">
      <c r="A25" s="32"/>
      <c r="B25" s="8" t="s">
        <v>183</v>
      </c>
      <c r="C25" s="63" t="s">
        <v>233</v>
      </c>
      <c r="D25" s="34" t="n">
        <v>1</v>
      </c>
      <c r="E25" s="35" t="s">
        <v>94</v>
      </c>
      <c r="F25" s="35" t="s">
        <v>95</v>
      </c>
      <c r="G25" s="35" t="s">
        <v>96</v>
      </c>
      <c r="H25" s="36" t="n">
        <v>41975</v>
      </c>
      <c r="I25" s="6"/>
      <c r="J25" s="6"/>
      <c r="K25" s="7" t="s">
        <v>175</v>
      </c>
      <c r="L25" s="38" t="s">
        <v>185</v>
      </c>
      <c r="M25" s="7" t="n">
        <v>3</v>
      </c>
      <c r="N25" s="35" t="s">
        <v>186</v>
      </c>
      <c r="O25" s="35" t="s">
        <v>186</v>
      </c>
      <c r="P25" s="35" t="s">
        <v>99</v>
      </c>
      <c r="Q25" s="35" t="s">
        <v>186</v>
      </c>
      <c r="R25" s="40" t="s">
        <v>155</v>
      </c>
      <c r="S25" s="40" t="s">
        <v>200</v>
      </c>
      <c r="T25" s="40" t="s">
        <v>177</v>
      </c>
      <c r="U25" s="41" t="s">
        <v>234</v>
      </c>
      <c r="V25" s="42" t="n">
        <v>100</v>
      </c>
      <c r="W25" s="43" t="s">
        <v>230</v>
      </c>
      <c r="X25" s="44" t="n">
        <v>41982</v>
      </c>
      <c r="Y25" s="5" t="n">
        <v>40</v>
      </c>
      <c r="Z25" s="45" t="n">
        <f aca="false">(Y25-AH25)-3</f>
        <v>0</v>
      </c>
      <c r="AA25" s="44" t="n">
        <v>41984</v>
      </c>
      <c r="AB25" s="40" t="n">
        <v>200</v>
      </c>
      <c r="AC25" s="46" t="s">
        <v>105</v>
      </c>
      <c r="AD25" s="40" t="n">
        <v>5</v>
      </c>
      <c r="AE25" s="40" t="n">
        <v>193</v>
      </c>
      <c r="AF25" s="40" t="n">
        <v>1.95</v>
      </c>
      <c r="AG25" s="40" t="n">
        <v>1.26</v>
      </c>
      <c r="AH25" s="5" t="n">
        <v>37</v>
      </c>
      <c r="AI25" s="5" t="n">
        <v>2</v>
      </c>
      <c r="AJ25" s="44" t="n">
        <v>42000</v>
      </c>
      <c r="AK25" s="46" t="s">
        <v>105</v>
      </c>
      <c r="AL25" s="40" t="n">
        <v>8</v>
      </c>
      <c r="AM25" s="40" t="n">
        <v>28</v>
      </c>
      <c r="AN25" s="40"/>
      <c r="AO25" s="47"/>
      <c r="AP25" s="40"/>
      <c r="AQ25" s="8" t="s">
        <v>188</v>
      </c>
      <c r="AS25" s="8" t="s">
        <v>235</v>
      </c>
      <c r="BA25" s="14"/>
      <c r="BB25" s="14"/>
      <c r="BC25" s="48"/>
      <c r="BE25" s="48"/>
      <c r="BF25" s="48"/>
      <c r="BG25" s="48"/>
      <c r="BI25" s="49"/>
      <c r="BJ25" s="48"/>
      <c r="BK25" s="48"/>
      <c r="BP25" s="48"/>
      <c r="BQ25" s="48"/>
      <c r="BR25" s="48"/>
      <c r="BS25" s="48"/>
      <c r="BT25" s="7" t="s">
        <v>181</v>
      </c>
      <c r="BU25" s="44" t="n">
        <v>41984</v>
      </c>
      <c r="BV25" s="8" t="s">
        <v>191</v>
      </c>
      <c r="BW25" s="8" t="s">
        <v>214</v>
      </c>
      <c r="BZ25" s="8" t="s">
        <v>109</v>
      </c>
      <c r="CM25" s="8" t="e">
        <f aca="false">+CL25/BP25</f>
        <v>#DIV/0!</v>
      </c>
    </row>
    <row r="26" s="8" customFormat="true" ht="15" hidden="false" customHeight="true" outlineLevel="0" collapsed="false">
      <c r="A26" s="32"/>
      <c r="B26" s="64" t="s">
        <v>236</v>
      </c>
      <c r="C26" s="64" t="s">
        <v>237</v>
      </c>
      <c r="D26" s="34" t="n">
        <v>2</v>
      </c>
      <c r="E26" s="35" t="s">
        <v>94</v>
      </c>
      <c r="F26" s="35" t="s">
        <v>95</v>
      </c>
      <c r="G26" s="35" t="s">
        <v>96</v>
      </c>
      <c r="H26" s="36" t="n">
        <v>42018</v>
      </c>
      <c r="I26" s="6"/>
      <c r="J26" s="6"/>
      <c r="K26" s="7" t="s">
        <v>168</v>
      </c>
      <c r="L26" s="65" t="s">
        <v>185</v>
      </c>
      <c r="M26" s="39" t="n">
        <v>1</v>
      </c>
      <c r="N26" s="35" t="s">
        <v>238</v>
      </c>
      <c r="O26" s="8" t="s">
        <v>239</v>
      </c>
      <c r="P26" s="35" t="s">
        <v>240</v>
      </c>
      <c r="Q26" s="35" t="s">
        <v>240</v>
      </c>
      <c r="R26" s="40" t="s">
        <v>155</v>
      </c>
      <c r="S26" s="40" t="s">
        <v>169</v>
      </c>
      <c r="T26" s="7" t="s">
        <v>157</v>
      </c>
      <c r="U26" s="66" t="n">
        <v>4000000</v>
      </c>
      <c r="V26" s="67" t="s">
        <v>112</v>
      </c>
      <c r="W26" s="43" t="s">
        <v>230</v>
      </c>
      <c r="X26" s="44" t="n">
        <v>42047</v>
      </c>
      <c r="Y26" s="35" t="n">
        <v>18</v>
      </c>
      <c r="Z26" s="35" t="n">
        <f aca="false">(Y26-AH26)-3</f>
        <v>15</v>
      </c>
      <c r="AA26" s="44" t="n">
        <v>42048</v>
      </c>
      <c r="AB26" s="40" t="n">
        <v>60</v>
      </c>
      <c r="AC26" s="40" t="s">
        <v>104</v>
      </c>
      <c r="AD26" s="40" t="n">
        <v>10</v>
      </c>
      <c r="AE26" s="8" t="s">
        <v>102</v>
      </c>
      <c r="AF26" s="8" t="s">
        <v>102</v>
      </c>
      <c r="AG26" s="8" t="s">
        <v>102</v>
      </c>
      <c r="AH26" s="35"/>
      <c r="AI26" s="35"/>
      <c r="AJ26" s="44"/>
      <c r="AK26" s="40"/>
      <c r="AL26" s="40"/>
      <c r="AM26" s="40"/>
      <c r="AN26" s="40"/>
      <c r="AO26" s="47"/>
      <c r="AP26" s="40"/>
      <c r="AQ26" s="40" t="s">
        <v>241</v>
      </c>
      <c r="AS26" s="8" t="s">
        <v>242</v>
      </c>
      <c r="BA26" s="14"/>
      <c r="BB26" s="14"/>
      <c r="BC26" s="48"/>
      <c r="BE26" s="48"/>
      <c r="BF26" s="48"/>
      <c r="BG26" s="48"/>
      <c r="BI26" s="49"/>
      <c r="BJ26" s="48"/>
      <c r="BK26" s="48"/>
      <c r="BP26" s="48"/>
      <c r="BQ26" s="48"/>
      <c r="BR26" s="48"/>
      <c r="BS26" s="48"/>
      <c r="BT26" s="7" t="s">
        <v>173</v>
      </c>
      <c r="BU26" s="44" t="n">
        <v>42048</v>
      </c>
      <c r="BV26" s="8" t="s">
        <v>243</v>
      </c>
      <c r="BW26" s="8" t="s">
        <v>163</v>
      </c>
      <c r="BZ26" s="8" t="s">
        <v>109</v>
      </c>
      <c r="CM26" s="8" t="e">
        <f aca="false">+CL26/BP26</f>
        <v>#DIV/0!</v>
      </c>
    </row>
    <row r="27" s="8" customFormat="true" ht="15" hidden="false" customHeight="true" outlineLevel="0" collapsed="false">
      <c r="A27" s="32"/>
      <c r="B27" s="64" t="s">
        <v>236</v>
      </c>
      <c r="C27" s="64" t="s">
        <v>244</v>
      </c>
      <c r="D27" s="34" t="n">
        <v>2</v>
      </c>
      <c r="E27" s="35" t="s">
        <v>94</v>
      </c>
      <c r="F27" s="35" t="s">
        <v>95</v>
      </c>
      <c r="G27" s="35" t="s">
        <v>96</v>
      </c>
      <c r="H27" s="36" t="n">
        <v>42018</v>
      </c>
      <c r="I27" s="6"/>
      <c r="J27" s="6"/>
      <c r="K27" s="7" t="s">
        <v>154</v>
      </c>
      <c r="L27" s="65" t="s">
        <v>185</v>
      </c>
      <c r="M27" s="39" t="n">
        <v>1</v>
      </c>
      <c r="N27" s="35" t="s">
        <v>238</v>
      </c>
      <c r="O27" s="35" t="s">
        <v>239</v>
      </c>
      <c r="P27" s="35" t="s">
        <v>240</v>
      </c>
      <c r="Q27" s="35" t="s">
        <v>240</v>
      </c>
      <c r="R27" s="40" t="s">
        <v>155</v>
      </c>
      <c r="S27" s="40" t="s">
        <v>156</v>
      </c>
      <c r="T27" s="7" t="s">
        <v>157</v>
      </c>
      <c r="U27" s="41" t="s">
        <v>245</v>
      </c>
      <c r="V27" s="42" t="n">
        <v>97</v>
      </c>
      <c r="W27" s="43" t="s">
        <v>230</v>
      </c>
      <c r="X27" s="44" t="n">
        <v>42047</v>
      </c>
      <c r="Y27" s="35" t="n">
        <v>45</v>
      </c>
      <c r="Z27" s="35" t="n">
        <f aca="false">(Y27-AH27)-3</f>
        <v>42</v>
      </c>
      <c r="AA27" s="44" t="n">
        <v>42048</v>
      </c>
      <c r="AB27" s="40" t="n">
        <v>38</v>
      </c>
      <c r="AC27" s="40" t="s">
        <v>104</v>
      </c>
      <c r="AD27" s="40" t="n">
        <v>9</v>
      </c>
      <c r="AE27" s="8" t="s">
        <v>102</v>
      </c>
      <c r="AF27" s="8" t="s">
        <v>102</v>
      </c>
      <c r="AG27" s="8" t="s">
        <v>102</v>
      </c>
      <c r="AH27" s="40"/>
      <c r="AI27" s="40"/>
      <c r="AJ27" s="44"/>
      <c r="AK27" s="40"/>
      <c r="AL27" s="40"/>
      <c r="AM27" s="40"/>
      <c r="AN27" s="40"/>
      <c r="AO27" s="47"/>
      <c r="AP27" s="40"/>
      <c r="AQ27" s="40" t="s">
        <v>241</v>
      </c>
      <c r="AS27" s="8" t="s">
        <v>242</v>
      </c>
      <c r="BA27" s="14"/>
      <c r="BB27" s="14"/>
      <c r="BC27" s="48"/>
      <c r="BE27" s="48"/>
      <c r="BF27" s="48"/>
      <c r="BG27" s="48"/>
      <c r="BI27" s="49"/>
      <c r="BJ27" s="48"/>
      <c r="BK27" s="48"/>
      <c r="BP27" s="48"/>
      <c r="BQ27" s="48"/>
      <c r="BR27" s="48"/>
      <c r="BS27" s="48"/>
      <c r="BT27" s="7" t="s">
        <v>161</v>
      </c>
      <c r="BU27" s="44" t="n">
        <v>42048</v>
      </c>
      <c r="BV27" s="8" t="s">
        <v>243</v>
      </c>
      <c r="BW27" s="8" t="s">
        <v>163</v>
      </c>
      <c r="BZ27" s="8" t="s">
        <v>109</v>
      </c>
      <c r="CM27" s="8" t="e">
        <f aca="false">+CL27/BP27</f>
        <v>#DIV/0!</v>
      </c>
    </row>
    <row r="28" s="8" customFormat="true" ht="15" hidden="false" customHeight="true" outlineLevel="0" collapsed="false">
      <c r="A28" s="32"/>
      <c r="B28" s="63" t="s">
        <v>236</v>
      </c>
      <c r="C28" s="63" t="s">
        <v>246</v>
      </c>
      <c r="D28" s="34" t="n">
        <v>1</v>
      </c>
      <c r="E28" s="35" t="s">
        <v>94</v>
      </c>
      <c r="F28" s="35" t="s">
        <v>95</v>
      </c>
      <c r="G28" s="35" t="s">
        <v>96</v>
      </c>
      <c r="H28" s="36" t="n">
        <v>42018</v>
      </c>
      <c r="I28" s="6"/>
      <c r="J28" s="6"/>
      <c r="K28" s="7" t="s">
        <v>175</v>
      </c>
      <c r="L28" s="65" t="s">
        <v>185</v>
      </c>
      <c r="M28" s="39" t="n">
        <v>1</v>
      </c>
      <c r="N28" s="35" t="s">
        <v>238</v>
      </c>
      <c r="O28" s="35" t="s">
        <v>239</v>
      </c>
      <c r="P28" s="35" t="s">
        <v>240</v>
      </c>
      <c r="Q28" s="35" t="s">
        <v>240</v>
      </c>
      <c r="R28" s="40" t="s">
        <v>155</v>
      </c>
      <c r="S28" s="40" t="s">
        <v>200</v>
      </c>
      <c r="T28" s="40" t="s">
        <v>177</v>
      </c>
      <c r="U28" s="41" t="s">
        <v>247</v>
      </c>
      <c r="V28" s="42" t="n">
        <v>96</v>
      </c>
      <c r="W28" s="43" t="s">
        <v>230</v>
      </c>
      <c r="X28" s="44"/>
      <c r="Y28" s="35"/>
      <c r="Z28" s="35" t="n">
        <f aca="false">(Y28-AH28)-3</f>
        <v>-3</v>
      </c>
      <c r="AA28" s="44"/>
      <c r="AB28" s="40"/>
      <c r="AC28" s="40"/>
      <c r="AD28" s="40"/>
      <c r="AE28" s="40"/>
      <c r="AF28" s="40"/>
      <c r="AG28" s="40"/>
      <c r="AH28" s="40"/>
      <c r="AI28" s="40"/>
      <c r="AJ28" s="44"/>
      <c r="AK28" s="40"/>
      <c r="AL28" s="40"/>
      <c r="AM28" s="40"/>
      <c r="AN28" s="40"/>
      <c r="AO28" s="47"/>
      <c r="AP28" s="40"/>
      <c r="AQ28" s="40" t="s">
        <v>241</v>
      </c>
      <c r="BA28" s="14"/>
      <c r="BB28" s="14"/>
      <c r="BC28" s="48"/>
      <c r="BE28" s="48"/>
      <c r="BF28" s="48"/>
      <c r="BG28" s="48"/>
      <c r="BI28" s="49"/>
      <c r="BJ28" s="48"/>
      <c r="BK28" s="48"/>
      <c r="BP28" s="48"/>
      <c r="BQ28" s="48"/>
      <c r="BR28" s="48"/>
      <c r="BS28" s="48"/>
      <c r="BT28" s="7" t="s">
        <v>181</v>
      </c>
      <c r="BU28" s="44"/>
      <c r="BV28" s="8" t="s">
        <v>243</v>
      </c>
      <c r="BW28" s="8" t="s">
        <v>163</v>
      </c>
      <c r="BZ28" s="8" t="s">
        <v>109</v>
      </c>
      <c r="CM28" s="8" t="e">
        <f aca="false">+CL28/BP28</f>
        <v>#DIV/0!</v>
      </c>
    </row>
    <row r="29" s="8" customFormat="true" ht="15" hidden="false" customHeight="true" outlineLevel="0" collapsed="false">
      <c r="A29" s="58" t="s">
        <v>248</v>
      </c>
      <c r="B29" s="2" t="s">
        <v>249</v>
      </c>
      <c r="C29" s="2" t="s">
        <v>250</v>
      </c>
      <c r="D29" s="3" t="n">
        <v>1</v>
      </c>
      <c r="E29" s="5" t="s">
        <v>94</v>
      </c>
      <c r="F29" s="5" t="s">
        <v>95</v>
      </c>
      <c r="G29" s="5" t="s">
        <v>96</v>
      </c>
      <c r="H29" s="36" t="n">
        <v>42404</v>
      </c>
      <c r="I29" s="6" t="n">
        <v>0.395833333333333</v>
      </c>
      <c r="J29" s="6" t="n">
        <v>0.4375</v>
      </c>
      <c r="K29" s="5" t="s">
        <v>204</v>
      </c>
      <c r="L29" s="5" t="s">
        <v>185</v>
      </c>
      <c r="M29" s="7" t="n">
        <v>1</v>
      </c>
      <c r="N29" s="35" t="s">
        <v>238</v>
      </c>
      <c r="O29" s="5" t="s">
        <v>240</v>
      </c>
      <c r="P29" s="5" t="s">
        <v>99</v>
      </c>
      <c r="Q29" s="5" t="s">
        <v>240</v>
      </c>
      <c r="R29" s="5" t="s">
        <v>205</v>
      </c>
      <c r="S29" s="40" t="s">
        <v>101</v>
      </c>
      <c r="T29" s="40" t="s">
        <v>101</v>
      </c>
      <c r="U29" s="9" t="s">
        <v>99</v>
      </c>
      <c r="V29" s="10" t="s">
        <v>99</v>
      </c>
      <c r="W29" s="5" t="s">
        <v>206</v>
      </c>
      <c r="X29" s="11"/>
      <c r="Y29" s="5"/>
      <c r="Z29" s="5"/>
      <c r="AA29" s="12"/>
      <c r="AE29" s="8" t="s">
        <v>102</v>
      </c>
      <c r="AF29" s="8" t="s">
        <v>102</v>
      </c>
      <c r="AG29" s="8" t="s">
        <v>102</v>
      </c>
      <c r="AH29" s="8" t="n">
        <v>1.4</v>
      </c>
      <c r="AI29" s="8" t="n">
        <v>300</v>
      </c>
      <c r="AJ29" s="47"/>
      <c r="AL29" s="8" t="n">
        <v>11</v>
      </c>
      <c r="AM29" s="8" t="n">
        <v>28</v>
      </c>
      <c r="AN29" s="8" t="n">
        <v>15</v>
      </c>
      <c r="AO29" s="13" t="n">
        <v>42851</v>
      </c>
      <c r="AP29" s="8" t="n">
        <v>13</v>
      </c>
      <c r="AQ29" s="8" t="s">
        <v>188</v>
      </c>
      <c r="AR29" s="7"/>
      <c r="AS29" s="7"/>
      <c r="AT29" s="7"/>
      <c r="AU29" s="7"/>
      <c r="AV29" s="7"/>
      <c r="AW29" s="7"/>
      <c r="AX29" s="7" t="s">
        <v>251</v>
      </c>
      <c r="AY29" s="7" t="n">
        <v>20210601</v>
      </c>
      <c r="AZ29" s="7" t="n">
        <v>20210610</v>
      </c>
      <c r="BA29" s="14" t="n">
        <v>15243638</v>
      </c>
      <c r="BB29" s="14" t="n">
        <v>11503891</v>
      </c>
      <c r="BC29" s="52" t="n">
        <f aca="false">BB29/BA29</f>
        <v>0.754668340982645</v>
      </c>
      <c r="BD29" s="8" t="str">
        <f aca="false">CONCATENATE("preprocessing/",A29, "/outputs/salmon_hg38_100/quant.sf")</f>
        <v>preprocessing/TMRC30156/outputs/salmon_hg38_100/quant.sf</v>
      </c>
      <c r="BE29" s="14"/>
      <c r="BF29" s="14"/>
      <c r="BG29" s="14"/>
      <c r="BH29" s="7"/>
      <c r="BI29" s="49" t="str">
        <f aca="false">CONCATENATE("preprocessing/", A29, "/outputs/02hisat2_hg38_100/hg38_100_sno_gene_gene_id.count.xz")</f>
        <v>preprocessing/TMRC30156/outputs/02hisat2_hg38_100/hg38_100_sno_gene_gene_id.count.xz</v>
      </c>
      <c r="BJ29" s="48" t="n">
        <v>9915461</v>
      </c>
      <c r="BK29" s="48" t="n">
        <v>744849</v>
      </c>
      <c r="BL29" s="52" t="n">
        <f aca="false">(BK29+BJ29)/BB29</f>
        <v>0.926669941500663</v>
      </c>
      <c r="BM29" s="7"/>
      <c r="BN29" s="7"/>
      <c r="BO29" s="8" t="str">
        <f aca="false">CONCATENATE("preprocessing/", A29, "/outputs/03hisat2_lpanamensis_v36/sno_gene_gene_id.count.xz")</f>
        <v>preprocessing/TMRC30156/outputs/03hisat2_lpanamensis_v36/sno_gene_gene_id.count.xz</v>
      </c>
      <c r="BP29" s="68" t="n">
        <v>68505</v>
      </c>
      <c r="BQ29" s="68" t="n">
        <v>5976</v>
      </c>
      <c r="BR29" s="54" t="n">
        <f aca="false">(BQ29+BP29)/BB29</f>
        <v>0.00647441809036612</v>
      </c>
      <c r="BS29" s="55" t="n">
        <f aca="false">(BQ29+BP29)/(BK29+BJ29)</f>
        <v>0.00698675742075043</v>
      </c>
      <c r="BT29" s="7"/>
      <c r="BU29" s="7"/>
      <c r="BV29" s="7" t="s">
        <v>252</v>
      </c>
      <c r="BW29" s="7" t="s">
        <v>163</v>
      </c>
      <c r="BX29" s="7"/>
      <c r="BY29" s="7"/>
      <c r="BZ29" s="8" t="s">
        <v>109</v>
      </c>
      <c r="CA29" s="7"/>
      <c r="CB29" s="7"/>
      <c r="CC29" s="7"/>
      <c r="CD29" s="7"/>
      <c r="CE29" s="7"/>
      <c r="CF29" s="7" t="s">
        <v>253</v>
      </c>
      <c r="CG29" s="7" t="s">
        <v>254</v>
      </c>
      <c r="CH29" s="7" t="n">
        <v>0</v>
      </c>
      <c r="CI29" s="7" t="n">
        <v>0</v>
      </c>
      <c r="CJ29" s="7" t="n">
        <v>1559</v>
      </c>
      <c r="CK29" s="7" t="n">
        <v>1</v>
      </c>
      <c r="CL29" s="8" t="n">
        <f aca="false">SUM(CH29:CK29)</f>
        <v>1560</v>
      </c>
      <c r="CM29" s="56" t="n">
        <f aca="false">+CL29/BP29</f>
        <v>0.022772060433545</v>
      </c>
      <c r="CN29" s="7" t="s">
        <v>104</v>
      </c>
    </row>
    <row r="30" s="8" customFormat="true" ht="15" hidden="false" customHeight="true" outlineLevel="0" collapsed="false">
      <c r="A30" s="32"/>
      <c r="B30" s="64" t="s">
        <v>255</v>
      </c>
      <c r="C30" s="64" t="s">
        <v>256</v>
      </c>
      <c r="D30" s="34" t="n">
        <v>2</v>
      </c>
      <c r="E30" s="35" t="s">
        <v>94</v>
      </c>
      <c r="F30" s="35" t="s">
        <v>95</v>
      </c>
      <c r="G30" s="35" t="s">
        <v>96</v>
      </c>
      <c r="H30" s="36" t="n">
        <v>42019</v>
      </c>
      <c r="I30" s="6"/>
      <c r="J30" s="6"/>
      <c r="K30" s="7" t="s">
        <v>168</v>
      </c>
      <c r="L30" s="65" t="s">
        <v>185</v>
      </c>
      <c r="M30" s="39" t="n">
        <v>1</v>
      </c>
      <c r="N30" s="35" t="s">
        <v>238</v>
      </c>
      <c r="O30" s="35" t="s">
        <v>240</v>
      </c>
      <c r="P30" s="35" t="s">
        <v>99</v>
      </c>
      <c r="Q30" s="35" t="s">
        <v>240</v>
      </c>
      <c r="R30" s="40" t="s">
        <v>155</v>
      </c>
      <c r="S30" s="40" t="s">
        <v>169</v>
      </c>
      <c r="T30" s="7" t="s">
        <v>157</v>
      </c>
      <c r="U30" s="41" t="s">
        <v>229</v>
      </c>
      <c r="V30" s="42" t="n">
        <v>99</v>
      </c>
      <c r="W30" s="43" t="s">
        <v>230</v>
      </c>
      <c r="X30" s="44" t="n">
        <v>42049</v>
      </c>
      <c r="Y30" s="35" t="n">
        <v>20</v>
      </c>
      <c r="Z30" s="35" t="n">
        <f aca="false">(Y30-AH30)-3</f>
        <v>17</v>
      </c>
      <c r="AA30" s="44" t="n">
        <v>42049</v>
      </c>
      <c r="AB30" s="40" t="n">
        <v>488</v>
      </c>
      <c r="AC30" s="40" t="s">
        <v>104</v>
      </c>
      <c r="AD30" s="40" t="n">
        <v>9.7</v>
      </c>
      <c r="AE30" s="40" t="s">
        <v>102</v>
      </c>
      <c r="AF30" s="40" t="s">
        <v>102</v>
      </c>
      <c r="AG30" s="40" t="s">
        <v>102</v>
      </c>
      <c r="AH30" s="40"/>
      <c r="AI30" s="40"/>
      <c r="AJ30" s="44"/>
      <c r="AK30" s="40"/>
      <c r="AL30" s="40"/>
      <c r="AM30" s="40"/>
      <c r="AN30" s="40"/>
      <c r="AO30" s="47"/>
      <c r="AP30" s="40"/>
      <c r="AQ30" s="40" t="s">
        <v>188</v>
      </c>
      <c r="AS30" s="8" t="s">
        <v>242</v>
      </c>
      <c r="BA30" s="14"/>
      <c r="BB30" s="14"/>
      <c r="BC30" s="48"/>
      <c r="BE30" s="48"/>
      <c r="BF30" s="48"/>
      <c r="BG30" s="48"/>
      <c r="BI30" s="49"/>
      <c r="BJ30" s="48"/>
      <c r="BK30" s="48"/>
      <c r="BP30" s="48"/>
      <c r="BQ30" s="48"/>
      <c r="BR30" s="48"/>
      <c r="BS30" s="48"/>
      <c r="BT30" s="7" t="s">
        <v>173</v>
      </c>
      <c r="BU30" s="44" t="n">
        <v>42049</v>
      </c>
      <c r="BV30" s="8" t="s">
        <v>257</v>
      </c>
      <c r="BW30" s="8" t="s">
        <v>163</v>
      </c>
      <c r="BZ30" s="8" t="s">
        <v>258</v>
      </c>
      <c r="CM30" s="8" t="e">
        <f aca="false">+CL30/BP30</f>
        <v>#DIV/0!</v>
      </c>
    </row>
    <row r="31" s="8" customFormat="true" ht="15" hidden="false" customHeight="true" outlineLevel="0" collapsed="false">
      <c r="A31" s="32"/>
      <c r="B31" s="64" t="s">
        <v>255</v>
      </c>
      <c r="C31" s="64" t="s">
        <v>259</v>
      </c>
      <c r="D31" s="34" t="n">
        <v>2</v>
      </c>
      <c r="E31" s="35" t="s">
        <v>94</v>
      </c>
      <c r="F31" s="35" t="s">
        <v>95</v>
      </c>
      <c r="G31" s="35" t="s">
        <v>96</v>
      </c>
      <c r="H31" s="36" t="n">
        <v>42019</v>
      </c>
      <c r="I31" s="6"/>
      <c r="J31" s="6"/>
      <c r="K31" s="7" t="s">
        <v>154</v>
      </c>
      <c r="L31" s="65" t="s">
        <v>185</v>
      </c>
      <c r="M31" s="39" t="n">
        <v>1</v>
      </c>
      <c r="N31" s="35" t="s">
        <v>238</v>
      </c>
      <c r="O31" s="35" t="s">
        <v>240</v>
      </c>
      <c r="P31" s="35" t="s">
        <v>99</v>
      </c>
      <c r="Q31" s="35" t="s">
        <v>240</v>
      </c>
      <c r="R31" s="40" t="s">
        <v>155</v>
      </c>
      <c r="S31" s="40" t="s">
        <v>156</v>
      </c>
      <c r="T31" s="7" t="s">
        <v>157</v>
      </c>
      <c r="U31" s="41" t="s">
        <v>229</v>
      </c>
      <c r="V31" s="59" t="s">
        <v>260</v>
      </c>
      <c r="W31" s="43" t="s">
        <v>230</v>
      </c>
      <c r="X31" s="44" t="n">
        <v>42049</v>
      </c>
      <c r="Y31" s="35" t="n">
        <v>20</v>
      </c>
      <c r="Z31" s="35" t="n">
        <f aca="false">(Y31-AH31)-3</f>
        <v>17</v>
      </c>
      <c r="AA31" s="44" t="n">
        <v>42049</v>
      </c>
      <c r="AB31" s="40" t="n">
        <v>161</v>
      </c>
      <c r="AC31" s="40" t="s">
        <v>104</v>
      </c>
      <c r="AD31" s="40" t="n">
        <v>7.4</v>
      </c>
      <c r="AE31" s="40" t="s">
        <v>102</v>
      </c>
      <c r="AF31" s="40" t="s">
        <v>102</v>
      </c>
      <c r="AG31" s="40" t="s">
        <v>102</v>
      </c>
      <c r="AH31" s="40"/>
      <c r="AI31" s="40"/>
      <c r="AJ31" s="44"/>
      <c r="AK31" s="40"/>
      <c r="AL31" s="40"/>
      <c r="AM31" s="40"/>
      <c r="AN31" s="40"/>
      <c r="AO31" s="47"/>
      <c r="AP31" s="40"/>
      <c r="AQ31" s="40" t="s">
        <v>188</v>
      </c>
      <c r="AS31" s="8" t="s">
        <v>242</v>
      </c>
      <c r="BA31" s="14"/>
      <c r="BB31" s="14"/>
      <c r="BC31" s="48"/>
      <c r="BE31" s="48"/>
      <c r="BF31" s="48"/>
      <c r="BG31" s="48"/>
      <c r="BI31" s="49"/>
      <c r="BJ31" s="48"/>
      <c r="BK31" s="48"/>
      <c r="BP31" s="48"/>
      <c r="BQ31" s="48"/>
      <c r="BR31" s="48"/>
      <c r="BS31" s="48"/>
      <c r="BT31" s="7" t="s">
        <v>161</v>
      </c>
      <c r="BU31" s="44" t="n">
        <v>42049</v>
      </c>
      <c r="BV31" s="8" t="s">
        <v>257</v>
      </c>
      <c r="BW31" s="8" t="s">
        <v>163</v>
      </c>
      <c r="BZ31" s="8" t="s">
        <v>258</v>
      </c>
      <c r="CM31" s="8" t="e">
        <f aca="false">+CL31/BP31</f>
        <v>#DIV/0!</v>
      </c>
    </row>
    <row r="32" s="8" customFormat="true" ht="15" hidden="false" customHeight="true" outlineLevel="0" collapsed="false">
      <c r="A32" s="32"/>
      <c r="B32" s="33" t="s">
        <v>255</v>
      </c>
      <c r="C32" s="33" t="s">
        <v>261</v>
      </c>
      <c r="D32" s="34" t="n">
        <v>2</v>
      </c>
      <c r="E32" s="35" t="s">
        <v>94</v>
      </c>
      <c r="F32" s="35" t="s">
        <v>95</v>
      </c>
      <c r="G32" s="35" t="s">
        <v>96</v>
      </c>
      <c r="H32" s="36" t="n">
        <v>42019</v>
      </c>
      <c r="I32" s="6"/>
      <c r="J32" s="6"/>
      <c r="K32" s="7" t="s">
        <v>175</v>
      </c>
      <c r="L32" s="65" t="s">
        <v>185</v>
      </c>
      <c r="M32" s="39" t="n">
        <v>1</v>
      </c>
      <c r="N32" s="35" t="s">
        <v>238</v>
      </c>
      <c r="O32" s="35" t="s">
        <v>240</v>
      </c>
      <c r="P32" s="35" t="s">
        <v>99</v>
      </c>
      <c r="Q32" s="35" t="s">
        <v>240</v>
      </c>
      <c r="R32" s="40" t="s">
        <v>155</v>
      </c>
      <c r="S32" s="40" t="s">
        <v>200</v>
      </c>
      <c r="T32" s="40" t="s">
        <v>177</v>
      </c>
      <c r="U32" s="41" t="s">
        <v>229</v>
      </c>
      <c r="V32" s="59" t="s">
        <v>112</v>
      </c>
      <c r="W32" s="43" t="s">
        <v>230</v>
      </c>
      <c r="X32" s="44"/>
      <c r="Y32" s="35"/>
      <c r="Z32" s="35" t="n">
        <f aca="false">(Y32-AH32)-3</f>
        <v>-3</v>
      </c>
      <c r="AA32" s="44"/>
      <c r="AB32" s="40"/>
      <c r="AC32" s="40"/>
      <c r="AD32" s="40"/>
      <c r="AE32" s="40"/>
      <c r="AF32" s="40"/>
      <c r="AG32" s="40"/>
      <c r="AH32" s="40"/>
      <c r="AI32" s="40"/>
      <c r="AJ32" s="47"/>
      <c r="AK32" s="40"/>
      <c r="AL32" s="40"/>
      <c r="AM32" s="40"/>
      <c r="AN32" s="40"/>
      <c r="AO32" s="47"/>
      <c r="AP32" s="40"/>
      <c r="AQ32" s="40" t="s">
        <v>188</v>
      </c>
      <c r="BA32" s="14"/>
      <c r="BB32" s="14"/>
      <c r="BC32" s="48"/>
      <c r="BE32" s="48"/>
      <c r="BF32" s="48"/>
      <c r="BG32" s="48"/>
      <c r="BI32" s="49"/>
      <c r="BJ32" s="48"/>
      <c r="BK32" s="48"/>
      <c r="BP32" s="48"/>
      <c r="BQ32" s="48"/>
      <c r="BR32" s="48"/>
      <c r="BS32" s="48"/>
      <c r="BT32" s="7" t="s">
        <v>181</v>
      </c>
      <c r="BU32" s="44"/>
      <c r="BV32" s="8" t="s">
        <v>257</v>
      </c>
      <c r="BW32" s="8" t="s">
        <v>163</v>
      </c>
      <c r="BZ32" s="8" t="s">
        <v>258</v>
      </c>
      <c r="CM32" s="8" t="e">
        <f aca="false">+CL32/BP32</f>
        <v>#DIV/0!</v>
      </c>
    </row>
    <row r="33" s="8" customFormat="true" ht="15" hidden="false" customHeight="true" outlineLevel="0" collapsed="false">
      <c r="A33" s="1" t="s">
        <v>262</v>
      </c>
      <c r="B33" s="7" t="s">
        <v>263</v>
      </c>
      <c r="C33" s="33" t="s">
        <v>264</v>
      </c>
      <c r="D33" s="34" t="n">
        <v>1</v>
      </c>
      <c r="E33" s="35" t="s">
        <v>94</v>
      </c>
      <c r="F33" s="35" t="s">
        <v>265</v>
      </c>
      <c r="G33" s="35" t="s">
        <v>96</v>
      </c>
      <c r="H33" s="69" t="n">
        <v>42613</v>
      </c>
      <c r="J33" s="6"/>
      <c r="K33" s="7" t="s">
        <v>204</v>
      </c>
      <c r="L33" s="38" t="s">
        <v>185</v>
      </c>
      <c r="M33" s="39" t="n">
        <v>1</v>
      </c>
      <c r="N33" s="38" t="s">
        <v>238</v>
      </c>
      <c r="O33" s="70" t="s">
        <v>266</v>
      </c>
      <c r="P33" s="70" t="s">
        <v>99</v>
      </c>
      <c r="Q33" s="70" t="s">
        <v>266</v>
      </c>
      <c r="R33" s="40" t="s">
        <v>205</v>
      </c>
      <c r="S33" s="40" t="s">
        <v>101</v>
      </c>
      <c r="T33" s="40" t="s">
        <v>101</v>
      </c>
      <c r="U33" s="41" t="s">
        <v>99</v>
      </c>
      <c r="V33" s="42" t="s">
        <v>99</v>
      </c>
      <c r="W33" s="43" t="s">
        <v>206</v>
      </c>
      <c r="X33" s="71" t="n">
        <v>42634</v>
      </c>
      <c r="Y33" s="35" t="n">
        <v>25</v>
      </c>
      <c r="Z33" s="45" t="n">
        <f aca="false">(Y33-AH33)-3</f>
        <v>20.8</v>
      </c>
      <c r="AA33" s="36" t="n">
        <v>42640</v>
      </c>
      <c r="AB33" s="70" t="n">
        <v>497</v>
      </c>
      <c r="AC33" s="40" t="s">
        <v>104</v>
      </c>
      <c r="AD33" s="70" t="n">
        <v>8.6</v>
      </c>
      <c r="AE33" s="72" t="n">
        <v>255.92</v>
      </c>
      <c r="AF33" s="72" t="n">
        <v>2.07</v>
      </c>
      <c r="AG33" s="72" t="n">
        <v>2.01</v>
      </c>
      <c r="AH33" s="70" t="n">
        <v>1.2</v>
      </c>
      <c r="AI33" s="35" t="n">
        <v>300</v>
      </c>
      <c r="AJ33" s="73" t="n">
        <v>43078</v>
      </c>
      <c r="AK33" s="70" t="s">
        <v>104</v>
      </c>
      <c r="AL33" s="70" t="n">
        <v>27</v>
      </c>
      <c r="AM33" s="8" t="n">
        <v>28</v>
      </c>
      <c r="AN33" s="8" t="n">
        <v>15</v>
      </c>
      <c r="AO33" s="73" t="n">
        <v>43102</v>
      </c>
      <c r="AQ33" s="70" t="s">
        <v>188</v>
      </c>
      <c r="AR33" s="7"/>
      <c r="AS33" s="7"/>
      <c r="AT33" s="7"/>
      <c r="AU33" s="7"/>
      <c r="AV33" s="7"/>
      <c r="AW33" s="7"/>
      <c r="AX33" s="7"/>
      <c r="AY33" s="7"/>
      <c r="AZ33" s="7"/>
      <c r="BA33" s="14"/>
      <c r="BB33" s="14"/>
      <c r="BC33" s="14"/>
      <c r="BD33" s="7"/>
      <c r="BE33" s="14"/>
      <c r="BF33" s="14"/>
      <c r="BG33" s="14"/>
      <c r="BH33" s="7"/>
      <c r="BI33" s="15"/>
      <c r="BJ33" s="7"/>
      <c r="BK33" s="7"/>
      <c r="BL33" s="7"/>
      <c r="BM33" s="7"/>
      <c r="BN33" s="7"/>
      <c r="BO33" s="7"/>
      <c r="BP33" s="14"/>
      <c r="BQ33" s="14"/>
      <c r="BR33" s="14"/>
      <c r="BS33" s="14"/>
      <c r="BT33" s="7"/>
      <c r="BU33" s="7"/>
      <c r="BV33" s="7" t="s">
        <v>267</v>
      </c>
      <c r="BW33" s="7"/>
      <c r="BX33" s="7"/>
      <c r="BY33" s="7"/>
      <c r="BZ33" s="7" t="s">
        <v>109</v>
      </c>
      <c r="CA33" s="7"/>
      <c r="CB33" s="7"/>
      <c r="CC33" s="7"/>
      <c r="CD33" s="7"/>
      <c r="CE33" s="7"/>
      <c r="CF33" s="7"/>
      <c r="CG33" s="7"/>
      <c r="CH33" s="7" t="s">
        <v>268</v>
      </c>
      <c r="CI33" s="7"/>
      <c r="CJ33" s="7"/>
      <c r="CK33" s="7"/>
      <c r="CL33" s="7"/>
      <c r="CM33" s="7"/>
      <c r="CN33" s="7"/>
    </row>
    <row r="34" s="8" customFormat="true" ht="15" hidden="false" customHeight="true" outlineLevel="0" collapsed="false">
      <c r="A34" s="58" t="s">
        <v>269</v>
      </c>
      <c r="B34" s="2" t="s">
        <v>249</v>
      </c>
      <c r="C34" s="2" t="s">
        <v>270</v>
      </c>
      <c r="D34" s="3" t="n">
        <v>1</v>
      </c>
      <c r="E34" s="5" t="s">
        <v>94</v>
      </c>
      <c r="F34" s="5" t="s">
        <v>95</v>
      </c>
      <c r="G34" s="5" t="s">
        <v>96</v>
      </c>
      <c r="H34" s="36" t="n">
        <v>42404</v>
      </c>
      <c r="I34" s="6"/>
      <c r="J34" s="6"/>
      <c r="K34" s="5" t="s">
        <v>168</v>
      </c>
      <c r="L34" s="5" t="s">
        <v>185</v>
      </c>
      <c r="M34" s="7" t="n">
        <v>1</v>
      </c>
      <c r="N34" s="35" t="s">
        <v>238</v>
      </c>
      <c r="O34" s="5" t="s">
        <v>240</v>
      </c>
      <c r="P34" s="5" t="s">
        <v>99</v>
      </c>
      <c r="Q34" s="5" t="s">
        <v>240</v>
      </c>
      <c r="R34" s="5" t="s">
        <v>155</v>
      </c>
      <c r="S34" s="5" t="s">
        <v>169</v>
      </c>
      <c r="T34" s="5" t="s">
        <v>157</v>
      </c>
      <c r="U34" s="9" t="n">
        <v>16000000</v>
      </c>
      <c r="V34" s="10"/>
      <c r="W34" s="5" t="s">
        <v>230</v>
      </c>
      <c r="X34" s="12"/>
      <c r="Y34" s="5"/>
      <c r="Z34" s="5"/>
      <c r="AA34" s="12"/>
      <c r="AJ34" s="47"/>
      <c r="AO34" s="13"/>
      <c r="AQ34" s="8" t="s">
        <v>188</v>
      </c>
      <c r="AR34" s="7"/>
      <c r="AS34" s="7"/>
      <c r="AT34" s="7"/>
      <c r="AU34" s="7"/>
      <c r="AV34" s="7"/>
      <c r="AW34" s="7"/>
      <c r="AX34" s="7" t="s">
        <v>271</v>
      </c>
      <c r="AY34" s="7" t="n">
        <v>20211001</v>
      </c>
      <c r="AZ34" s="7" t="n">
        <v>20211015</v>
      </c>
      <c r="BA34" s="68" t="n">
        <v>19117312</v>
      </c>
      <c r="BB34" s="68" t="n">
        <v>18197217</v>
      </c>
      <c r="BC34" s="14"/>
      <c r="BD34" s="8" t="str">
        <f aca="false">CONCATENATE("preprocessing/",A34, "/outputs/salmon_hg38_100/quant.sf")</f>
        <v>preprocessing/TMRC30185/outputs/salmon_hg38_100/quant.sf</v>
      </c>
      <c r="BE34" s="14"/>
      <c r="BF34" s="14"/>
      <c r="BG34" s="14"/>
      <c r="BH34" s="7"/>
      <c r="BI34" s="49" t="str">
        <f aca="false">CONCATENATE("preprocessing/", A34, "/outputs/02hisat2_hg38_100/hg38_100_sno_gene_gene_id.count.xz")</f>
        <v>preprocessing/TMRC30185/outputs/02hisat2_hg38_100/hg38_100_sno_gene_gene_id.count.xz</v>
      </c>
      <c r="BJ34" s="68" t="n">
        <v>17105582</v>
      </c>
      <c r="BK34" s="68" t="n">
        <v>745404</v>
      </c>
      <c r="BL34" s="52" t="n">
        <f aca="false">(BK34+BJ34)/BB34</f>
        <v>0.980973409285607</v>
      </c>
      <c r="BM34" s="7"/>
      <c r="BN34" s="7"/>
      <c r="BO34" s="8" t="str">
        <f aca="false">CONCATENATE("preprocessing/", A34, "/outputs/03hisat2_lpanamensis_v36/sno_gene_gene_id.count.xz")</f>
        <v>preprocessing/TMRC30185/outputs/03hisat2_lpanamensis_v36/sno_gene_gene_id.count.xz</v>
      </c>
      <c r="BP34" s="14" t="n">
        <v>31</v>
      </c>
      <c r="BQ34" s="14" t="n">
        <v>10</v>
      </c>
      <c r="BR34" s="54" t="n">
        <f aca="false">(BQ34+BP34)/BB34</f>
        <v>2.25309177771524E-006</v>
      </c>
      <c r="BS34" s="55" t="n">
        <f aca="false">(BQ34+BP34)/(BK34+BJ34)</f>
        <v>2.29679189709745E-006</v>
      </c>
      <c r="BT34" s="7"/>
      <c r="BU34" s="7"/>
      <c r="BV34" s="7" t="s">
        <v>252</v>
      </c>
      <c r="BW34" s="7" t="s">
        <v>163</v>
      </c>
      <c r="BX34" s="7"/>
      <c r="BY34" s="7"/>
      <c r="BZ34" s="8" t="s">
        <v>109</v>
      </c>
      <c r="CA34" s="7"/>
      <c r="CB34" s="7"/>
      <c r="CC34" s="7"/>
      <c r="CD34" s="7"/>
      <c r="CE34" s="7"/>
      <c r="CF34" s="7"/>
      <c r="CG34" s="7" t="s">
        <v>145</v>
      </c>
      <c r="CH34" s="7" t="n">
        <v>0</v>
      </c>
      <c r="CI34" s="7" t="n">
        <v>0</v>
      </c>
      <c r="CJ34" s="7" t="n">
        <v>0</v>
      </c>
      <c r="CK34" s="7" t="n">
        <v>0</v>
      </c>
      <c r="CL34" s="8" t="n">
        <f aca="false">SUM(CH34:CK34)</f>
        <v>0</v>
      </c>
      <c r="CM34" s="56" t="n">
        <f aca="false">+CL34/BP34</f>
        <v>0</v>
      </c>
      <c r="CN34" s="7" t="s">
        <v>105</v>
      </c>
    </row>
    <row r="35" s="8" customFormat="true" ht="15" hidden="false" customHeight="true" outlineLevel="0" collapsed="false">
      <c r="A35" s="58" t="s">
        <v>272</v>
      </c>
      <c r="B35" s="2" t="s">
        <v>249</v>
      </c>
      <c r="C35" s="2" t="s">
        <v>273</v>
      </c>
      <c r="D35" s="3" t="n">
        <v>1</v>
      </c>
      <c r="E35" s="5" t="s">
        <v>94</v>
      </c>
      <c r="F35" s="5" t="s">
        <v>95</v>
      </c>
      <c r="G35" s="5" t="s">
        <v>96</v>
      </c>
      <c r="H35" s="36" t="n">
        <v>42404</v>
      </c>
      <c r="I35" s="6"/>
      <c r="J35" s="6"/>
      <c r="K35" s="5" t="s">
        <v>154</v>
      </c>
      <c r="L35" s="5" t="s">
        <v>185</v>
      </c>
      <c r="M35" s="7" t="n">
        <v>1</v>
      </c>
      <c r="N35" s="35" t="s">
        <v>238</v>
      </c>
      <c r="O35" s="5" t="s">
        <v>240</v>
      </c>
      <c r="P35" s="5" t="s">
        <v>99</v>
      </c>
      <c r="Q35" s="5" t="s">
        <v>240</v>
      </c>
      <c r="R35" s="5" t="s">
        <v>155</v>
      </c>
      <c r="S35" s="5" t="s">
        <v>156</v>
      </c>
      <c r="T35" s="5" t="s">
        <v>157</v>
      </c>
      <c r="U35" s="9" t="n">
        <v>73000000</v>
      </c>
      <c r="V35" s="10"/>
      <c r="W35" s="5" t="s">
        <v>230</v>
      </c>
      <c r="X35" s="12"/>
      <c r="Y35" s="5"/>
      <c r="Z35" s="5"/>
      <c r="AA35" s="12"/>
      <c r="AJ35" s="47"/>
      <c r="AO35" s="13"/>
      <c r="AQ35" s="8" t="s">
        <v>188</v>
      </c>
      <c r="AR35" s="7"/>
      <c r="AS35" s="7"/>
      <c r="AT35" s="7"/>
      <c r="AU35" s="7"/>
      <c r="AV35" s="7"/>
      <c r="AW35" s="7"/>
      <c r="AX35" s="7"/>
      <c r="AY35" s="7"/>
      <c r="AZ35" s="7"/>
      <c r="BA35" s="68" t="n">
        <v>27697512</v>
      </c>
      <c r="BB35" s="68" t="n">
        <v>25775256</v>
      </c>
      <c r="BC35" s="14"/>
      <c r="BD35" s="8" t="str">
        <f aca="false">CONCATENATE("preprocessing/",A35, "/outputs/salmon_hg38_100/quant.sf")</f>
        <v>preprocessing/TMRC30186/outputs/salmon_hg38_100/quant.sf</v>
      </c>
      <c r="BE35" s="14"/>
      <c r="BF35" s="14"/>
      <c r="BG35" s="14"/>
      <c r="BH35" s="7"/>
      <c r="BI35" s="49" t="str">
        <f aca="false">CONCATENATE("preprocessing/", A35, "/outputs/02hisat2_hg38_100/hg38_100_sno_gene_gene_id.count.xz")</f>
        <v>preprocessing/TMRC30186/outputs/02hisat2_hg38_100/hg38_100_sno_gene_gene_id.count.xz</v>
      </c>
      <c r="BJ35" s="68" t="n">
        <v>24125374</v>
      </c>
      <c r="BK35" s="68" t="n">
        <v>1017894</v>
      </c>
      <c r="BL35" s="7"/>
      <c r="BM35" s="7"/>
      <c r="BN35" s="7"/>
      <c r="BO35" s="8" t="str">
        <f aca="false">CONCATENATE("preprocessing/", A35, "/outputs/03hisat2_lpanamensis_v36/sno_gene_gene_id.count.xz")</f>
        <v>preprocessing/TMRC30186/outputs/03hisat2_lpanamensis_v36/sno_gene_gene_id.count.xz</v>
      </c>
      <c r="BP35" s="14" t="n">
        <v>1395</v>
      </c>
      <c r="BQ35" s="14" t="n">
        <v>103</v>
      </c>
      <c r="BR35" s="14"/>
      <c r="BS35" s="14"/>
      <c r="BT35" s="7"/>
      <c r="BU35" s="7"/>
      <c r="BV35" s="7" t="s">
        <v>252</v>
      </c>
      <c r="BW35" s="7" t="s">
        <v>163</v>
      </c>
      <c r="BX35" s="7"/>
      <c r="BY35" s="7"/>
      <c r="BZ35" s="8" t="s">
        <v>109</v>
      </c>
      <c r="CA35" s="7"/>
      <c r="CB35" s="7"/>
      <c r="CC35" s="7"/>
      <c r="CD35" s="7"/>
      <c r="CE35" s="7"/>
      <c r="CF35" s="7"/>
      <c r="CG35" s="7" t="s">
        <v>274</v>
      </c>
      <c r="CH35" s="7" t="n">
        <v>0</v>
      </c>
      <c r="CI35" s="7" t="n">
        <v>4</v>
      </c>
      <c r="CJ35" s="7" t="n">
        <v>22</v>
      </c>
      <c r="CK35" s="7" t="n">
        <v>0</v>
      </c>
      <c r="CL35" s="7"/>
      <c r="CM35" s="8" t="n">
        <f aca="false">+CL35/BP35</f>
        <v>0</v>
      </c>
      <c r="CN35" s="7"/>
    </row>
    <row r="36" s="8" customFormat="true" ht="15" hidden="false" customHeight="true" outlineLevel="0" collapsed="false">
      <c r="A36" s="58" t="s">
        <v>275</v>
      </c>
      <c r="B36" s="2" t="s">
        <v>249</v>
      </c>
      <c r="C36" s="2" t="s">
        <v>276</v>
      </c>
      <c r="D36" s="3" t="n">
        <v>1</v>
      </c>
      <c r="E36" s="5" t="s">
        <v>94</v>
      </c>
      <c r="F36" s="5" t="s">
        <v>95</v>
      </c>
      <c r="G36" s="5" t="s">
        <v>96</v>
      </c>
      <c r="H36" s="36" t="n">
        <v>42404</v>
      </c>
      <c r="I36" s="6"/>
      <c r="J36" s="6"/>
      <c r="K36" s="5" t="s">
        <v>175</v>
      </c>
      <c r="L36" s="5" t="s">
        <v>185</v>
      </c>
      <c r="M36" s="7" t="n">
        <v>1</v>
      </c>
      <c r="N36" s="35" t="s">
        <v>238</v>
      </c>
      <c r="O36" s="5" t="s">
        <v>240</v>
      </c>
      <c r="P36" s="5" t="s">
        <v>99</v>
      </c>
      <c r="Q36" s="5" t="s">
        <v>240</v>
      </c>
      <c r="R36" s="5" t="s">
        <v>155</v>
      </c>
      <c r="S36" s="5" t="s">
        <v>200</v>
      </c>
      <c r="T36" s="5" t="s">
        <v>177</v>
      </c>
      <c r="U36" s="9" t="n">
        <v>1800000</v>
      </c>
      <c r="V36" s="10"/>
      <c r="W36" s="5" t="s">
        <v>230</v>
      </c>
      <c r="X36" s="12"/>
      <c r="Y36" s="5"/>
      <c r="Z36" s="5"/>
      <c r="AA36" s="12"/>
      <c r="AJ36" s="47"/>
      <c r="AO36" s="13"/>
      <c r="AQ36" s="8" t="s">
        <v>188</v>
      </c>
      <c r="AR36" s="7"/>
      <c r="AS36" s="7"/>
      <c r="AT36" s="7"/>
      <c r="AU36" s="7"/>
      <c r="AV36" s="7"/>
      <c r="AW36" s="7"/>
      <c r="AX36" s="7"/>
      <c r="AY36" s="7"/>
      <c r="AZ36" s="7"/>
      <c r="BA36" s="14"/>
      <c r="BB36" s="14"/>
      <c r="BC36" s="14"/>
      <c r="BD36" s="7"/>
      <c r="BE36" s="14"/>
      <c r="BF36" s="14"/>
      <c r="BG36" s="14"/>
      <c r="BH36" s="7"/>
      <c r="BI36" s="7"/>
      <c r="BJ36" s="48"/>
      <c r="BK36" s="48"/>
      <c r="BL36" s="7"/>
      <c r="BM36" s="7"/>
      <c r="BN36" s="7"/>
      <c r="BO36" s="7"/>
      <c r="BP36" s="14"/>
      <c r="BQ36" s="14"/>
      <c r="BR36" s="14"/>
      <c r="BS36" s="14"/>
      <c r="BT36" s="7"/>
      <c r="BU36" s="7"/>
      <c r="BV36" s="7" t="s">
        <v>252</v>
      </c>
      <c r="BW36" s="7" t="s">
        <v>163</v>
      </c>
      <c r="BX36" s="7"/>
      <c r="BY36" s="7"/>
      <c r="BZ36" s="8" t="s">
        <v>109</v>
      </c>
      <c r="CA36" s="7"/>
      <c r="CB36" s="7"/>
      <c r="CC36" s="7"/>
      <c r="CD36" s="7"/>
      <c r="CE36" s="7"/>
      <c r="CF36" s="7"/>
      <c r="CG36" s="7"/>
      <c r="CH36" s="7" t="s">
        <v>268</v>
      </c>
      <c r="CI36" s="7"/>
      <c r="CJ36" s="7"/>
      <c r="CK36" s="7"/>
      <c r="CL36" s="7"/>
      <c r="CM36" s="8" t="e">
        <f aca="false">+CL36/BP36</f>
        <v>#DIV/0!</v>
      </c>
      <c r="CN36" s="7"/>
    </row>
    <row r="37" s="8" customFormat="true" ht="15" hidden="false" customHeight="true" outlineLevel="0" collapsed="false">
      <c r="A37" s="32"/>
      <c r="B37" s="64" t="s">
        <v>236</v>
      </c>
      <c r="C37" s="64" t="s">
        <v>277</v>
      </c>
      <c r="D37" s="34" t="n">
        <v>2</v>
      </c>
      <c r="E37" s="35" t="s">
        <v>94</v>
      </c>
      <c r="F37" s="35" t="s">
        <v>95</v>
      </c>
      <c r="G37" s="35" t="s">
        <v>96</v>
      </c>
      <c r="H37" s="36" t="n">
        <v>42026</v>
      </c>
      <c r="I37" s="6" t="n">
        <v>0.375</v>
      </c>
      <c r="J37" s="6" t="n">
        <v>0.416666666666667</v>
      </c>
      <c r="K37" s="7" t="s">
        <v>168</v>
      </c>
      <c r="L37" s="65" t="s">
        <v>185</v>
      </c>
      <c r="M37" s="39" t="n">
        <v>2</v>
      </c>
      <c r="N37" s="35" t="s">
        <v>238</v>
      </c>
      <c r="O37" s="35" t="s">
        <v>239</v>
      </c>
      <c r="P37" s="35" t="s">
        <v>240</v>
      </c>
      <c r="Q37" s="35" t="s">
        <v>240</v>
      </c>
      <c r="R37" s="40" t="s">
        <v>155</v>
      </c>
      <c r="S37" s="40" t="s">
        <v>169</v>
      </c>
      <c r="T37" s="7" t="s">
        <v>157</v>
      </c>
      <c r="U37" s="41" t="s">
        <v>278</v>
      </c>
      <c r="V37" s="34" t="n">
        <v>95</v>
      </c>
      <c r="W37" s="43" t="s">
        <v>230</v>
      </c>
      <c r="X37" s="44"/>
      <c r="Y37" s="35" t="n">
        <v>20</v>
      </c>
      <c r="Z37" s="35" t="n">
        <f aca="false">(Y37-AH37)-3</f>
        <v>17</v>
      </c>
      <c r="AA37" s="44" t="n">
        <v>42049</v>
      </c>
      <c r="AB37" s="40" t="n">
        <v>87</v>
      </c>
      <c r="AC37" s="40" t="s">
        <v>104</v>
      </c>
      <c r="AD37" s="40" t="n">
        <v>9.7</v>
      </c>
      <c r="AE37" s="40" t="s">
        <v>102</v>
      </c>
      <c r="AF37" s="40" t="s">
        <v>102</v>
      </c>
      <c r="AG37" s="40" t="s">
        <v>102</v>
      </c>
      <c r="AH37" s="40"/>
      <c r="AI37" s="40"/>
      <c r="AJ37" s="47"/>
      <c r="AK37" s="40"/>
      <c r="AL37" s="40"/>
      <c r="AM37" s="40"/>
      <c r="AN37" s="40"/>
      <c r="AO37" s="47"/>
      <c r="AP37" s="40"/>
      <c r="AQ37" s="40" t="s">
        <v>241</v>
      </c>
      <c r="AS37" s="8" t="s">
        <v>242</v>
      </c>
      <c r="BA37" s="14"/>
      <c r="BB37" s="14"/>
      <c r="BC37" s="48"/>
      <c r="BE37" s="48"/>
      <c r="BF37" s="48"/>
      <c r="BG37" s="48"/>
      <c r="BI37" s="49"/>
      <c r="BJ37" s="48"/>
      <c r="BK37" s="48"/>
      <c r="BP37" s="48"/>
      <c r="BQ37" s="48"/>
      <c r="BR37" s="48"/>
      <c r="BS37" s="48"/>
      <c r="BT37" s="7" t="s">
        <v>173</v>
      </c>
      <c r="BU37" s="44" t="n">
        <v>42049</v>
      </c>
      <c r="BV37" s="8" t="s">
        <v>243</v>
      </c>
      <c r="BW37" s="8" t="s">
        <v>214</v>
      </c>
      <c r="BZ37" s="8" t="s">
        <v>109</v>
      </c>
      <c r="CM37" s="8" t="e">
        <f aca="false">+CL37/BP37</f>
        <v>#DIV/0!</v>
      </c>
    </row>
    <row r="38" s="8" customFormat="true" ht="15" hidden="false" customHeight="true" outlineLevel="0" collapsed="false">
      <c r="A38" s="32"/>
      <c r="B38" s="64" t="s">
        <v>236</v>
      </c>
      <c r="C38" s="64" t="s">
        <v>279</v>
      </c>
      <c r="D38" s="34" t="n">
        <v>2</v>
      </c>
      <c r="E38" s="35" t="s">
        <v>94</v>
      </c>
      <c r="F38" s="35" t="s">
        <v>95</v>
      </c>
      <c r="G38" s="35" t="s">
        <v>96</v>
      </c>
      <c r="H38" s="36" t="n">
        <v>42026</v>
      </c>
      <c r="I38" s="6" t="n">
        <v>0.375</v>
      </c>
      <c r="J38" s="6" t="n">
        <v>0.416666666666667</v>
      </c>
      <c r="K38" s="7" t="s">
        <v>154</v>
      </c>
      <c r="L38" s="65" t="s">
        <v>185</v>
      </c>
      <c r="M38" s="39" t="n">
        <v>2</v>
      </c>
      <c r="N38" s="35" t="s">
        <v>238</v>
      </c>
      <c r="O38" s="35" t="s">
        <v>239</v>
      </c>
      <c r="P38" s="35" t="s">
        <v>240</v>
      </c>
      <c r="Q38" s="35" t="s">
        <v>240</v>
      </c>
      <c r="R38" s="40" t="s">
        <v>155</v>
      </c>
      <c r="S38" s="40" t="s">
        <v>156</v>
      </c>
      <c r="T38" s="7" t="s">
        <v>157</v>
      </c>
      <c r="U38" s="41" t="s">
        <v>158</v>
      </c>
      <c r="V38" s="42" t="n">
        <v>98</v>
      </c>
      <c r="W38" s="43" t="s">
        <v>230</v>
      </c>
      <c r="X38" s="44"/>
      <c r="Y38" s="35" t="n">
        <v>20</v>
      </c>
      <c r="Z38" s="35" t="n">
        <f aca="false">(Y38-AH38)-3</f>
        <v>17</v>
      </c>
      <c r="AA38" s="44" t="n">
        <v>42049</v>
      </c>
      <c r="AB38" s="40" t="n">
        <v>25</v>
      </c>
      <c r="AC38" s="40" t="s">
        <v>104</v>
      </c>
      <c r="AD38" s="40" t="n">
        <v>8.8</v>
      </c>
      <c r="AE38" s="40" t="s">
        <v>102</v>
      </c>
      <c r="AF38" s="40" t="s">
        <v>102</v>
      </c>
      <c r="AG38" s="40" t="s">
        <v>102</v>
      </c>
      <c r="AH38" s="40"/>
      <c r="AI38" s="40"/>
      <c r="AJ38" s="47"/>
      <c r="AK38" s="40"/>
      <c r="AL38" s="40"/>
      <c r="AM38" s="40"/>
      <c r="AN38" s="40"/>
      <c r="AO38" s="47"/>
      <c r="AP38" s="40"/>
      <c r="AQ38" s="40" t="s">
        <v>241</v>
      </c>
      <c r="AS38" s="8" t="s">
        <v>242</v>
      </c>
      <c r="BA38" s="14"/>
      <c r="BB38" s="14"/>
      <c r="BC38" s="48"/>
      <c r="BE38" s="48"/>
      <c r="BF38" s="48"/>
      <c r="BG38" s="48"/>
      <c r="BI38" s="49"/>
      <c r="BJ38" s="48"/>
      <c r="BK38" s="48"/>
      <c r="BP38" s="48"/>
      <c r="BQ38" s="48"/>
      <c r="BR38" s="48"/>
      <c r="BS38" s="48"/>
      <c r="BT38" s="7" t="s">
        <v>161</v>
      </c>
      <c r="BU38" s="44" t="n">
        <v>42049</v>
      </c>
      <c r="BV38" s="8" t="s">
        <v>243</v>
      </c>
      <c r="BW38" s="8" t="s">
        <v>214</v>
      </c>
      <c r="BZ38" s="8" t="s">
        <v>109</v>
      </c>
      <c r="CM38" s="8" t="e">
        <f aca="false">+CL38/BP38</f>
        <v>#DIV/0!</v>
      </c>
    </row>
    <row r="39" s="8" customFormat="true" ht="15" hidden="false" customHeight="true" outlineLevel="0" collapsed="false">
      <c r="A39" s="32"/>
      <c r="B39" s="63" t="s">
        <v>236</v>
      </c>
      <c r="C39" s="63" t="s">
        <v>280</v>
      </c>
      <c r="D39" s="34" t="n">
        <v>1</v>
      </c>
      <c r="E39" s="35" t="s">
        <v>94</v>
      </c>
      <c r="F39" s="35" t="s">
        <v>95</v>
      </c>
      <c r="G39" s="35" t="s">
        <v>96</v>
      </c>
      <c r="H39" s="36" t="n">
        <v>42026</v>
      </c>
      <c r="I39" s="6" t="n">
        <v>0.375</v>
      </c>
      <c r="J39" s="6" t="n">
        <v>0.416666666666667</v>
      </c>
      <c r="K39" s="7" t="s">
        <v>175</v>
      </c>
      <c r="L39" s="65" t="s">
        <v>185</v>
      </c>
      <c r="M39" s="39" t="n">
        <v>2</v>
      </c>
      <c r="N39" s="35" t="s">
        <v>238</v>
      </c>
      <c r="O39" s="35" t="s">
        <v>239</v>
      </c>
      <c r="P39" s="35" t="s">
        <v>240</v>
      </c>
      <c r="Q39" s="35" t="s">
        <v>240</v>
      </c>
      <c r="R39" s="40" t="s">
        <v>155</v>
      </c>
      <c r="S39" s="40" t="s">
        <v>200</v>
      </c>
      <c r="T39" s="40" t="s">
        <v>177</v>
      </c>
      <c r="U39" s="74" t="s">
        <v>281</v>
      </c>
      <c r="V39" s="67" t="s">
        <v>112</v>
      </c>
      <c r="W39" s="43" t="s">
        <v>230</v>
      </c>
      <c r="X39" s="44"/>
      <c r="Y39" s="35"/>
      <c r="Z39" s="35" t="n">
        <f aca="false">(Y39-AH39)-3</f>
        <v>-3</v>
      </c>
      <c r="AA39" s="44"/>
      <c r="AB39" s="40"/>
      <c r="AC39" s="40"/>
      <c r="AD39" s="40"/>
      <c r="AE39" s="40"/>
      <c r="AF39" s="40"/>
      <c r="AG39" s="40"/>
      <c r="AH39" s="40"/>
      <c r="AI39" s="40"/>
      <c r="AJ39" s="47"/>
      <c r="AK39" s="40"/>
      <c r="AL39" s="40"/>
      <c r="AM39" s="40"/>
      <c r="AN39" s="40"/>
      <c r="AO39" s="47"/>
      <c r="AP39" s="40"/>
      <c r="AQ39" s="40" t="s">
        <v>241</v>
      </c>
      <c r="BA39" s="14"/>
      <c r="BB39" s="14"/>
      <c r="BC39" s="48"/>
      <c r="BE39" s="48"/>
      <c r="BF39" s="48"/>
      <c r="BG39" s="48"/>
      <c r="BI39" s="49"/>
      <c r="BJ39" s="48"/>
      <c r="BK39" s="48"/>
      <c r="BP39" s="48"/>
      <c r="BQ39" s="48"/>
      <c r="BR39" s="48"/>
      <c r="BS39" s="48"/>
      <c r="BT39" s="7" t="s">
        <v>181</v>
      </c>
      <c r="BU39" s="44"/>
      <c r="BV39" s="8" t="s">
        <v>243</v>
      </c>
      <c r="BW39" s="8" t="s">
        <v>214</v>
      </c>
      <c r="BZ39" s="8" t="s">
        <v>109</v>
      </c>
      <c r="CM39" s="8" t="e">
        <f aca="false">+CL39/BP39</f>
        <v>#DIV/0!</v>
      </c>
    </row>
    <row r="40" s="8" customFormat="true" ht="15" hidden="false" customHeight="true" outlineLevel="0" collapsed="false">
      <c r="A40" s="32"/>
      <c r="B40" s="64" t="s">
        <v>255</v>
      </c>
      <c r="C40" s="64" t="s">
        <v>282</v>
      </c>
      <c r="D40" s="34" t="n">
        <v>2</v>
      </c>
      <c r="E40" s="35" t="s">
        <v>94</v>
      </c>
      <c r="F40" s="35" t="s">
        <v>95</v>
      </c>
      <c r="G40" s="35" t="s">
        <v>96</v>
      </c>
      <c r="H40" s="36" t="n">
        <v>42026</v>
      </c>
      <c r="I40" s="6"/>
      <c r="J40" s="6" t="n">
        <v>0.541666666666667</v>
      </c>
      <c r="K40" s="7" t="s">
        <v>168</v>
      </c>
      <c r="L40" s="65" t="s">
        <v>185</v>
      </c>
      <c r="M40" s="39" t="n">
        <v>2</v>
      </c>
      <c r="N40" s="35" t="s">
        <v>238</v>
      </c>
      <c r="O40" s="35" t="s">
        <v>240</v>
      </c>
      <c r="P40" s="35" t="s">
        <v>99</v>
      </c>
      <c r="Q40" s="35" t="s">
        <v>240</v>
      </c>
      <c r="R40" s="40" t="s">
        <v>155</v>
      </c>
      <c r="S40" s="40" t="s">
        <v>169</v>
      </c>
      <c r="T40" s="7" t="s">
        <v>157</v>
      </c>
      <c r="U40" s="41" t="s">
        <v>283</v>
      </c>
      <c r="V40" s="42" t="n">
        <v>99</v>
      </c>
      <c r="W40" s="43" t="s">
        <v>230</v>
      </c>
      <c r="X40" s="44" t="n">
        <v>42049</v>
      </c>
      <c r="Y40" s="35" t="n">
        <v>20</v>
      </c>
      <c r="Z40" s="35" t="n">
        <f aca="false">(Y40-AH40)-3</f>
        <v>17</v>
      </c>
      <c r="AA40" s="44" t="n">
        <v>42049</v>
      </c>
      <c r="AB40" s="46" t="s">
        <v>284</v>
      </c>
      <c r="AC40" s="46" t="s">
        <v>105</v>
      </c>
      <c r="AD40" s="46" t="s">
        <v>284</v>
      </c>
      <c r="AE40" s="40" t="s">
        <v>102</v>
      </c>
      <c r="AF40" s="40" t="s">
        <v>102</v>
      </c>
      <c r="AG40" s="40" t="s">
        <v>102</v>
      </c>
      <c r="AH40" s="40"/>
      <c r="AI40" s="40"/>
      <c r="AJ40" s="47"/>
      <c r="AK40" s="40"/>
      <c r="AL40" s="40"/>
      <c r="AM40" s="40"/>
      <c r="AN40" s="40"/>
      <c r="AO40" s="47"/>
      <c r="AP40" s="40"/>
      <c r="AQ40" s="40" t="s">
        <v>188</v>
      </c>
      <c r="AS40" s="8" t="s">
        <v>242</v>
      </c>
      <c r="BA40" s="14"/>
      <c r="BB40" s="14"/>
      <c r="BC40" s="48"/>
      <c r="BE40" s="48"/>
      <c r="BF40" s="48"/>
      <c r="BG40" s="48"/>
      <c r="BI40" s="49"/>
      <c r="BJ40" s="48"/>
      <c r="BK40" s="48"/>
      <c r="BP40" s="48"/>
      <c r="BQ40" s="48"/>
      <c r="BR40" s="48"/>
      <c r="BS40" s="48"/>
      <c r="BT40" s="7" t="s">
        <v>173</v>
      </c>
      <c r="BU40" s="44" t="n">
        <v>42049</v>
      </c>
      <c r="BV40" s="8" t="s">
        <v>257</v>
      </c>
      <c r="BW40" s="8" t="s">
        <v>214</v>
      </c>
      <c r="BZ40" s="8" t="s">
        <v>258</v>
      </c>
      <c r="CM40" s="8" t="e">
        <f aca="false">+CL40/BP40</f>
        <v>#DIV/0!</v>
      </c>
    </row>
    <row r="41" s="8" customFormat="true" ht="15" hidden="false" customHeight="true" outlineLevel="0" collapsed="false">
      <c r="A41" s="32"/>
      <c r="B41" s="64" t="s">
        <v>255</v>
      </c>
      <c r="C41" s="64" t="s">
        <v>285</v>
      </c>
      <c r="D41" s="34" t="n">
        <v>2</v>
      </c>
      <c r="E41" s="35" t="s">
        <v>94</v>
      </c>
      <c r="F41" s="35" t="s">
        <v>95</v>
      </c>
      <c r="G41" s="35" t="s">
        <v>96</v>
      </c>
      <c r="H41" s="36" t="n">
        <v>42026</v>
      </c>
      <c r="I41" s="6"/>
      <c r="J41" s="6" t="n">
        <v>0.541666666666667</v>
      </c>
      <c r="K41" s="7" t="s">
        <v>154</v>
      </c>
      <c r="L41" s="65" t="s">
        <v>185</v>
      </c>
      <c r="M41" s="39" t="n">
        <v>2</v>
      </c>
      <c r="N41" s="35" t="s">
        <v>238</v>
      </c>
      <c r="O41" s="35" t="s">
        <v>240</v>
      </c>
      <c r="P41" s="35" t="s">
        <v>99</v>
      </c>
      <c r="Q41" s="35" t="s">
        <v>240</v>
      </c>
      <c r="R41" s="40" t="s">
        <v>155</v>
      </c>
      <c r="S41" s="40" t="s">
        <v>156</v>
      </c>
      <c r="T41" s="7" t="s">
        <v>157</v>
      </c>
      <c r="U41" s="41" t="s">
        <v>286</v>
      </c>
      <c r="V41" s="59" t="s">
        <v>260</v>
      </c>
      <c r="W41" s="43" t="s">
        <v>230</v>
      </c>
      <c r="X41" s="44" t="n">
        <v>42049</v>
      </c>
      <c r="Y41" s="35" t="n">
        <v>20</v>
      </c>
      <c r="Z41" s="35" t="n">
        <f aca="false">(Y41-AH41)-3</f>
        <v>17</v>
      </c>
      <c r="AA41" s="44" t="n">
        <v>42049</v>
      </c>
      <c r="AB41" s="40" t="n">
        <v>30</v>
      </c>
      <c r="AC41" s="40" t="s">
        <v>104</v>
      </c>
      <c r="AD41" s="40" t="n">
        <v>8.7</v>
      </c>
      <c r="AE41" s="40" t="s">
        <v>102</v>
      </c>
      <c r="AF41" s="40" t="s">
        <v>102</v>
      </c>
      <c r="AG41" s="40" t="s">
        <v>102</v>
      </c>
      <c r="AH41" s="40"/>
      <c r="AI41" s="40"/>
      <c r="AJ41" s="47"/>
      <c r="AK41" s="40"/>
      <c r="AL41" s="40"/>
      <c r="AM41" s="40"/>
      <c r="AN41" s="40"/>
      <c r="AO41" s="47"/>
      <c r="AP41" s="40"/>
      <c r="AQ41" s="40" t="s">
        <v>188</v>
      </c>
      <c r="AS41" s="8" t="s">
        <v>242</v>
      </c>
      <c r="BA41" s="14"/>
      <c r="BB41" s="14"/>
      <c r="BC41" s="48"/>
      <c r="BE41" s="48"/>
      <c r="BF41" s="48"/>
      <c r="BG41" s="48"/>
      <c r="BI41" s="49"/>
      <c r="BJ41" s="48"/>
      <c r="BK41" s="48"/>
      <c r="BP41" s="48"/>
      <c r="BQ41" s="48"/>
      <c r="BR41" s="48"/>
      <c r="BS41" s="48"/>
      <c r="BT41" s="7" t="s">
        <v>161</v>
      </c>
      <c r="BU41" s="44" t="n">
        <v>42049</v>
      </c>
      <c r="BV41" s="8" t="s">
        <v>257</v>
      </c>
      <c r="BW41" s="8" t="s">
        <v>214</v>
      </c>
      <c r="BZ41" s="8" t="s">
        <v>258</v>
      </c>
      <c r="CM41" s="8" t="e">
        <f aca="false">+CL41/BP41</f>
        <v>#DIV/0!</v>
      </c>
    </row>
    <row r="42" s="8" customFormat="true" ht="15.75" hidden="false" customHeight="false" outlineLevel="0" collapsed="false">
      <c r="A42" s="32"/>
      <c r="B42" s="63" t="s">
        <v>255</v>
      </c>
      <c r="C42" s="33" t="s">
        <v>287</v>
      </c>
      <c r="D42" s="34" t="n">
        <v>1</v>
      </c>
      <c r="E42" s="35" t="s">
        <v>94</v>
      </c>
      <c r="F42" s="35" t="s">
        <v>95</v>
      </c>
      <c r="G42" s="35" t="s">
        <v>96</v>
      </c>
      <c r="H42" s="36" t="n">
        <v>42026</v>
      </c>
      <c r="I42" s="6"/>
      <c r="J42" s="6" t="n">
        <v>0.541666666666667</v>
      </c>
      <c r="K42" s="7" t="s">
        <v>175</v>
      </c>
      <c r="L42" s="65" t="s">
        <v>185</v>
      </c>
      <c r="M42" s="39" t="n">
        <v>2</v>
      </c>
      <c r="N42" s="35" t="s">
        <v>238</v>
      </c>
      <c r="O42" s="35" t="s">
        <v>240</v>
      </c>
      <c r="P42" s="35" t="s">
        <v>99</v>
      </c>
      <c r="Q42" s="35" t="s">
        <v>240</v>
      </c>
      <c r="R42" s="40" t="s">
        <v>155</v>
      </c>
      <c r="S42" s="40" t="s">
        <v>200</v>
      </c>
      <c r="T42" s="40" t="s">
        <v>177</v>
      </c>
      <c r="U42" s="41" t="s">
        <v>288</v>
      </c>
      <c r="V42" s="42" t="n">
        <v>99</v>
      </c>
      <c r="W42" s="43" t="s">
        <v>230</v>
      </c>
      <c r="X42" s="44"/>
      <c r="Y42" s="35"/>
      <c r="Z42" s="35" t="n">
        <f aca="false">(Y42-AH42)-3</f>
        <v>-3</v>
      </c>
      <c r="AA42" s="12"/>
      <c r="AB42" s="40"/>
      <c r="AC42" s="40"/>
      <c r="AD42" s="40"/>
      <c r="AE42" s="40"/>
      <c r="AF42" s="40"/>
      <c r="AG42" s="40"/>
      <c r="AH42" s="40"/>
      <c r="AI42" s="40"/>
      <c r="AJ42" s="47"/>
      <c r="AK42" s="40"/>
      <c r="AL42" s="40"/>
      <c r="AM42" s="40"/>
      <c r="AN42" s="40"/>
      <c r="AO42" s="47"/>
      <c r="AP42" s="40"/>
      <c r="AQ42" s="40" t="s">
        <v>188</v>
      </c>
      <c r="AS42" s="40"/>
      <c r="BA42" s="14"/>
      <c r="BB42" s="14"/>
      <c r="BC42" s="48"/>
      <c r="BE42" s="48"/>
      <c r="BF42" s="48"/>
      <c r="BG42" s="48"/>
      <c r="BI42" s="49"/>
      <c r="BJ42" s="48"/>
      <c r="BK42" s="48"/>
      <c r="BP42" s="48"/>
      <c r="BQ42" s="48"/>
      <c r="BR42" s="48"/>
      <c r="BS42" s="48"/>
      <c r="BT42" s="7" t="s">
        <v>181</v>
      </c>
      <c r="BU42" s="12"/>
      <c r="BV42" s="8" t="s">
        <v>257</v>
      </c>
      <c r="BW42" s="8" t="s">
        <v>214</v>
      </c>
      <c r="BZ42" s="8" t="s">
        <v>258</v>
      </c>
      <c r="CM42" s="8" t="e">
        <f aca="false">+CL42/BP42</f>
        <v>#DIV/0!</v>
      </c>
    </row>
    <row r="43" s="5" customFormat="true" ht="15.75" hidden="false" customHeight="false" outlineLevel="0" collapsed="false">
      <c r="A43" s="58" t="s">
        <v>289</v>
      </c>
      <c r="B43" s="2" t="s">
        <v>263</v>
      </c>
      <c r="C43" s="2" t="s">
        <v>290</v>
      </c>
      <c r="D43" s="3" t="n">
        <v>1</v>
      </c>
      <c r="E43" s="5" t="s">
        <v>94</v>
      </c>
      <c r="F43" s="35" t="s">
        <v>95</v>
      </c>
      <c r="G43" s="35" t="s">
        <v>96</v>
      </c>
      <c r="H43" s="69" t="n">
        <v>42641</v>
      </c>
      <c r="I43" s="6" t="n">
        <v>0.395833333333333</v>
      </c>
      <c r="J43" s="6" t="n">
        <v>0.4375</v>
      </c>
      <c r="K43" s="7" t="s">
        <v>168</v>
      </c>
      <c r="L43" s="8" t="s">
        <v>185</v>
      </c>
      <c r="M43" s="7" t="n">
        <v>3</v>
      </c>
      <c r="N43" s="5" t="s">
        <v>238</v>
      </c>
      <c r="O43" s="5" t="s">
        <v>291</v>
      </c>
      <c r="P43" s="5" t="s">
        <v>99</v>
      </c>
      <c r="Q43" s="5" t="s">
        <v>291</v>
      </c>
      <c r="R43" s="40" t="s">
        <v>155</v>
      </c>
      <c r="S43" s="40" t="s">
        <v>169</v>
      </c>
      <c r="T43" s="7" t="s">
        <v>157</v>
      </c>
      <c r="U43" s="9"/>
      <c r="V43" s="42" t="s">
        <v>159</v>
      </c>
      <c r="W43" s="43" t="s">
        <v>230</v>
      </c>
      <c r="X43" s="11"/>
      <c r="AA43" s="12"/>
      <c r="AB43" s="8"/>
      <c r="AC43" s="8"/>
      <c r="AD43" s="8"/>
      <c r="AE43" s="8" t="s">
        <v>102</v>
      </c>
      <c r="AF43" s="8" t="s">
        <v>102</v>
      </c>
      <c r="AG43" s="8" t="s">
        <v>102</v>
      </c>
      <c r="AH43" s="8" t="n">
        <v>0.6</v>
      </c>
      <c r="AI43" s="8" t="n">
        <v>300</v>
      </c>
      <c r="AJ43" s="47"/>
      <c r="AK43" s="8"/>
      <c r="AL43" s="8" t="n">
        <v>9</v>
      </c>
      <c r="AM43" s="8" t="n">
        <v>28</v>
      </c>
      <c r="AN43" s="8" t="n">
        <v>15</v>
      </c>
      <c r="AO43" s="13" t="n">
        <v>42851</v>
      </c>
      <c r="AP43" s="8" t="n">
        <f aca="false">AM43-AN43</f>
        <v>13</v>
      </c>
      <c r="AQ43" s="8" t="s">
        <v>188</v>
      </c>
      <c r="AR43" s="7"/>
      <c r="AS43" s="7"/>
      <c r="AT43" s="7"/>
      <c r="AU43" s="7"/>
      <c r="AV43" s="7"/>
      <c r="AW43" s="7"/>
      <c r="AX43" s="7" t="s">
        <v>292</v>
      </c>
      <c r="AY43" s="7" t="n">
        <v>20210601</v>
      </c>
      <c r="AZ43" s="7" t="n">
        <v>20210623</v>
      </c>
      <c r="BA43" s="14" t="n">
        <v>28724441</v>
      </c>
      <c r="BB43" s="14" t="n">
        <v>25222898</v>
      </c>
      <c r="BC43" s="52" t="n">
        <f aca="false">BB43/BA43</f>
        <v>0.878098828798792</v>
      </c>
      <c r="BD43" s="8" t="str">
        <f aca="false">CONCATENATE("preprocessing/",A43, "/outputs/salmon_hg38_100/quant.sf")</f>
        <v>preprocessing/TMRC30178/outputs/salmon_hg38_100/quant.sf</v>
      </c>
      <c r="BE43" s="14"/>
      <c r="BF43" s="14"/>
      <c r="BG43" s="14"/>
      <c r="BH43" s="7"/>
      <c r="BI43" s="49" t="str">
        <f aca="false">CONCATENATE("preprocessing/", A43, "/outputs/02hisat2_hg38_100/hg38_100_sno_gene_gene_id.count.xz")</f>
        <v>preprocessing/TMRC30178/outputs/02hisat2_hg38_100/hg38_100_sno_gene_gene_id.count.xz</v>
      </c>
      <c r="BJ43" s="75" t="n">
        <v>23489966</v>
      </c>
      <c r="BK43" s="75" t="n">
        <v>1104694</v>
      </c>
      <c r="BL43" s="52" t="n">
        <f aca="false">(BK43+BJ43)/BB43</f>
        <v>0.975092552806581</v>
      </c>
      <c r="BM43" s="7"/>
      <c r="BN43" s="7"/>
      <c r="BO43" s="8" t="str">
        <f aca="false">CONCATENATE("preprocessing/", A43, "/outputs/03hisat2_lpanamensis_v36/sno_gene_gene_id.count.xz")</f>
        <v>preprocessing/TMRC30178/outputs/03hisat2_lpanamensis_v36/sno_gene_gene_id.count.xz</v>
      </c>
      <c r="BP43" s="14" t="n">
        <v>870</v>
      </c>
      <c r="BQ43" s="14" t="n">
        <v>63</v>
      </c>
      <c r="BR43" s="54" t="n">
        <f aca="false">(BQ43+BP43)/BB43</f>
        <v>3.69901983507208E-005</v>
      </c>
      <c r="BS43" s="55" t="n">
        <f aca="false">(BQ43+BP43)/(BK43+BJ43)</f>
        <v>3.79350639529069E-005</v>
      </c>
      <c r="BT43" s="7"/>
      <c r="BU43" s="7"/>
      <c r="BV43" s="7" t="s">
        <v>267</v>
      </c>
      <c r="BW43" s="7"/>
      <c r="BX43" s="7"/>
      <c r="BY43" s="7"/>
      <c r="BZ43" s="8" t="s">
        <v>109</v>
      </c>
      <c r="CA43" s="7"/>
      <c r="CB43" s="7"/>
      <c r="CC43" s="7"/>
      <c r="CD43" s="7"/>
      <c r="CE43" s="7"/>
      <c r="CF43" s="7"/>
      <c r="CG43" s="7" t="s">
        <v>293</v>
      </c>
      <c r="CH43" s="7" t="n">
        <v>0</v>
      </c>
      <c r="CI43" s="7" t="n">
        <v>0</v>
      </c>
      <c r="CJ43" s="7" t="n">
        <v>17</v>
      </c>
      <c r="CK43" s="7" t="n">
        <v>0</v>
      </c>
      <c r="CL43" s="8" t="n">
        <f aca="false">SUM(CH43:CK43)</f>
        <v>17</v>
      </c>
      <c r="CM43" s="56" t="n">
        <f aca="false">+CL43/BP43</f>
        <v>0.0195402298850575</v>
      </c>
      <c r="CN43" s="7" t="s">
        <v>104</v>
      </c>
    </row>
    <row r="44" s="8" customFormat="true" ht="15" hidden="false" customHeight="true" outlineLevel="0" collapsed="false">
      <c r="A44" s="58" t="s">
        <v>294</v>
      </c>
      <c r="B44" s="2" t="s">
        <v>263</v>
      </c>
      <c r="C44" s="2" t="s">
        <v>295</v>
      </c>
      <c r="D44" s="3" t="n">
        <v>1</v>
      </c>
      <c r="E44" s="5" t="s">
        <v>94</v>
      </c>
      <c r="F44" s="35" t="s">
        <v>95</v>
      </c>
      <c r="G44" s="35" t="s">
        <v>96</v>
      </c>
      <c r="H44" s="69" t="n">
        <v>42641</v>
      </c>
      <c r="I44" s="6" t="n">
        <v>0.395833333333333</v>
      </c>
      <c r="J44" s="6" t="n">
        <v>0.4375</v>
      </c>
      <c r="K44" s="7" t="s">
        <v>154</v>
      </c>
      <c r="L44" s="8" t="s">
        <v>185</v>
      </c>
      <c r="M44" s="7" t="n">
        <v>3</v>
      </c>
      <c r="N44" s="5" t="s">
        <v>238</v>
      </c>
      <c r="O44" s="5" t="s">
        <v>291</v>
      </c>
      <c r="P44" s="5" t="s">
        <v>99</v>
      </c>
      <c r="Q44" s="5" t="s">
        <v>291</v>
      </c>
      <c r="R44" s="40" t="s">
        <v>155</v>
      </c>
      <c r="S44" s="40" t="s">
        <v>156</v>
      </c>
      <c r="T44" s="7" t="s">
        <v>157</v>
      </c>
      <c r="U44" s="9"/>
      <c r="V44" s="42" t="s">
        <v>159</v>
      </c>
      <c r="W44" s="43" t="s">
        <v>230</v>
      </c>
      <c r="X44" s="11"/>
      <c r="Y44" s="5"/>
      <c r="Z44" s="5"/>
      <c r="AA44" s="12"/>
      <c r="AE44" s="8" t="s">
        <v>102</v>
      </c>
      <c r="AF44" s="8" t="s">
        <v>102</v>
      </c>
      <c r="AG44" s="8" t="s">
        <v>102</v>
      </c>
      <c r="AH44" s="8" t="n">
        <v>1.4</v>
      </c>
      <c r="AI44" s="8" t="n">
        <v>300</v>
      </c>
      <c r="AJ44" s="47"/>
      <c r="AL44" s="8" t="n">
        <v>10</v>
      </c>
      <c r="AM44" s="8" t="n">
        <v>28</v>
      </c>
      <c r="AN44" s="8" t="n">
        <v>15</v>
      </c>
      <c r="AO44" s="13" t="n">
        <v>42851</v>
      </c>
      <c r="AP44" s="8" t="n">
        <f aca="false">AM44-AN44</f>
        <v>13</v>
      </c>
      <c r="AQ44" s="8" t="s">
        <v>188</v>
      </c>
      <c r="AR44" s="7"/>
      <c r="AS44" s="7"/>
      <c r="AT44" s="7"/>
      <c r="AU44" s="7"/>
      <c r="AV44" s="7"/>
      <c r="AW44" s="7"/>
      <c r="AX44" s="7" t="s">
        <v>292</v>
      </c>
      <c r="AY44" s="7" t="n">
        <v>20210601</v>
      </c>
      <c r="AZ44" s="7" t="n">
        <v>20210623</v>
      </c>
      <c r="BA44" s="14" t="n">
        <v>29354354</v>
      </c>
      <c r="BB44" s="14" t="n">
        <v>25620922</v>
      </c>
      <c r="BC44" s="52" t="n">
        <f aca="false">BB44/BA44</f>
        <v>0.872815051559302</v>
      </c>
      <c r="BD44" s="8" t="str">
        <f aca="false">CONCATENATE("preprocessing/",A44, "/outputs/salmon_hg38_100/quant.sf")</f>
        <v>preprocessing/TMRC30179/outputs/salmon_hg38_100/quant.sf</v>
      </c>
      <c r="BE44" s="14"/>
      <c r="BF44" s="14"/>
      <c r="BG44" s="14"/>
      <c r="BH44" s="7"/>
      <c r="BI44" s="49" t="str">
        <f aca="false">CONCATENATE("preprocessing/", A44, "/outputs/02hisat2_hg38_100/hg38_100_sno_gene_gene_id.count.xz")</f>
        <v>preprocessing/TMRC30179/outputs/02hisat2_hg38_100/hg38_100_sno_gene_gene_id.count.xz</v>
      </c>
      <c r="BJ44" s="75" t="n">
        <v>23733935</v>
      </c>
      <c r="BK44" s="75" t="n">
        <v>1034169</v>
      </c>
      <c r="BL44" s="52" t="n">
        <f aca="false">(BK44+BJ44)/BB44</f>
        <v>0.966714000378285</v>
      </c>
      <c r="BM44" s="7"/>
      <c r="BN44" s="7"/>
      <c r="BO44" s="8" t="str">
        <f aca="false">CONCATENATE("preprocessing/", A44, "/outputs/03hisat2_lpanamensis_v36/sno_gene_gene_id.count.xz")</f>
        <v>preprocessing/TMRC30179/outputs/03hisat2_lpanamensis_v36/sno_gene_gene_id.count.xz</v>
      </c>
      <c r="BP44" s="14" t="n">
        <v>972</v>
      </c>
      <c r="BQ44" s="14" t="n">
        <v>76</v>
      </c>
      <c r="BR44" s="54" t="n">
        <f aca="false">(BQ44+BP44)/BB44</f>
        <v>4.09040705092502E-005</v>
      </c>
      <c r="BS44" s="55" t="n">
        <f aca="false">(BQ44+BP44)/(BK44+BJ44)</f>
        <v>4.23124838300098E-005</v>
      </c>
      <c r="BT44" s="7"/>
      <c r="BU44" s="7"/>
      <c r="BV44" s="7" t="s">
        <v>267</v>
      </c>
      <c r="BW44" s="7"/>
      <c r="BX44" s="7"/>
      <c r="BY44" s="7"/>
      <c r="BZ44" s="8" t="s">
        <v>109</v>
      </c>
      <c r="CA44" s="7"/>
      <c r="CB44" s="7"/>
      <c r="CC44" s="7"/>
      <c r="CD44" s="7"/>
      <c r="CE44" s="7"/>
      <c r="CF44" s="7"/>
      <c r="CG44" s="7" t="s">
        <v>296</v>
      </c>
      <c r="CH44" s="7" t="n">
        <v>0</v>
      </c>
      <c r="CI44" s="7" t="n">
        <v>0</v>
      </c>
      <c r="CJ44" s="7" t="n">
        <v>17</v>
      </c>
      <c r="CK44" s="7" t="n">
        <v>0</v>
      </c>
      <c r="CL44" s="8" t="n">
        <f aca="false">SUM(CH44:CK44)</f>
        <v>17</v>
      </c>
      <c r="CM44" s="56" t="n">
        <f aca="false">+CL44/BP44</f>
        <v>0.0174897119341564</v>
      </c>
      <c r="CN44" s="7" t="s">
        <v>104</v>
      </c>
    </row>
    <row r="45" s="5" customFormat="true" ht="18.75" hidden="false" customHeight="true" outlineLevel="0" collapsed="false">
      <c r="A45" s="32"/>
      <c r="B45" s="76" t="s">
        <v>297</v>
      </c>
      <c r="C45" s="76" t="s">
        <v>298</v>
      </c>
      <c r="D45" s="10" t="n">
        <v>1</v>
      </c>
      <c r="E45" s="35" t="s">
        <v>94</v>
      </c>
      <c r="F45" s="35" t="s">
        <v>95</v>
      </c>
      <c r="G45" s="35" t="s">
        <v>96</v>
      </c>
      <c r="H45" s="36" t="n">
        <v>42026</v>
      </c>
      <c r="I45" s="77"/>
      <c r="J45" s="77" t="n">
        <v>0.541666666666667</v>
      </c>
      <c r="K45" s="5" t="s">
        <v>175</v>
      </c>
      <c r="L45" s="38" t="s">
        <v>185</v>
      </c>
      <c r="M45" s="38" t="n">
        <v>2</v>
      </c>
      <c r="N45" s="38" t="s">
        <v>266</v>
      </c>
      <c r="O45" s="35" t="s">
        <v>99</v>
      </c>
      <c r="P45" s="35" t="s">
        <v>99</v>
      </c>
      <c r="Q45" s="35" t="s">
        <v>291</v>
      </c>
      <c r="R45" s="35" t="s">
        <v>155</v>
      </c>
      <c r="S45" s="35" t="s">
        <v>200</v>
      </c>
      <c r="T45" s="35" t="s">
        <v>177</v>
      </c>
      <c r="U45" s="41" t="s">
        <v>299</v>
      </c>
      <c r="V45" s="42" t="s">
        <v>300</v>
      </c>
      <c r="W45" s="43" t="s">
        <v>230</v>
      </c>
      <c r="X45" s="12"/>
      <c r="Y45" s="35"/>
      <c r="Z45" s="35" t="n">
        <f aca="false">(Y45-AH45)-3</f>
        <v>-3</v>
      </c>
      <c r="AA45" s="12"/>
      <c r="AB45" s="35"/>
      <c r="AC45" s="35"/>
      <c r="AD45" s="35"/>
      <c r="AE45" s="35"/>
      <c r="AF45" s="35"/>
      <c r="AG45" s="35"/>
      <c r="AH45" s="35"/>
      <c r="AI45" s="35"/>
      <c r="AJ45" s="44"/>
      <c r="AK45" s="35"/>
      <c r="AL45" s="35"/>
      <c r="AM45" s="35"/>
      <c r="AN45" s="35"/>
      <c r="AO45" s="44"/>
      <c r="AP45" s="35"/>
      <c r="AQ45" s="40" t="s">
        <v>188</v>
      </c>
      <c r="AR45" s="5" t="s">
        <v>301</v>
      </c>
      <c r="BA45" s="14"/>
      <c r="BB45" s="14"/>
      <c r="BC45" s="78"/>
      <c r="BE45" s="78"/>
      <c r="BF45" s="78"/>
      <c r="BG45" s="78"/>
      <c r="BI45" s="79"/>
      <c r="BJ45" s="48"/>
      <c r="BK45" s="48"/>
      <c r="BP45" s="78"/>
      <c r="BQ45" s="78"/>
      <c r="BR45" s="78"/>
      <c r="BS45" s="78"/>
      <c r="BT45" s="5" t="s">
        <v>181</v>
      </c>
      <c r="BU45" s="12"/>
      <c r="BV45" s="5" t="s">
        <v>302</v>
      </c>
      <c r="BW45" s="8" t="s">
        <v>214</v>
      </c>
      <c r="BZ45" s="8" t="s">
        <v>258</v>
      </c>
      <c r="CM45" s="8" t="e">
        <f aca="false">+CL45/BP45</f>
        <v>#DIV/0!</v>
      </c>
    </row>
    <row r="46" s="8" customFormat="true" ht="15.75" hidden="false" customHeight="false" outlineLevel="0" collapsed="false">
      <c r="A46" s="1" t="s">
        <v>303</v>
      </c>
      <c r="B46" s="2" t="s">
        <v>263</v>
      </c>
      <c r="C46" s="2" t="s">
        <v>304</v>
      </c>
      <c r="D46" s="3" t="n">
        <v>1</v>
      </c>
      <c r="E46" s="5" t="s">
        <v>94</v>
      </c>
      <c r="F46" s="35" t="s">
        <v>95</v>
      </c>
      <c r="G46" s="35" t="s">
        <v>96</v>
      </c>
      <c r="H46" s="69" t="n">
        <v>42613</v>
      </c>
      <c r="I46" s="6" t="n">
        <v>0.430555555555556</v>
      </c>
      <c r="J46" s="6" t="n">
        <v>0.4375</v>
      </c>
      <c r="K46" s="7" t="s">
        <v>168</v>
      </c>
      <c r="L46" s="8" t="s">
        <v>185</v>
      </c>
      <c r="M46" s="7" t="n">
        <v>1</v>
      </c>
      <c r="N46" s="5" t="s">
        <v>238</v>
      </c>
      <c r="O46" s="5" t="s">
        <v>291</v>
      </c>
      <c r="P46" s="5" t="s">
        <v>99</v>
      </c>
      <c r="Q46" s="5" t="s">
        <v>291</v>
      </c>
      <c r="R46" s="40" t="s">
        <v>155</v>
      </c>
      <c r="S46" s="40" t="s">
        <v>169</v>
      </c>
      <c r="T46" s="7" t="s">
        <v>157</v>
      </c>
      <c r="U46" s="9"/>
      <c r="V46" s="42" t="s">
        <v>159</v>
      </c>
      <c r="W46" s="43" t="s">
        <v>230</v>
      </c>
      <c r="X46" s="11"/>
      <c r="Y46" s="5"/>
      <c r="Z46" s="5"/>
      <c r="AA46" s="12"/>
      <c r="AE46" s="8" t="n">
        <v>349</v>
      </c>
      <c r="AH46" s="8" t="n">
        <v>0.9</v>
      </c>
      <c r="AI46" s="8" t="n">
        <v>300</v>
      </c>
      <c r="AJ46" s="47"/>
      <c r="AL46" s="8" t="n">
        <v>13</v>
      </c>
      <c r="AM46" s="8" t="n">
        <v>28</v>
      </c>
      <c r="AN46" s="8" t="n">
        <v>15</v>
      </c>
      <c r="AO46" s="13" t="s">
        <v>305</v>
      </c>
      <c r="AP46" s="8" t="n">
        <f aca="false">AM46-AN46</f>
        <v>13</v>
      </c>
      <c r="AQ46" s="8" t="s">
        <v>306</v>
      </c>
      <c r="AR46" s="7"/>
      <c r="AS46" s="7"/>
      <c r="AT46" s="7"/>
      <c r="AU46" s="7"/>
      <c r="AV46" s="7"/>
      <c r="AW46" s="7"/>
      <c r="AX46" s="7" t="s">
        <v>307</v>
      </c>
      <c r="AY46" s="7" t="n">
        <v>20211001</v>
      </c>
      <c r="AZ46" s="7" t="n">
        <v>20211010</v>
      </c>
      <c r="BA46" s="68" t="n">
        <v>28271933</v>
      </c>
      <c r="BB46" s="68" t="n">
        <v>26675987</v>
      </c>
      <c r="BC46" s="52" t="n">
        <f aca="false">BB46/BA46</f>
        <v>0.943550163336904</v>
      </c>
      <c r="BD46" s="8" t="str">
        <f aca="false">CONCATENATE("preprocessing/",A46, "/outputs/salmon_hg38_100/quant.sf")</f>
        <v>preprocessing/TMRC30221/outputs/salmon_hg38_100/quant.sf</v>
      </c>
      <c r="BE46" s="14"/>
      <c r="BF46" s="14"/>
      <c r="BG46" s="14"/>
      <c r="BH46" s="7"/>
      <c r="BI46" s="49" t="str">
        <f aca="false">CONCATENATE("preprocessing/", A46, "/outputs/02hisat2_hg38_100/hg38_100_sno_gene_gene_id.count.xz")</f>
        <v>preprocessing/TMRC30221/outputs/02hisat2_hg38_100/hg38_100_sno_gene_gene_id.count.xz</v>
      </c>
      <c r="BJ46" s="68" t="n">
        <v>24923262</v>
      </c>
      <c r="BK46" s="68" t="n">
        <v>1200526</v>
      </c>
      <c r="BL46" s="52" t="n">
        <f aca="false">(BK46+BJ46)/BB46</f>
        <v>0.979299772488268</v>
      </c>
      <c r="BM46" s="7"/>
      <c r="BN46" s="7"/>
      <c r="BO46" s="8" t="str">
        <f aca="false">CONCATENATE("preprocessing/", A46, "/outputs/03hisat2_lpanamensis_v36/sno_gene_gene_id.count.xz")</f>
        <v>preprocessing/TMRC30221/outputs/03hisat2_lpanamensis_v36/sno_gene_gene_id.count.xz</v>
      </c>
      <c r="BP46" s="14" t="n">
        <v>119</v>
      </c>
      <c r="BQ46" s="14" t="n">
        <v>8</v>
      </c>
      <c r="BR46" s="54" t="n">
        <f aca="false">(BQ46+BP46)/BB46</f>
        <v>4.76083602829766E-006</v>
      </c>
      <c r="BS46" s="55" t="n">
        <f aca="false">(BQ46+BP46)/(BK46+BJ46)</f>
        <v>4.86146955410908E-006</v>
      </c>
      <c r="BT46" s="7"/>
      <c r="BU46" s="7"/>
      <c r="BV46" s="7" t="s">
        <v>267</v>
      </c>
      <c r="BW46" s="7"/>
      <c r="BX46" s="7"/>
      <c r="BY46" s="7"/>
      <c r="BZ46" s="7" t="s">
        <v>109</v>
      </c>
      <c r="CA46" s="7"/>
      <c r="CB46" s="7"/>
      <c r="CC46" s="7"/>
      <c r="CD46" s="7"/>
      <c r="CE46" s="7"/>
      <c r="CF46" s="7"/>
      <c r="CG46" s="7" t="s">
        <v>308</v>
      </c>
      <c r="CH46" s="7" t="n">
        <v>0</v>
      </c>
      <c r="CI46" s="7" t="n">
        <v>0</v>
      </c>
      <c r="CJ46" s="7" t="n">
        <v>0</v>
      </c>
      <c r="CK46" s="7" t="n">
        <v>0</v>
      </c>
      <c r="CL46" s="8" t="n">
        <f aca="false">SUM(CH46:CK46)</f>
        <v>0</v>
      </c>
      <c r="CM46" s="56" t="n">
        <f aca="false">+CL46/BP46</f>
        <v>0</v>
      </c>
      <c r="CN46" s="7" t="s">
        <v>105</v>
      </c>
    </row>
    <row r="47" s="8" customFormat="true" ht="15.75" hidden="false" customHeight="false" outlineLevel="0" collapsed="false">
      <c r="A47" s="1" t="s">
        <v>309</v>
      </c>
      <c r="B47" s="2" t="s">
        <v>263</v>
      </c>
      <c r="C47" s="2" t="s">
        <v>310</v>
      </c>
      <c r="D47" s="3" t="n">
        <v>1</v>
      </c>
      <c r="E47" s="5" t="s">
        <v>94</v>
      </c>
      <c r="F47" s="35" t="s">
        <v>95</v>
      </c>
      <c r="G47" s="35" t="s">
        <v>96</v>
      </c>
      <c r="H47" s="69" t="n">
        <v>42613</v>
      </c>
      <c r="I47" s="6" t="n">
        <v>0.430555555555556</v>
      </c>
      <c r="J47" s="6" t="n">
        <v>0.4375</v>
      </c>
      <c r="K47" s="7" t="s">
        <v>154</v>
      </c>
      <c r="L47" s="8" t="s">
        <v>185</v>
      </c>
      <c r="M47" s="7" t="n">
        <v>1</v>
      </c>
      <c r="N47" s="5" t="s">
        <v>238</v>
      </c>
      <c r="O47" s="5" t="s">
        <v>291</v>
      </c>
      <c r="P47" s="5" t="s">
        <v>99</v>
      </c>
      <c r="Q47" s="5" t="s">
        <v>291</v>
      </c>
      <c r="R47" s="40" t="s">
        <v>155</v>
      </c>
      <c r="S47" s="40" t="s">
        <v>156</v>
      </c>
      <c r="T47" s="7" t="s">
        <v>157</v>
      </c>
      <c r="U47" s="9"/>
      <c r="V47" s="42" t="s">
        <v>159</v>
      </c>
      <c r="W47" s="43" t="s">
        <v>230</v>
      </c>
      <c r="X47" s="11"/>
      <c r="Y47" s="5"/>
      <c r="Z47" s="5"/>
      <c r="AA47" s="12"/>
      <c r="AE47" s="8" t="n">
        <v>241</v>
      </c>
      <c r="AH47" s="8" t="n">
        <v>1.3</v>
      </c>
      <c r="AI47" s="8" t="n">
        <v>300</v>
      </c>
      <c r="AJ47" s="47"/>
      <c r="AL47" s="8" t="n">
        <v>14</v>
      </c>
      <c r="AM47" s="8" t="n">
        <v>28</v>
      </c>
      <c r="AN47" s="8" t="n">
        <v>15</v>
      </c>
      <c r="AO47" s="13" t="s">
        <v>305</v>
      </c>
      <c r="AP47" s="8" t="n">
        <f aca="false">AM47-AN47</f>
        <v>13</v>
      </c>
      <c r="AQ47" s="8" t="s">
        <v>306</v>
      </c>
      <c r="AR47" s="7"/>
      <c r="AS47" s="7"/>
      <c r="AT47" s="7"/>
      <c r="AU47" s="7"/>
      <c r="AV47" s="7"/>
      <c r="AW47" s="7"/>
      <c r="AX47" s="7" t="s">
        <v>307</v>
      </c>
      <c r="AY47" s="7" t="n">
        <v>20211001</v>
      </c>
      <c r="AZ47" s="7" t="n">
        <v>20211010</v>
      </c>
      <c r="BA47" s="68" t="n">
        <v>27188584</v>
      </c>
      <c r="BB47" s="68" t="n">
        <v>25802273</v>
      </c>
      <c r="BC47" s="52" t="n">
        <f aca="false">BB47/BA47</f>
        <v>0.949011283559306</v>
      </c>
      <c r="BD47" s="8" t="str">
        <f aca="false">CONCATENATE("preprocessing/",A47, "/outputs/salmon_hg38_100/quant.sf")</f>
        <v>preprocessing/TMRC30222/outputs/salmon_hg38_100/quant.sf</v>
      </c>
      <c r="BE47" s="14"/>
      <c r="BF47" s="14"/>
      <c r="BG47" s="14"/>
      <c r="BH47" s="7"/>
      <c r="BI47" s="49" t="str">
        <f aca="false">CONCATENATE("preprocessing/", A47, "/outputs/02hisat2_hg38_100/hg38_100_sno_gene_gene_id.count.xz")</f>
        <v>preprocessing/TMRC30222/outputs/02hisat2_hg38_100/hg38_100_sno_gene_gene_id.count.xz</v>
      </c>
      <c r="BJ47" s="68" t="n">
        <v>24037824</v>
      </c>
      <c r="BK47" s="68" t="n">
        <v>1059100</v>
      </c>
      <c r="BL47" s="52" t="n">
        <f aca="false">(BK47+BJ47)/BB47</f>
        <v>0.972663299857342</v>
      </c>
      <c r="BM47" s="7"/>
      <c r="BN47" s="7"/>
      <c r="BO47" s="8" t="str">
        <f aca="false">CONCATENATE("preprocessing/", A47, "/outputs/03hisat2_lpanamensis_v36/sno_gene_gene_id.count.xz")</f>
        <v>preprocessing/TMRC30222/outputs/03hisat2_lpanamensis_v36/sno_gene_gene_id.count.xz</v>
      </c>
      <c r="BP47" s="14" t="n">
        <v>79</v>
      </c>
      <c r="BQ47" s="14" t="n">
        <v>7</v>
      </c>
      <c r="BR47" s="54" t="n">
        <f aca="false">(BQ47+BP47)/BB47</f>
        <v>3.3330396899529E-006</v>
      </c>
      <c r="BS47" s="55" t="n">
        <f aca="false">(BQ47+BP47)/(BK47+BJ47)</f>
        <v>3.42671476392884E-006</v>
      </c>
      <c r="BT47" s="7"/>
      <c r="BU47" s="7"/>
      <c r="BV47" s="7" t="s">
        <v>267</v>
      </c>
      <c r="BW47" s="7"/>
      <c r="BX47" s="7"/>
      <c r="BY47" s="7"/>
      <c r="BZ47" s="7" t="s">
        <v>109</v>
      </c>
      <c r="CA47" s="7"/>
      <c r="CB47" s="7"/>
      <c r="CC47" s="7"/>
      <c r="CD47" s="7"/>
      <c r="CE47" s="7"/>
      <c r="CF47" s="7"/>
      <c r="CG47" s="7" t="s">
        <v>311</v>
      </c>
      <c r="CH47" s="7" t="n">
        <v>0</v>
      </c>
      <c r="CI47" s="7" t="n">
        <v>0</v>
      </c>
      <c r="CJ47" s="7" t="n">
        <v>0</v>
      </c>
      <c r="CK47" s="7" t="n">
        <v>0</v>
      </c>
      <c r="CL47" s="8" t="n">
        <f aca="false">SUM(CH47:CK47)</f>
        <v>0</v>
      </c>
      <c r="CM47" s="56" t="n">
        <f aca="false">+CL47/BP47</f>
        <v>0</v>
      </c>
      <c r="CN47" s="7" t="s">
        <v>105</v>
      </c>
    </row>
    <row r="48" s="8" customFormat="true" ht="15.75" hidden="false" customHeight="false" outlineLevel="0" collapsed="false">
      <c r="A48" s="58"/>
      <c r="B48" s="63" t="s">
        <v>255</v>
      </c>
      <c r="C48" s="63" t="s">
        <v>312</v>
      </c>
      <c r="D48" s="34" t="n">
        <v>2</v>
      </c>
      <c r="E48" s="35" t="s">
        <v>94</v>
      </c>
      <c r="F48" s="35" t="s">
        <v>95</v>
      </c>
      <c r="G48" s="35" t="s">
        <v>96</v>
      </c>
      <c r="H48" s="36" t="n">
        <v>42040</v>
      </c>
      <c r="I48" s="6"/>
      <c r="J48" s="6" t="n">
        <v>0.833333333333333</v>
      </c>
      <c r="K48" s="7" t="s">
        <v>168</v>
      </c>
      <c r="L48" s="65" t="s">
        <v>185</v>
      </c>
      <c r="M48" s="39" t="n">
        <v>3</v>
      </c>
      <c r="N48" s="38" t="s">
        <v>238</v>
      </c>
      <c r="O48" s="35" t="s">
        <v>240</v>
      </c>
      <c r="P48" s="35" t="s">
        <v>99</v>
      </c>
      <c r="Q48" s="35" t="s">
        <v>240</v>
      </c>
      <c r="R48" s="40" t="s">
        <v>155</v>
      </c>
      <c r="S48" s="40" t="s">
        <v>169</v>
      </c>
      <c r="T48" s="7" t="s">
        <v>157</v>
      </c>
      <c r="U48" s="41" t="s">
        <v>196</v>
      </c>
      <c r="V48" s="42" t="n">
        <v>98</v>
      </c>
      <c r="W48" s="43" t="s">
        <v>230</v>
      </c>
      <c r="X48" s="12"/>
      <c r="Y48" s="35"/>
      <c r="Z48" s="35" t="n">
        <f aca="false">(Y48-AH48)-3</f>
        <v>-3</v>
      </c>
      <c r="AA48" s="12"/>
      <c r="AB48" s="40"/>
      <c r="AC48" s="40"/>
      <c r="AD48" s="40"/>
      <c r="AE48" s="40"/>
      <c r="AF48" s="40"/>
      <c r="AG48" s="40"/>
      <c r="AH48" s="40"/>
      <c r="AI48" s="40"/>
      <c r="AJ48" s="47"/>
      <c r="AK48" s="40"/>
      <c r="AL48" s="40"/>
      <c r="AM48" s="40"/>
      <c r="AN48" s="40"/>
      <c r="AO48" s="47"/>
      <c r="AP48" s="40"/>
      <c r="AQ48" s="40" t="s">
        <v>188</v>
      </c>
      <c r="BA48" s="14"/>
      <c r="BB48" s="14"/>
      <c r="BC48" s="48"/>
      <c r="BE48" s="48"/>
      <c r="BF48" s="48"/>
      <c r="BG48" s="48"/>
      <c r="BI48" s="49"/>
      <c r="BJ48" s="48"/>
      <c r="BK48" s="48"/>
      <c r="BP48" s="48"/>
      <c r="BQ48" s="48"/>
      <c r="BR48" s="48"/>
      <c r="BS48" s="48"/>
      <c r="BT48" s="7" t="s">
        <v>173</v>
      </c>
      <c r="BU48" s="12"/>
      <c r="BV48" s="8" t="s">
        <v>257</v>
      </c>
      <c r="BW48" s="8" t="s">
        <v>214</v>
      </c>
      <c r="BZ48" s="8" t="s">
        <v>258</v>
      </c>
      <c r="CM48" s="8" t="e">
        <f aca="false">+CL48/BP48</f>
        <v>#DIV/0!</v>
      </c>
    </row>
    <row r="49" s="8" customFormat="true" ht="15.75" hidden="false" customHeight="false" outlineLevel="0" collapsed="false">
      <c r="A49" s="58"/>
      <c r="B49" s="63" t="s">
        <v>255</v>
      </c>
      <c r="C49" s="63" t="s">
        <v>313</v>
      </c>
      <c r="D49" s="34" t="n">
        <v>2</v>
      </c>
      <c r="E49" s="35" t="s">
        <v>94</v>
      </c>
      <c r="F49" s="35" t="s">
        <v>95</v>
      </c>
      <c r="G49" s="35" t="s">
        <v>96</v>
      </c>
      <c r="H49" s="36" t="n">
        <v>42040</v>
      </c>
      <c r="I49" s="6"/>
      <c r="J49" s="6" t="n">
        <v>0.833333333333333</v>
      </c>
      <c r="K49" s="7" t="s">
        <v>154</v>
      </c>
      <c r="L49" s="65" t="s">
        <v>185</v>
      </c>
      <c r="M49" s="39" t="n">
        <v>3</v>
      </c>
      <c r="N49" s="38" t="s">
        <v>238</v>
      </c>
      <c r="O49" s="35" t="s">
        <v>240</v>
      </c>
      <c r="P49" s="35" t="s">
        <v>99</v>
      </c>
      <c r="Q49" s="35" t="s">
        <v>240</v>
      </c>
      <c r="R49" s="40" t="s">
        <v>155</v>
      </c>
      <c r="S49" s="40" t="s">
        <v>156</v>
      </c>
      <c r="T49" s="7" t="s">
        <v>157</v>
      </c>
      <c r="U49" s="41" t="s">
        <v>314</v>
      </c>
      <c r="V49" s="59" t="s">
        <v>260</v>
      </c>
      <c r="W49" s="43" t="s">
        <v>230</v>
      </c>
      <c r="X49" s="12"/>
      <c r="Y49" s="35"/>
      <c r="Z49" s="35" t="n">
        <f aca="false">(Y49-AH49)-3</f>
        <v>-3</v>
      </c>
      <c r="AA49" s="12"/>
      <c r="AB49" s="40"/>
      <c r="AC49" s="40"/>
      <c r="AD49" s="40"/>
      <c r="AE49" s="40"/>
      <c r="AF49" s="40"/>
      <c r="AG49" s="40"/>
      <c r="AH49" s="40"/>
      <c r="AI49" s="40"/>
      <c r="AJ49" s="47"/>
      <c r="AK49" s="40"/>
      <c r="AL49" s="40"/>
      <c r="AM49" s="40"/>
      <c r="AN49" s="40"/>
      <c r="AO49" s="47"/>
      <c r="AP49" s="40"/>
      <c r="AQ49" s="40" t="s">
        <v>188</v>
      </c>
      <c r="BA49" s="14"/>
      <c r="BB49" s="14"/>
      <c r="BC49" s="48"/>
      <c r="BE49" s="48"/>
      <c r="BF49" s="48"/>
      <c r="BG49" s="48"/>
      <c r="BI49" s="49"/>
      <c r="BJ49" s="48"/>
      <c r="BK49" s="48"/>
      <c r="BP49" s="48"/>
      <c r="BQ49" s="48"/>
      <c r="BR49" s="48"/>
      <c r="BS49" s="48"/>
      <c r="BT49" s="7" t="s">
        <v>161</v>
      </c>
      <c r="BU49" s="12"/>
      <c r="BV49" s="8" t="s">
        <v>257</v>
      </c>
      <c r="BW49" s="8" t="s">
        <v>214</v>
      </c>
      <c r="BZ49" s="8" t="s">
        <v>258</v>
      </c>
      <c r="CM49" s="8" t="e">
        <f aca="false">+CL49/BP49</f>
        <v>#DIV/0!</v>
      </c>
    </row>
    <row r="50" s="8" customFormat="true" ht="15.75" hidden="false" customHeight="false" outlineLevel="0" collapsed="false">
      <c r="A50" s="58"/>
      <c r="B50" s="63" t="s">
        <v>236</v>
      </c>
      <c r="C50" s="63" t="s">
        <v>315</v>
      </c>
      <c r="D50" s="34" t="n">
        <v>2</v>
      </c>
      <c r="E50" s="35" t="s">
        <v>94</v>
      </c>
      <c r="F50" s="35" t="s">
        <v>95</v>
      </c>
      <c r="G50" s="35" t="s">
        <v>96</v>
      </c>
      <c r="H50" s="36" t="n">
        <v>42041</v>
      </c>
      <c r="I50" s="6"/>
      <c r="J50" s="6" t="n">
        <v>0.458333333333333</v>
      </c>
      <c r="K50" s="7" t="s">
        <v>168</v>
      </c>
      <c r="L50" s="65" t="s">
        <v>185</v>
      </c>
      <c r="M50" s="39" t="n">
        <v>3</v>
      </c>
      <c r="N50" s="38" t="s">
        <v>238</v>
      </c>
      <c r="O50" s="35" t="s">
        <v>239</v>
      </c>
      <c r="P50" s="35" t="s">
        <v>240</v>
      </c>
      <c r="Q50" s="35" t="s">
        <v>240</v>
      </c>
      <c r="R50" s="40" t="s">
        <v>155</v>
      </c>
      <c r="S50" s="40" t="s">
        <v>169</v>
      </c>
      <c r="T50" s="7" t="s">
        <v>157</v>
      </c>
      <c r="U50" s="41" t="s">
        <v>316</v>
      </c>
      <c r="V50" s="42" t="n">
        <v>95</v>
      </c>
      <c r="W50" s="43" t="s">
        <v>230</v>
      </c>
      <c r="X50" s="12"/>
      <c r="Y50" s="35"/>
      <c r="Z50" s="35" t="n">
        <f aca="false">(Y50-AH50)-3</f>
        <v>-3</v>
      </c>
      <c r="AA50" s="12"/>
      <c r="AB50" s="40"/>
      <c r="AC50" s="40"/>
      <c r="AD50" s="40"/>
      <c r="AE50" s="40"/>
      <c r="AF50" s="40"/>
      <c r="AG50" s="40"/>
      <c r="AH50" s="40"/>
      <c r="AI50" s="40"/>
      <c r="AJ50" s="47"/>
      <c r="AK50" s="40"/>
      <c r="AL50" s="40"/>
      <c r="AM50" s="40"/>
      <c r="AN50" s="40"/>
      <c r="AO50" s="47"/>
      <c r="AP50" s="40"/>
      <c r="AQ50" s="40" t="s">
        <v>241</v>
      </c>
      <c r="BA50" s="14"/>
      <c r="BB50" s="14"/>
      <c r="BC50" s="48"/>
      <c r="BE50" s="48"/>
      <c r="BF50" s="48"/>
      <c r="BG50" s="48"/>
      <c r="BI50" s="49"/>
      <c r="BJ50" s="48"/>
      <c r="BK50" s="48"/>
      <c r="BP50" s="48"/>
      <c r="BQ50" s="48"/>
      <c r="BR50" s="48"/>
      <c r="BS50" s="48"/>
      <c r="BT50" s="7" t="s">
        <v>173</v>
      </c>
      <c r="BU50" s="12"/>
      <c r="BV50" s="8" t="s">
        <v>243</v>
      </c>
      <c r="BW50" s="8" t="s">
        <v>214</v>
      </c>
      <c r="BZ50" s="8" t="s">
        <v>109</v>
      </c>
      <c r="CM50" s="8" t="e">
        <f aca="false">+CL50/BP50</f>
        <v>#DIV/0!</v>
      </c>
    </row>
    <row r="51" s="8" customFormat="true" ht="15.75" hidden="false" customHeight="false" outlineLevel="0" collapsed="false">
      <c r="A51" s="58"/>
      <c r="B51" s="63" t="s">
        <v>236</v>
      </c>
      <c r="C51" s="63" t="s">
        <v>317</v>
      </c>
      <c r="D51" s="34" t="n">
        <v>2</v>
      </c>
      <c r="E51" s="35" t="s">
        <v>94</v>
      </c>
      <c r="F51" s="35" t="s">
        <v>95</v>
      </c>
      <c r="G51" s="35" t="s">
        <v>96</v>
      </c>
      <c r="H51" s="36" t="n">
        <v>42041</v>
      </c>
      <c r="I51" s="6"/>
      <c r="J51" s="6" t="n">
        <v>0.458333333333333</v>
      </c>
      <c r="K51" s="7" t="s">
        <v>154</v>
      </c>
      <c r="L51" s="65" t="s">
        <v>185</v>
      </c>
      <c r="M51" s="39" t="n">
        <v>3</v>
      </c>
      <c r="N51" s="38" t="s">
        <v>238</v>
      </c>
      <c r="O51" s="35" t="s">
        <v>239</v>
      </c>
      <c r="P51" s="35" t="s">
        <v>240</v>
      </c>
      <c r="Q51" s="35" t="s">
        <v>240</v>
      </c>
      <c r="R51" s="40" t="s">
        <v>155</v>
      </c>
      <c r="S51" s="40" t="s">
        <v>156</v>
      </c>
      <c r="T51" s="7" t="s">
        <v>157</v>
      </c>
      <c r="U51" s="41" t="s">
        <v>318</v>
      </c>
      <c r="V51" s="42" t="n">
        <v>99</v>
      </c>
      <c r="W51" s="43" t="s">
        <v>230</v>
      </c>
      <c r="X51" s="12"/>
      <c r="Y51" s="35"/>
      <c r="Z51" s="35" t="n">
        <f aca="false">(Y51-AH51)-3</f>
        <v>-3</v>
      </c>
      <c r="AA51" s="12"/>
      <c r="AB51" s="40"/>
      <c r="AC51" s="40"/>
      <c r="AD51" s="40"/>
      <c r="AE51" s="40"/>
      <c r="AF51" s="40"/>
      <c r="AG51" s="40"/>
      <c r="AH51" s="40"/>
      <c r="AI51" s="40"/>
      <c r="AJ51" s="47"/>
      <c r="AK51" s="40"/>
      <c r="AL51" s="40"/>
      <c r="AM51" s="40"/>
      <c r="AN51" s="40"/>
      <c r="AO51" s="47"/>
      <c r="AP51" s="40"/>
      <c r="AQ51" s="40" t="s">
        <v>241</v>
      </c>
      <c r="BA51" s="14"/>
      <c r="BB51" s="14"/>
      <c r="BC51" s="48"/>
      <c r="BE51" s="48"/>
      <c r="BF51" s="48"/>
      <c r="BG51" s="48"/>
      <c r="BI51" s="49"/>
      <c r="BJ51" s="48"/>
      <c r="BK51" s="48"/>
      <c r="BP51" s="48"/>
      <c r="BQ51" s="48"/>
      <c r="BR51" s="48"/>
      <c r="BS51" s="48"/>
      <c r="BT51" s="7" t="s">
        <v>161</v>
      </c>
      <c r="BU51" s="12"/>
      <c r="BV51" s="8" t="s">
        <v>243</v>
      </c>
      <c r="BW51" s="8" t="s">
        <v>214</v>
      </c>
      <c r="BZ51" s="8" t="s">
        <v>109</v>
      </c>
      <c r="CM51" s="8" t="e">
        <f aca="false">+CL51/BP51</f>
        <v>#DIV/0!</v>
      </c>
    </row>
    <row r="52" s="8" customFormat="true" ht="15.75" hidden="false" customHeight="false" outlineLevel="0" collapsed="false">
      <c r="A52" s="1" t="s">
        <v>319</v>
      </c>
      <c r="B52" s="2" t="s">
        <v>263</v>
      </c>
      <c r="C52" s="2" t="s">
        <v>320</v>
      </c>
      <c r="D52" s="3" t="n">
        <v>1</v>
      </c>
      <c r="E52" s="5" t="s">
        <v>94</v>
      </c>
      <c r="F52" s="35" t="s">
        <v>95</v>
      </c>
      <c r="G52" s="35" t="s">
        <v>96</v>
      </c>
      <c r="H52" s="69" t="n">
        <v>42622</v>
      </c>
      <c r="I52" s="6" t="n">
        <v>0.416666666666667</v>
      </c>
      <c r="J52" s="6" t="n">
        <v>0.4375</v>
      </c>
      <c r="K52" s="7" t="s">
        <v>168</v>
      </c>
      <c r="L52" s="8" t="s">
        <v>185</v>
      </c>
      <c r="M52" s="7" t="n">
        <v>2</v>
      </c>
      <c r="N52" s="5" t="s">
        <v>238</v>
      </c>
      <c r="O52" s="5" t="s">
        <v>291</v>
      </c>
      <c r="P52" s="5" t="s">
        <v>99</v>
      </c>
      <c r="Q52" s="5" t="s">
        <v>291</v>
      </c>
      <c r="R52" s="40" t="s">
        <v>155</v>
      </c>
      <c r="S52" s="40" t="s">
        <v>169</v>
      </c>
      <c r="T52" s="7" t="s">
        <v>157</v>
      </c>
      <c r="U52" s="9"/>
      <c r="V52" s="42" t="s">
        <v>159</v>
      </c>
      <c r="W52" s="43" t="s">
        <v>230</v>
      </c>
      <c r="X52" s="11"/>
      <c r="Y52" s="5"/>
      <c r="Z52" s="5"/>
      <c r="AA52" s="12"/>
      <c r="AE52" s="8" t="n">
        <v>305</v>
      </c>
      <c r="AH52" s="8" t="n">
        <v>1</v>
      </c>
      <c r="AI52" s="8" t="n">
        <v>300</v>
      </c>
      <c r="AJ52" s="47"/>
      <c r="AL52" s="8" t="n">
        <v>15</v>
      </c>
      <c r="AM52" s="8" t="n">
        <v>28</v>
      </c>
      <c r="AN52" s="8" t="n">
        <v>15</v>
      </c>
      <c r="AO52" s="13" t="s">
        <v>305</v>
      </c>
      <c r="AP52" s="8" t="n">
        <f aca="false">AM52-AN52</f>
        <v>13</v>
      </c>
      <c r="AQ52" s="8" t="s">
        <v>306</v>
      </c>
      <c r="AR52" s="7"/>
      <c r="AS52" s="7"/>
      <c r="AT52" s="7"/>
      <c r="AU52" s="7"/>
      <c r="AV52" s="7"/>
      <c r="AW52" s="7"/>
      <c r="AX52" s="7" t="s">
        <v>307</v>
      </c>
      <c r="AY52" s="7" t="n">
        <v>20211001</v>
      </c>
      <c r="AZ52" s="7" t="n">
        <v>20211010</v>
      </c>
      <c r="BA52" s="68" t="n">
        <v>37007832</v>
      </c>
      <c r="BB52" s="68" t="n">
        <v>34956937</v>
      </c>
      <c r="BC52" s="52" t="n">
        <f aca="false">BB52/BA52</f>
        <v>0.944582136019208</v>
      </c>
      <c r="BD52" s="8" t="str">
        <f aca="false">CONCATENATE("preprocessing/",A52, "/outputs/salmon_hg38_100/quant.sf")</f>
        <v>preprocessing/TMRC30223/outputs/salmon_hg38_100/quant.sf</v>
      </c>
      <c r="BE52" s="14"/>
      <c r="BF52" s="14"/>
      <c r="BG52" s="14"/>
      <c r="BH52" s="7"/>
      <c r="BI52" s="49" t="str">
        <f aca="false">CONCATENATE("preprocessing/", A52, "/outputs/02hisat2_hg38_100/hg38_100_sno_gene_gene_id.count.xz")</f>
        <v>preprocessing/TMRC30223/outputs/02hisat2_hg38_100/hg38_100_sno_gene_gene_id.count.xz</v>
      </c>
      <c r="BJ52" s="68" t="n">
        <v>32732016</v>
      </c>
      <c r="BK52" s="68" t="n">
        <v>1521021</v>
      </c>
      <c r="BL52" s="52" t="n">
        <f aca="false">(BK52+BJ52)/BB52</f>
        <v>0.979863796419006</v>
      </c>
      <c r="BM52" s="7"/>
      <c r="BN52" s="7"/>
      <c r="BO52" s="8" t="str">
        <f aca="false">CONCATENATE("preprocessing/", A52, "/outputs/03hisat2_lpanamensis_v36/sno_gene_gene_id.count.xz")</f>
        <v>preprocessing/TMRC30223/outputs/03hisat2_lpanamensis_v36/sno_gene_gene_id.count.xz</v>
      </c>
      <c r="BP52" s="14" t="n">
        <v>112</v>
      </c>
      <c r="BQ52" s="14" t="n">
        <v>16</v>
      </c>
      <c r="BR52" s="54" t="n">
        <f aca="false">(BQ52+BP52)/BB52</f>
        <v>3.66164804427802E-006</v>
      </c>
      <c r="BS52" s="55" t="n">
        <f aca="false">(BQ52+BP52)/(BK52+BJ52)</f>
        <v>3.73689492117152E-006</v>
      </c>
      <c r="BT52" s="7"/>
      <c r="BU52" s="7"/>
      <c r="BV52" s="7" t="s">
        <v>267</v>
      </c>
      <c r="BW52" s="7"/>
      <c r="BX52" s="7"/>
      <c r="BY52" s="7"/>
      <c r="BZ52" s="7" t="s">
        <v>109</v>
      </c>
      <c r="CA52" s="7"/>
      <c r="CB52" s="7"/>
      <c r="CC52" s="7"/>
      <c r="CD52" s="7"/>
      <c r="CE52" s="7"/>
      <c r="CF52" s="7"/>
      <c r="CG52" s="7" t="s">
        <v>321</v>
      </c>
      <c r="CH52" s="7" t="n">
        <v>0</v>
      </c>
      <c r="CI52" s="7" t="n">
        <v>0</v>
      </c>
      <c r="CJ52" s="7" t="n">
        <v>0</v>
      </c>
      <c r="CK52" s="7" t="n">
        <v>1</v>
      </c>
      <c r="CL52" s="8" t="n">
        <f aca="false">SUM(CH52:CK52)</f>
        <v>1</v>
      </c>
      <c r="CM52" s="56" t="n">
        <f aca="false">+CL52/BP52</f>
        <v>0.00892857142857143</v>
      </c>
      <c r="CN52" s="80" t="s">
        <v>105</v>
      </c>
    </row>
    <row r="53" s="8" customFormat="true" ht="15.75" hidden="false" customHeight="false" outlineLevel="0" collapsed="false">
      <c r="A53" s="1" t="s">
        <v>322</v>
      </c>
      <c r="B53" s="2" t="s">
        <v>263</v>
      </c>
      <c r="C53" s="2" t="s">
        <v>323</v>
      </c>
      <c r="D53" s="3" t="n">
        <v>1</v>
      </c>
      <c r="E53" s="5" t="s">
        <v>94</v>
      </c>
      <c r="F53" s="35" t="s">
        <v>95</v>
      </c>
      <c r="G53" s="35" t="s">
        <v>96</v>
      </c>
      <c r="H53" s="69" t="n">
        <v>42622</v>
      </c>
      <c r="I53" s="6" t="n">
        <v>0.416666666666667</v>
      </c>
      <c r="J53" s="6" t="n">
        <v>0.4375</v>
      </c>
      <c r="K53" s="7" t="s">
        <v>154</v>
      </c>
      <c r="L53" s="8" t="s">
        <v>185</v>
      </c>
      <c r="M53" s="7" t="n">
        <v>2</v>
      </c>
      <c r="N53" s="5" t="s">
        <v>238</v>
      </c>
      <c r="O53" s="5" t="s">
        <v>291</v>
      </c>
      <c r="P53" s="5" t="s">
        <v>99</v>
      </c>
      <c r="Q53" s="5" t="s">
        <v>291</v>
      </c>
      <c r="R53" s="40" t="s">
        <v>155</v>
      </c>
      <c r="S53" s="40" t="s">
        <v>156</v>
      </c>
      <c r="T53" s="7" t="s">
        <v>157</v>
      </c>
      <c r="U53" s="9"/>
      <c r="V53" s="42" t="s">
        <v>159</v>
      </c>
      <c r="W53" s="43" t="s">
        <v>230</v>
      </c>
      <c r="X53" s="11"/>
      <c r="Y53" s="5"/>
      <c r="Z53" s="5"/>
      <c r="AA53" s="12"/>
      <c r="AE53" s="8" t="n">
        <v>226</v>
      </c>
      <c r="AH53" s="8" t="n">
        <v>1.4</v>
      </c>
      <c r="AI53" s="8" t="n">
        <v>300</v>
      </c>
      <c r="AJ53" s="47"/>
      <c r="AL53" s="8" t="n">
        <v>16</v>
      </c>
      <c r="AM53" s="8" t="n">
        <v>28</v>
      </c>
      <c r="AN53" s="8" t="n">
        <v>15</v>
      </c>
      <c r="AO53" s="13" t="s">
        <v>305</v>
      </c>
      <c r="AP53" s="8" t="n">
        <f aca="false">AM53-AN53</f>
        <v>13</v>
      </c>
      <c r="AQ53" s="8" t="s">
        <v>306</v>
      </c>
      <c r="AR53" s="7"/>
      <c r="AS53" s="7"/>
      <c r="AT53" s="7"/>
      <c r="AU53" s="7"/>
      <c r="AV53" s="7"/>
      <c r="AW53" s="7"/>
      <c r="AX53" s="7" t="s">
        <v>307</v>
      </c>
      <c r="AY53" s="7" t="n">
        <v>20211001</v>
      </c>
      <c r="AZ53" s="7" t="n">
        <v>20211010</v>
      </c>
      <c r="BA53" s="68" t="n">
        <v>28207903</v>
      </c>
      <c r="BB53" s="68" t="n">
        <v>26780982</v>
      </c>
      <c r="BC53" s="52" t="n">
        <f aca="false">BB53/BA53</f>
        <v>0.949414141136262</v>
      </c>
      <c r="BD53" s="8" t="str">
        <f aca="false">CONCATENATE("preprocessing/",A53, "/outputs/salmon_hg38_100/quant.sf")</f>
        <v>preprocessing/TMRC30224/outputs/salmon_hg38_100/quant.sf</v>
      </c>
      <c r="BE53" s="14"/>
      <c r="BF53" s="14"/>
      <c r="BG53" s="14"/>
      <c r="BH53" s="7"/>
      <c r="BI53" s="49" t="str">
        <f aca="false">CONCATENATE("preprocessing/", A53, "/outputs/02hisat2_hg38_100/hg38_100_sno_gene_gene_id.count.xz")</f>
        <v>preprocessing/TMRC30224/outputs/02hisat2_hg38_100/hg38_100_sno_gene_gene_id.count.xz</v>
      </c>
      <c r="BJ53" s="68" t="n">
        <v>24895531</v>
      </c>
      <c r="BK53" s="68" t="n">
        <v>1188938</v>
      </c>
      <c r="BL53" s="52" t="n">
        <f aca="false">(BK53+BJ53)/BB53</f>
        <v>0.97399225315935</v>
      </c>
      <c r="BM53" s="7"/>
      <c r="BN53" s="7"/>
      <c r="BO53" s="8" t="str">
        <f aca="false">CONCATENATE("preprocessing/", A53, "/outputs/03hisat2_lpanamensis_v36/sno_gene_gene_id.count.xz")</f>
        <v>preprocessing/TMRC30224/outputs/03hisat2_lpanamensis_v36/sno_gene_gene_id.count.xz</v>
      </c>
      <c r="BP53" s="14" t="n">
        <v>57</v>
      </c>
      <c r="BQ53" s="14" t="n">
        <v>7</v>
      </c>
      <c r="BR53" s="54" t="n">
        <f aca="false">(BQ53+BP53)/BB53</f>
        <v>2.38975553622343E-006</v>
      </c>
      <c r="BS53" s="55" t="n">
        <f aca="false">(BQ53+BP53)/(BK53+BJ53)</f>
        <v>2.45356729324258E-006</v>
      </c>
      <c r="BT53" s="7"/>
      <c r="BU53" s="7"/>
      <c r="BV53" s="7" t="s">
        <v>267</v>
      </c>
      <c r="BW53" s="7"/>
      <c r="BX53" s="7"/>
      <c r="BY53" s="7"/>
      <c r="BZ53" s="7" t="s">
        <v>109</v>
      </c>
      <c r="CA53" s="7"/>
      <c r="CB53" s="7"/>
      <c r="CC53" s="7"/>
      <c r="CD53" s="7"/>
      <c r="CE53" s="7"/>
      <c r="CF53" s="7"/>
      <c r="CG53" s="7" t="s">
        <v>324</v>
      </c>
      <c r="CH53" s="7" t="n">
        <v>0</v>
      </c>
      <c r="CI53" s="7" t="n">
        <v>0</v>
      </c>
      <c r="CJ53" s="7" t="n">
        <v>0</v>
      </c>
      <c r="CK53" s="7" t="n">
        <v>0</v>
      </c>
      <c r="CL53" s="8" t="n">
        <f aca="false">SUM(CH53:CK53)</f>
        <v>0</v>
      </c>
      <c r="CM53" s="56" t="n">
        <f aca="false">+CL53/BP53</f>
        <v>0</v>
      </c>
      <c r="CN53" s="7" t="s">
        <v>105</v>
      </c>
    </row>
    <row r="54" s="8" customFormat="true" ht="52.2" hidden="false" customHeight="false" outlineLevel="0" collapsed="false">
      <c r="A54" s="58"/>
      <c r="B54" s="33" t="s">
        <v>325</v>
      </c>
      <c r="C54" s="33" t="s">
        <v>326</v>
      </c>
      <c r="D54" s="34" t="n">
        <v>1</v>
      </c>
      <c r="E54" s="35" t="s">
        <v>94</v>
      </c>
      <c r="F54" s="35" t="s">
        <v>95</v>
      </c>
      <c r="G54" s="35" t="s">
        <v>96</v>
      </c>
      <c r="H54" s="36" t="n">
        <v>42144</v>
      </c>
      <c r="I54" s="6" t="n">
        <v>0.375</v>
      </c>
      <c r="J54" s="6" t="n">
        <v>0.833333333333333</v>
      </c>
      <c r="K54" s="5" t="s">
        <v>175</v>
      </c>
      <c r="L54" s="65" t="s">
        <v>185</v>
      </c>
      <c r="M54" s="40" t="n">
        <v>1</v>
      </c>
      <c r="N54" s="35" t="s">
        <v>238</v>
      </c>
      <c r="O54" s="35" t="s">
        <v>239</v>
      </c>
      <c r="P54" s="35" t="s">
        <v>327</v>
      </c>
      <c r="Q54" s="35" t="s">
        <v>240</v>
      </c>
      <c r="R54" s="40" t="s">
        <v>155</v>
      </c>
      <c r="S54" s="40" t="s">
        <v>200</v>
      </c>
      <c r="T54" s="7" t="s">
        <v>177</v>
      </c>
      <c r="U54" s="41" t="s">
        <v>316</v>
      </c>
      <c r="V54" s="42" t="n">
        <v>95</v>
      </c>
      <c r="W54" s="43" t="s">
        <v>230</v>
      </c>
      <c r="X54" s="12"/>
      <c r="Y54" s="35" t="n">
        <v>20</v>
      </c>
      <c r="Z54" s="35" t="n">
        <f aca="false">(Y54-AH54)-3</f>
        <v>17</v>
      </c>
      <c r="AA54" s="44" t="n">
        <v>42186</v>
      </c>
      <c r="AB54" s="40" t="n">
        <v>18</v>
      </c>
      <c r="AC54" s="40" t="s">
        <v>105</v>
      </c>
      <c r="AD54" s="46" t="s">
        <v>112</v>
      </c>
      <c r="AE54" s="40" t="s">
        <v>102</v>
      </c>
      <c r="AF54" s="40" t="s">
        <v>102</v>
      </c>
      <c r="AG54" s="40" t="s">
        <v>102</v>
      </c>
      <c r="AH54" s="40"/>
      <c r="AI54" s="40"/>
      <c r="AJ54" s="47"/>
      <c r="AK54" s="40"/>
      <c r="AL54" s="40"/>
      <c r="AM54" s="40"/>
      <c r="AN54" s="40"/>
      <c r="AO54" s="47"/>
      <c r="AP54" s="40"/>
      <c r="AQ54" s="40" t="s">
        <v>188</v>
      </c>
      <c r="AR54" s="7"/>
      <c r="BA54" s="14"/>
      <c r="BB54" s="14"/>
      <c r="BC54" s="48"/>
      <c r="BE54" s="48"/>
      <c r="BF54" s="48"/>
      <c r="BG54" s="48"/>
      <c r="BI54" s="49"/>
      <c r="BJ54" s="48"/>
      <c r="BK54" s="48"/>
      <c r="BP54" s="48"/>
      <c r="BQ54" s="48"/>
      <c r="BR54" s="48"/>
      <c r="BS54" s="48"/>
      <c r="BT54" s="5" t="s">
        <v>181</v>
      </c>
      <c r="BU54" s="44" t="n">
        <v>42186</v>
      </c>
      <c r="BV54" s="8" t="s">
        <v>328</v>
      </c>
      <c r="BW54" s="8" t="s">
        <v>163</v>
      </c>
      <c r="BZ54" s="8" t="s">
        <v>258</v>
      </c>
      <c r="CM54" s="8" t="e">
        <f aca="false">+CL54/BP54</f>
        <v>#DIV/0!</v>
      </c>
    </row>
    <row r="55" s="8" customFormat="true" ht="15.75" hidden="false" customHeight="false" outlineLevel="0" collapsed="false">
      <c r="A55" s="1" t="s">
        <v>329</v>
      </c>
      <c r="B55" s="7" t="s">
        <v>330</v>
      </c>
      <c r="C55" s="33" t="s">
        <v>331</v>
      </c>
      <c r="D55" s="34" t="n">
        <v>1</v>
      </c>
      <c r="E55" s="35" t="s">
        <v>94</v>
      </c>
      <c r="F55" s="35" t="s">
        <v>265</v>
      </c>
      <c r="G55" s="35" t="s">
        <v>96</v>
      </c>
      <c r="H55" s="69" t="n">
        <v>42626</v>
      </c>
      <c r="J55" s="6"/>
      <c r="K55" s="7" t="s">
        <v>204</v>
      </c>
      <c r="L55" s="38" t="s">
        <v>185</v>
      </c>
      <c r="M55" s="39" t="n">
        <v>1</v>
      </c>
      <c r="N55" s="38" t="s">
        <v>238</v>
      </c>
      <c r="O55" s="70" t="s">
        <v>332</v>
      </c>
      <c r="P55" s="70" t="s">
        <v>99</v>
      </c>
      <c r="Q55" s="70" t="s">
        <v>332</v>
      </c>
      <c r="R55" s="40" t="s">
        <v>205</v>
      </c>
      <c r="S55" s="40" t="s">
        <v>101</v>
      </c>
      <c r="T55" s="40" t="s">
        <v>101</v>
      </c>
      <c r="U55" s="41" t="s">
        <v>99</v>
      </c>
      <c r="V55" s="42" t="s">
        <v>99</v>
      </c>
      <c r="W55" s="43" t="s">
        <v>206</v>
      </c>
      <c r="X55" s="71" t="n">
        <v>42634</v>
      </c>
      <c r="Y55" s="35" t="n">
        <v>25</v>
      </c>
      <c r="Z55" s="45" t="n">
        <f aca="false">(Y55-AH55)-3</f>
        <v>21</v>
      </c>
      <c r="AA55" s="36" t="n">
        <v>42640</v>
      </c>
      <c r="AB55" s="70" t="n">
        <v>831</v>
      </c>
      <c r="AC55" s="40" t="s">
        <v>104</v>
      </c>
      <c r="AD55" s="70" t="n">
        <v>8.3</v>
      </c>
      <c r="AE55" s="72" t="n">
        <v>299.86</v>
      </c>
      <c r="AF55" s="72" t="n">
        <v>2.07</v>
      </c>
      <c r="AG55" s="72" t="n">
        <v>2.19</v>
      </c>
      <c r="AH55" s="70" t="n">
        <v>1</v>
      </c>
      <c r="AI55" s="35" t="n">
        <v>300</v>
      </c>
      <c r="AJ55" s="73" t="n">
        <v>43078</v>
      </c>
      <c r="AK55" s="70" t="s">
        <v>104</v>
      </c>
      <c r="AL55" s="70" t="n">
        <v>13</v>
      </c>
      <c r="AM55" s="8" t="n">
        <v>28</v>
      </c>
      <c r="AN55" s="8" t="n">
        <v>15</v>
      </c>
      <c r="AO55" s="73" t="n">
        <v>43102</v>
      </c>
      <c r="AQ55" s="70" t="s">
        <v>188</v>
      </c>
      <c r="AR55" s="7"/>
      <c r="AS55" s="7"/>
      <c r="AT55" s="7"/>
      <c r="AU55" s="7"/>
      <c r="AV55" s="7"/>
      <c r="AW55" s="7"/>
      <c r="AX55" s="7"/>
      <c r="AY55" s="7"/>
      <c r="AZ55" s="7"/>
      <c r="BA55" s="68" t="n">
        <v>19909153</v>
      </c>
      <c r="BB55" s="68" t="n">
        <v>16794761</v>
      </c>
      <c r="BC55" s="14"/>
      <c r="BD55" s="8" t="str">
        <f aca="false">CONCATENATE("preprocessing/",A55, "/outputs/salmon_hg38_100/quant.sf")</f>
        <v>preprocessing/TMRC30269/outputs/salmon_hg38_100/quant.sf</v>
      </c>
      <c r="BE55" s="14"/>
      <c r="BF55" s="14"/>
      <c r="BG55" s="14"/>
      <c r="BH55" s="7"/>
      <c r="BI55" s="49" t="str">
        <f aca="false">CONCATENATE("preprocessing/", A55, "/outputs/02hisat2_hg38_100/hg38_100_sno_gene_gene_id.count.xz")</f>
        <v>preprocessing/TMRC30269/outputs/02hisat2_hg38_100/hg38_100_sno_gene_gene_id.count.xz</v>
      </c>
      <c r="BJ55" s="68" t="n">
        <v>14108504</v>
      </c>
      <c r="BK55" s="68" t="n">
        <v>1401791</v>
      </c>
      <c r="BL55" s="52" t="n">
        <f aca="false">(BK55+BJ55)/BB55</f>
        <v>0.923519840502643</v>
      </c>
      <c r="BM55" s="7"/>
      <c r="BN55" s="7"/>
      <c r="BO55" s="8" t="str">
        <f aca="false">CONCATENATE("preprocessing/", A55, "/outputs/03hisat2_lpanamensis_v36/sno_gene_gene_id.count.xz")</f>
        <v>preprocessing/TMRC30269/outputs/03hisat2_lpanamensis_v36/sno_gene_gene_id.count.xz</v>
      </c>
      <c r="BP55" s="14" t="n">
        <v>212</v>
      </c>
      <c r="BQ55" s="14" t="n">
        <v>19</v>
      </c>
      <c r="BR55" s="54" t="n">
        <f aca="false">(BQ55+BP55)/BB55</f>
        <v>1.37542892095934E-005</v>
      </c>
      <c r="BS55" s="14"/>
      <c r="BT55" s="7"/>
      <c r="BU55" s="7"/>
      <c r="BV55" s="7" t="s">
        <v>333</v>
      </c>
      <c r="BW55" s="7"/>
      <c r="BX55" s="7"/>
      <c r="BY55" s="7"/>
      <c r="BZ55" s="7" t="s">
        <v>109</v>
      </c>
      <c r="CA55" s="7"/>
      <c r="CB55" s="7"/>
      <c r="CC55" s="7"/>
      <c r="CD55" s="7"/>
      <c r="CE55" s="7"/>
      <c r="CF55" s="7"/>
      <c r="CG55" s="7" t="s">
        <v>334</v>
      </c>
      <c r="CH55" s="7" t="n">
        <v>0</v>
      </c>
      <c r="CI55" s="7" t="n">
        <v>0</v>
      </c>
      <c r="CJ55" s="7" t="n">
        <v>5</v>
      </c>
      <c r="CK55" s="7" t="n">
        <v>0</v>
      </c>
      <c r="CL55" s="7"/>
      <c r="CM55" s="7"/>
      <c r="CN55" s="7"/>
    </row>
    <row r="56" s="8" customFormat="true" ht="15.75" hidden="false" customHeight="false" outlineLevel="0" collapsed="false">
      <c r="A56" s="58" t="s">
        <v>335</v>
      </c>
      <c r="B56" s="2" t="s">
        <v>330</v>
      </c>
      <c r="C56" s="2" t="s">
        <v>336</v>
      </c>
      <c r="D56" s="3" t="n">
        <v>1</v>
      </c>
      <c r="E56" s="5" t="s">
        <v>94</v>
      </c>
      <c r="F56" s="35" t="s">
        <v>95</v>
      </c>
      <c r="G56" s="35" t="s">
        <v>96</v>
      </c>
      <c r="H56" s="69" t="n">
        <v>42626</v>
      </c>
      <c r="I56" s="6" t="n">
        <v>0.392361111111111</v>
      </c>
      <c r="J56" s="6" t="n">
        <v>0.409722222222222</v>
      </c>
      <c r="K56" s="7" t="s">
        <v>168</v>
      </c>
      <c r="L56" s="8" t="s">
        <v>185</v>
      </c>
      <c r="M56" s="7" t="n">
        <v>1</v>
      </c>
      <c r="N56" s="5" t="s">
        <v>238</v>
      </c>
      <c r="O56" s="5" t="s">
        <v>332</v>
      </c>
      <c r="P56" s="5" t="s">
        <v>99</v>
      </c>
      <c r="Q56" s="5" t="s">
        <v>332</v>
      </c>
      <c r="R56" s="40" t="s">
        <v>155</v>
      </c>
      <c r="S56" s="40" t="s">
        <v>169</v>
      </c>
      <c r="T56" s="7" t="s">
        <v>157</v>
      </c>
      <c r="U56" s="9"/>
      <c r="V56" s="42" t="s">
        <v>159</v>
      </c>
      <c r="W56" s="43" t="s">
        <v>230</v>
      </c>
      <c r="X56" s="11"/>
      <c r="Y56" s="5"/>
      <c r="Z56" s="5"/>
      <c r="AA56" s="12"/>
      <c r="AE56" s="8" t="s">
        <v>102</v>
      </c>
      <c r="AF56" s="8" t="s">
        <v>102</v>
      </c>
      <c r="AG56" s="8" t="s">
        <v>102</v>
      </c>
      <c r="AH56" s="8" t="n">
        <v>0.7</v>
      </c>
      <c r="AI56" s="8" t="n">
        <v>300</v>
      </c>
      <c r="AJ56" s="47"/>
      <c r="AL56" s="8" t="n">
        <v>1</v>
      </c>
      <c r="AM56" s="8" t="n">
        <v>28</v>
      </c>
      <c r="AN56" s="8" t="n">
        <v>15</v>
      </c>
      <c r="AO56" s="13" t="n">
        <v>42851</v>
      </c>
      <c r="AP56" s="40" t="n">
        <f aca="false">AM56-AN56</f>
        <v>13</v>
      </c>
      <c r="AQ56" s="8" t="s">
        <v>188</v>
      </c>
      <c r="AR56" s="7"/>
      <c r="AS56" s="7"/>
      <c r="AT56" s="7"/>
      <c r="AU56" s="7"/>
      <c r="AV56" s="7"/>
      <c r="AW56" s="7"/>
      <c r="AX56" s="7" t="s">
        <v>251</v>
      </c>
      <c r="AY56" s="7" t="n">
        <v>20210501</v>
      </c>
      <c r="AZ56" s="7" t="n">
        <v>20210530</v>
      </c>
      <c r="BA56" s="14" t="n">
        <v>25193554</v>
      </c>
      <c r="BB56" s="14" t="n">
        <v>22630683</v>
      </c>
      <c r="BC56" s="52" t="n">
        <f aca="false">BB56/BA56</f>
        <v>0.898272748656263</v>
      </c>
      <c r="BD56" s="8" t="str">
        <f aca="false">CONCATENATE("preprocessing/",A56, "/outputs/salmon_hg38_100/quant.sf")</f>
        <v>preprocessing/TMRC30148/outputs/salmon_hg38_100/quant.sf</v>
      </c>
      <c r="BE56" s="14"/>
      <c r="BF56" s="14"/>
      <c r="BG56" s="14"/>
      <c r="BH56" s="7"/>
      <c r="BI56" s="49" t="str">
        <f aca="false">CONCATENATE("preprocessing/", A56, "/outputs/02hisat2_hg38_100/hg38_100_sno_gene_gene_id.count.xz")</f>
        <v>preprocessing/TMRC30148/outputs/02hisat2_hg38_100/hg38_100_sno_gene_gene_id.count.xz</v>
      </c>
      <c r="BJ56" s="48" t="n">
        <v>21084100</v>
      </c>
      <c r="BK56" s="48" t="n">
        <v>906289</v>
      </c>
      <c r="BL56" s="52" t="n">
        <f aca="false">(BK56+BJ56)/BB56</f>
        <v>0.971706819453925</v>
      </c>
      <c r="BM56" s="7"/>
      <c r="BN56" s="7"/>
      <c r="BO56" s="8" t="str">
        <f aca="false">CONCATENATE("preprocessing/", A56, "/outputs/03hisat2_lpanamensis_v36/sno_gene_gene_id.count.xz")</f>
        <v>preprocessing/TMRC30148/outputs/03hisat2_lpanamensis_v36/sno_gene_gene_id.count.xz</v>
      </c>
      <c r="BP56" s="14" t="n">
        <v>1202</v>
      </c>
      <c r="BQ56" s="14" t="n">
        <v>66</v>
      </c>
      <c r="BR56" s="54" t="n">
        <f aca="false">(BQ56+BP56)/BB56</f>
        <v>5.60301251181858E-005</v>
      </c>
      <c r="BS56" s="55" t="n">
        <f aca="false">(BQ56+BP56)/(BK56+BJ56)</f>
        <v>5.76615538724667E-005</v>
      </c>
      <c r="BT56" s="7"/>
      <c r="BU56" s="7"/>
      <c r="BV56" s="7" t="s">
        <v>333</v>
      </c>
      <c r="BW56" s="7"/>
      <c r="BX56" s="7"/>
      <c r="BY56" s="7"/>
      <c r="BZ56" s="8" t="s">
        <v>109</v>
      </c>
      <c r="CA56" s="7"/>
      <c r="CB56" s="7"/>
      <c r="CC56" s="7"/>
      <c r="CD56" s="7"/>
      <c r="CE56" s="7"/>
      <c r="CF56" s="7"/>
      <c r="CG56" s="7" t="s">
        <v>337</v>
      </c>
      <c r="CH56" s="7" t="n">
        <v>0</v>
      </c>
      <c r="CI56" s="7" t="n">
        <v>0</v>
      </c>
      <c r="CJ56" s="7" t="n">
        <v>18</v>
      </c>
      <c r="CK56" s="7" t="n">
        <v>0</v>
      </c>
      <c r="CL56" s="8" t="n">
        <f aca="false">SUM(CH56:CK56)</f>
        <v>18</v>
      </c>
      <c r="CM56" s="56" t="n">
        <f aca="false">+CL56/BP56</f>
        <v>0.0149750415973378</v>
      </c>
      <c r="CN56" s="7" t="s">
        <v>104</v>
      </c>
    </row>
    <row r="57" s="8" customFormat="true" ht="15.75" hidden="false" customHeight="false" outlineLevel="0" collapsed="false">
      <c r="A57" s="58" t="s">
        <v>338</v>
      </c>
      <c r="B57" s="2" t="s">
        <v>330</v>
      </c>
      <c r="C57" s="2" t="s">
        <v>339</v>
      </c>
      <c r="D57" s="3" t="n">
        <v>1</v>
      </c>
      <c r="E57" s="5" t="s">
        <v>94</v>
      </c>
      <c r="F57" s="35" t="s">
        <v>95</v>
      </c>
      <c r="G57" s="35" t="s">
        <v>96</v>
      </c>
      <c r="H57" s="69" t="n">
        <v>42626</v>
      </c>
      <c r="I57" s="6" t="n">
        <v>0.392361111111111</v>
      </c>
      <c r="J57" s="6" t="n">
        <v>0.409722222222222</v>
      </c>
      <c r="K57" s="7" t="s">
        <v>154</v>
      </c>
      <c r="L57" s="8" t="s">
        <v>185</v>
      </c>
      <c r="M57" s="7" t="n">
        <v>1</v>
      </c>
      <c r="N57" s="5" t="s">
        <v>238</v>
      </c>
      <c r="O57" s="5" t="s">
        <v>332</v>
      </c>
      <c r="P57" s="5" t="s">
        <v>99</v>
      </c>
      <c r="Q57" s="5" t="s">
        <v>332</v>
      </c>
      <c r="R57" s="40" t="s">
        <v>155</v>
      </c>
      <c r="S57" s="40" t="s">
        <v>156</v>
      </c>
      <c r="T57" s="7" t="s">
        <v>157</v>
      </c>
      <c r="U57" s="9"/>
      <c r="V57" s="42" t="s">
        <v>159</v>
      </c>
      <c r="W57" s="43" t="s">
        <v>230</v>
      </c>
      <c r="X57" s="11"/>
      <c r="Y57" s="5"/>
      <c r="Z57" s="5"/>
      <c r="AA57" s="12"/>
      <c r="AE57" s="8" t="s">
        <v>102</v>
      </c>
      <c r="AF57" s="8" t="s">
        <v>102</v>
      </c>
      <c r="AG57" s="8" t="s">
        <v>102</v>
      </c>
      <c r="AH57" s="8" t="n">
        <v>1.5</v>
      </c>
      <c r="AI57" s="8" t="n">
        <v>300</v>
      </c>
      <c r="AJ57" s="47"/>
      <c r="AL57" s="8" t="n">
        <v>2</v>
      </c>
      <c r="AM57" s="8" t="n">
        <v>28</v>
      </c>
      <c r="AN57" s="8" t="n">
        <v>15</v>
      </c>
      <c r="AO57" s="13" t="n">
        <v>42851</v>
      </c>
      <c r="AP57" s="40" t="n">
        <f aca="false">AM57-AN57</f>
        <v>13</v>
      </c>
      <c r="AQ57" s="8" t="s">
        <v>188</v>
      </c>
      <c r="AR57" s="7"/>
      <c r="AS57" s="7"/>
      <c r="AT57" s="7"/>
      <c r="AU57" s="7"/>
      <c r="AV57" s="7"/>
      <c r="AW57" s="7"/>
      <c r="AX57" s="7" t="s">
        <v>251</v>
      </c>
      <c r="AY57" s="7" t="n">
        <v>20210501</v>
      </c>
      <c r="AZ57" s="7" t="n">
        <v>20210530</v>
      </c>
      <c r="BA57" s="14" t="n">
        <v>30529038</v>
      </c>
      <c r="BB57" s="14" t="n">
        <v>27964733</v>
      </c>
      <c r="BC57" s="52" t="n">
        <f aca="false">BB57/BA57</f>
        <v>0.91600439555285</v>
      </c>
      <c r="BD57" s="8" t="str">
        <f aca="false">CONCATENATE("preprocessing/",A57, "/outputs/salmon_hg38_100/quant.sf")</f>
        <v>preprocessing/TMRC30149/outputs/salmon_hg38_100/quant.sf</v>
      </c>
      <c r="BE57" s="14"/>
      <c r="BF57" s="14"/>
      <c r="BG57" s="14"/>
      <c r="BH57" s="7"/>
      <c r="BI57" s="49" t="str">
        <f aca="false">CONCATENATE("preprocessing/", A57, "/outputs/02hisat2_hg38_100/hg38_100_sno_gene_gene_id.count.xz")</f>
        <v>preprocessing/TMRC30149/outputs/02hisat2_hg38_100/hg38_100_sno_gene_gene_id.count.xz</v>
      </c>
      <c r="BJ57" s="48" t="n">
        <v>26000019</v>
      </c>
      <c r="BK57" s="48" t="n">
        <v>1103570</v>
      </c>
      <c r="BL57" s="52" t="n">
        <f aca="false">(BK57+BJ57)/BB57</f>
        <v>0.969206071089611</v>
      </c>
      <c r="BM57" s="7"/>
      <c r="BN57" s="7"/>
      <c r="BO57" s="8" t="str">
        <f aca="false">CONCATENATE("preprocessing/", A57, "/outputs/03hisat2_lpanamensis_v36/sno_gene_gene_id.count.xz")</f>
        <v>preprocessing/TMRC30149/outputs/03hisat2_lpanamensis_v36/sno_gene_gene_id.count.xz</v>
      </c>
      <c r="BP57" s="68" t="n">
        <v>6228</v>
      </c>
      <c r="BQ57" s="14" t="n">
        <v>336</v>
      </c>
      <c r="BR57" s="54" t="n">
        <f aca="false">(BQ57+BP57)/BB57</f>
        <v>0.000234724214960322</v>
      </c>
      <c r="BS57" s="55" t="n">
        <f aca="false">(BQ57+BP57)/(BK57+BJ57)</f>
        <v>0.000242181948671078</v>
      </c>
      <c r="BT57" s="7"/>
      <c r="BU57" s="7"/>
      <c r="BV57" s="7" t="s">
        <v>333</v>
      </c>
      <c r="BW57" s="7"/>
      <c r="BX57" s="7"/>
      <c r="BY57" s="7"/>
      <c r="BZ57" s="8" t="s">
        <v>109</v>
      </c>
      <c r="CA57" s="7"/>
      <c r="CB57" s="7"/>
      <c r="CC57" s="7"/>
      <c r="CD57" s="7"/>
      <c r="CE57" s="7"/>
      <c r="CF57" s="7"/>
      <c r="CG57" s="7" t="s">
        <v>340</v>
      </c>
      <c r="CH57" s="7" t="n">
        <v>0</v>
      </c>
      <c r="CI57" s="7" t="n">
        <v>0</v>
      </c>
      <c r="CJ57" s="7" t="n">
        <v>140</v>
      </c>
      <c r="CK57" s="7" t="n">
        <v>0</v>
      </c>
      <c r="CL57" s="8" t="n">
        <f aca="false">SUM(CH57:CK57)</f>
        <v>140</v>
      </c>
      <c r="CM57" s="56" t="n">
        <f aca="false">+CL57/BP57</f>
        <v>0.0224791265253693</v>
      </c>
      <c r="CN57" s="7" t="s">
        <v>104</v>
      </c>
    </row>
    <row r="58" s="8" customFormat="true" ht="15.75" hidden="false" customHeight="false" outlineLevel="0" collapsed="false">
      <c r="A58" s="58"/>
      <c r="B58" s="33" t="s">
        <v>341</v>
      </c>
      <c r="C58" s="33" t="s">
        <v>342</v>
      </c>
      <c r="D58" s="34" t="n">
        <v>1</v>
      </c>
      <c r="E58" s="35" t="s">
        <v>94</v>
      </c>
      <c r="F58" s="35" t="s">
        <v>95</v>
      </c>
      <c r="G58" s="35" t="s">
        <v>96</v>
      </c>
      <c r="H58" s="36" t="n">
        <v>42144</v>
      </c>
      <c r="I58" s="6" t="n">
        <v>0.583333333333333</v>
      </c>
      <c r="J58" s="6" t="n">
        <v>0.833333333333333</v>
      </c>
      <c r="K58" s="5" t="s">
        <v>175</v>
      </c>
      <c r="L58" s="65" t="s">
        <v>185</v>
      </c>
      <c r="M58" s="40" t="n">
        <v>1</v>
      </c>
      <c r="N58" s="35" t="s">
        <v>266</v>
      </c>
      <c r="O58" s="35" t="s">
        <v>99</v>
      </c>
      <c r="P58" s="35" t="s">
        <v>99</v>
      </c>
      <c r="Q58" s="35" t="s">
        <v>291</v>
      </c>
      <c r="R58" s="40" t="s">
        <v>155</v>
      </c>
      <c r="S58" s="40" t="s">
        <v>200</v>
      </c>
      <c r="T58" s="7" t="s">
        <v>177</v>
      </c>
      <c r="U58" s="41" t="s">
        <v>286</v>
      </c>
      <c r="V58" s="42" t="n">
        <v>100</v>
      </c>
      <c r="W58" s="43" t="s">
        <v>230</v>
      </c>
      <c r="X58" s="12"/>
      <c r="Y58" s="35" t="n">
        <v>20</v>
      </c>
      <c r="Z58" s="35" t="n">
        <f aca="false">(Y58-AH58)-3</f>
        <v>17</v>
      </c>
      <c r="AA58" s="44" t="n">
        <v>42186</v>
      </c>
      <c r="AB58" s="40" t="n">
        <v>107</v>
      </c>
      <c r="AC58" s="40" t="s">
        <v>104</v>
      </c>
      <c r="AD58" s="40" t="n">
        <v>8.5</v>
      </c>
      <c r="AE58" s="40" t="s">
        <v>102</v>
      </c>
      <c r="AF58" s="40" t="s">
        <v>102</v>
      </c>
      <c r="AG58" s="40" t="s">
        <v>102</v>
      </c>
      <c r="AH58" s="40"/>
      <c r="AI58" s="40"/>
      <c r="AJ58" s="47"/>
      <c r="AK58" s="40"/>
      <c r="AL58" s="40"/>
      <c r="AM58" s="40"/>
      <c r="AN58" s="40"/>
      <c r="AO58" s="47"/>
      <c r="AP58" s="40"/>
      <c r="AQ58" s="40" t="s">
        <v>188</v>
      </c>
      <c r="AR58" s="7"/>
      <c r="BA58" s="14"/>
      <c r="BB58" s="14"/>
      <c r="BC58" s="48"/>
      <c r="BE58" s="48"/>
      <c r="BF58" s="48"/>
      <c r="BG58" s="48"/>
      <c r="BI58" s="49"/>
      <c r="BJ58" s="48"/>
      <c r="BK58" s="48"/>
      <c r="BP58" s="48"/>
      <c r="BQ58" s="48"/>
      <c r="BR58" s="48"/>
      <c r="BS58" s="48"/>
      <c r="BT58" s="5" t="s">
        <v>181</v>
      </c>
      <c r="BU58" s="44" t="n">
        <v>42186</v>
      </c>
      <c r="BV58" s="8" t="s">
        <v>343</v>
      </c>
      <c r="BW58" s="8" t="s">
        <v>163</v>
      </c>
      <c r="BZ58" s="8" t="s">
        <v>258</v>
      </c>
      <c r="CM58" s="8" t="e">
        <f aca="false">+CL58/BP58</f>
        <v>#DIV/0!</v>
      </c>
    </row>
    <row r="59" s="8" customFormat="true" ht="15.75" hidden="false" customHeight="false" outlineLevel="0" collapsed="false">
      <c r="A59" s="1" t="s">
        <v>344</v>
      </c>
      <c r="B59" s="7" t="s">
        <v>345</v>
      </c>
      <c r="C59" s="33" t="s">
        <v>346</v>
      </c>
      <c r="D59" s="34" t="n">
        <v>1</v>
      </c>
      <c r="E59" s="35" t="s">
        <v>94</v>
      </c>
      <c r="F59" s="35" t="s">
        <v>265</v>
      </c>
      <c r="G59" s="35" t="s">
        <v>96</v>
      </c>
      <c r="H59" s="69" t="n">
        <v>42754</v>
      </c>
      <c r="J59" s="6"/>
      <c r="K59" s="7" t="s">
        <v>204</v>
      </c>
      <c r="L59" s="38" t="s">
        <v>185</v>
      </c>
      <c r="M59" s="39" t="n">
        <v>1</v>
      </c>
      <c r="N59" s="38" t="s">
        <v>238</v>
      </c>
      <c r="O59" s="70" t="s">
        <v>332</v>
      </c>
      <c r="P59" s="70" t="s">
        <v>99</v>
      </c>
      <c r="Q59" s="70" t="s">
        <v>332</v>
      </c>
      <c r="R59" s="40" t="s">
        <v>205</v>
      </c>
      <c r="S59" s="40" t="s">
        <v>101</v>
      </c>
      <c r="T59" s="40" t="s">
        <v>101</v>
      </c>
      <c r="U59" s="41" t="s">
        <v>99</v>
      </c>
      <c r="V59" s="42" t="s">
        <v>99</v>
      </c>
      <c r="W59" s="43" t="s">
        <v>206</v>
      </c>
      <c r="X59" s="71" t="n">
        <v>42817</v>
      </c>
      <c r="Y59" s="35" t="n">
        <v>25</v>
      </c>
      <c r="Z59" s="45" t="n">
        <f aca="false">(Y59-AH59)-3</f>
        <v>21.3</v>
      </c>
      <c r="AA59" s="36" t="n">
        <v>42824</v>
      </c>
      <c r="AB59" s="70" t="n">
        <v>3294</v>
      </c>
      <c r="AC59" s="40" t="s">
        <v>104</v>
      </c>
      <c r="AD59" s="70" t="n">
        <v>6</v>
      </c>
      <c r="AE59" s="70" t="n">
        <v>461.2</v>
      </c>
      <c r="AF59" s="70" t="n">
        <v>2.06</v>
      </c>
      <c r="AG59" s="70" t="n">
        <v>2.21</v>
      </c>
      <c r="AH59" s="70" t="n">
        <v>0.7</v>
      </c>
      <c r="AI59" s="35" t="n">
        <v>300</v>
      </c>
      <c r="AJ59" s="73" t="n">
        <v>43102</v>
      </c>
      <c r="AK59" s="70" t="s">
        <v>104</v>
      </c>
      <c r="AL59" s="70" t="n">
        <v>1</v>
      </c>
      <c r="AM59" s="8" t="n">
        <v>28</v>
      </c>
      <c r="AN59" s="8" t="n">
        <v>15</v>
      </c>
      <c r="AO59" s="73" t="n">
        <v>43102</v>
      </c>
      <c r="AQ59" s="70" t="s">
        <v>188</v>
      </c>
      <c r="AR59" s="7"/>
      <c r="AS59" s="7"/>
      <c r="AT59" s="7"/>
      <c r="AU59" s="7"/>
      <c r="AV59" s="7"/>
      <c r="AW59" s="7"/>
      <c r="AX59" s="7"/>
      <c r="AY59" s="7"/>
      <c r="AZ59" s="7"/>
      <c r="BA59" s="68" t="n">
        <v>11667860</v>
      </c>
      <c r="BB59" s="68" t="n">
        <v>9984673</v>
      </c>
      <c r="BC59" s="14"/>
      <c r="BD59" s="8" t="str">
        <f aca="false">CONCATENATE("preprocessing/",A59, "/outputs/salmon_hg38_100/quant.sf")</f>
        <v>preprocessing/TMRC30253/outputs/salmon_hg38_100/quant.sf</v>
      </c>
      <c r="BE59" s="14"/>
      <c r="BF59" s="14"/>
      <c r="BG59" s="14"/>
      <c r="BH59" s="7"/>
      <c r="BI59" s="49" t="str">
        <f aca="false">CONCATENATE("preprocessing/", A59, "/outputs/02hisat2_hg38_100/hg38_100_sno_gene_gene_id.count.xz")</f>
        <v>preprocessing/TMRC30253/outputs/02hisat2_hg38_100/hg38_100_sno_gene_gene_id.count.xz</v>
      </c>
      <c r="BJ59" s="68" t="n">
        <v>8599492</v>
      </c>
      <c r="BK59" s="68" t="n">
        <v>709947</v>
      </c>
      <c r="BL59" s="52" t="n">
        <f aca="false">(BK59+BJ59)/BB59</f>
        <v>0.932372948017426</v>
      </c>
      <c r="BM59" s="7"/>
      <c r="BN59" s="7"/>
      <c r="BO59" s="8" t="str">
        <f aca="false">CONCATENATE("preprocessing/", A59, "/outputs/03hisat2_lpanamensis_v36/sno_gene_gene_id.count.xz")</f>
        <v>preprocessing/TMRC30253/outputs/03hisat2_lpanamensis_v36/sno_gene_gene_id.count.xz</v>
      </c>
      <c r="BP59" s="68" t="n">
        <v>49599</v>
      </c>
      <c r="BQ59" s="68" t="n">
        <v>4011</v>
      </c>
      <c r="BR59" s="54" t="n">
        <f aca="false">(BQ59+BP59)/BB59</f>
        <v>0.00536922941792886</v>
      </c>
      <c r="BS59" s="14"/>
      <c r="BT59" s="7"/>
      <c r="BU59" s="7"/>
      <c r="BV59" s="7" t="s">
        <v>347</v>
      </c>
      <c r="BW59" s="7"/>
      <c r="BX59" s="7"/>
      <c r="BY59" s="7"/>
      <c r="BZ59" s="7" t="s">
        <v>109</v>
      </c>
      <c r="CA59" s="7"/>
      <c r="CB59" s="7"/>
      <c r="CC59" s="7"/>
      <c r="CD59" s="7"/>
      <c r="CE59" s="7"/>
      <c r="CF59" s="7" t="s">
        <v>348</v>
      </c>
      <c r="CG59" s="7" t="s">
        <v>349</v>
      </c>
      <c r="CH59" s="7" t="n">
        <v>0</v>
      </c>
      <c r="CI59" s="7" t="n">
        <v>0</v>
      </c>
      <c r="CJ59" s="7" t="n">
        <v>1360</v>
      </c>
      <c r="CK59" s="7" t="n">
        <v>0</v>
      </c>
      <c r="CL59" s="7"/>
      <c r="CM59" s="7"/>
      <c r="CN59" s="7"/>
    </row>
    <row r="60" s="8" customFormat="true" ht="15.75" hidden="false" customHeight="false" outlineLevel="0" collapsed="false">
      <c r="A60" s="58" t="s">
        <v>350</v>
      </c>
      <c r="B60" s="2" t="s">
        <v>330</v>
      </c>
      <c r="C60" s="2" t="s">
        <v>351</v>
      </c>
      <c r="D60" s="3" t="n">
        <v>1</v>
      </c>
      <c r="E60" s="5" t="s">
        <v>94</v>
      </c>
      <c r="F60" s="35" t="s">
        <v>95</v>
      </c>
      <c r="G60" s="35" t="s">
        <v>96</v>
      </c>
      <c r="H60" s="69" t="n">
        <v>42633</v>
      </c>
      <c r="I60" s="6" t="n">
        <v>0.430555555555556</v>
      </c>
      <c r="J60" s="6" t="n">
        <v>0.4375</v>
      </c>
      <c r="K60" s="7" t="s">
        <v>168</v>
      </c>
      <c r="L60" s="8" t="s">
        <v>185</v>
      </c>
      <c r="M60" s="7" t="n">
        <v>2</v>
      </c>
      <c r="N60" s="5" t="s">
        <v>238</v>
      </c>
      <c r="O60" s="5" t="s">
        <v>332</v>
      </c>
      <c r="P60" s="5" t="s">
        <v>99</v>
      </c>
      <c r="Q60" s="5" t="s">
        <v>332</v>
      </c>
      <c r="R60" s="40" t="s">
        <v>155</v>
      </c>
      <c r="S60" s="40" t="s">
        <v>169</v>
      </c>
      <c r="T60" s="7" t="s">
        <v>157</v>
      </c>
      <c r="U60" s="9"/>
      <c r="V60" s="42" t="s">
        <v>159</v>
      </c>
      <c r="W60" s="43" t="s">
        <v>230</v>
      </c>
      <c r="X60" s="11"/>
      <c r="Y60" s="5"/>
      <c r="Z60" s="5"/>
      <c r="AA60" s="12"/>
      <c r="AE60" s="8" t="s">
        <v>102</v>
      </c>
      <c r="AF60" s="8" t="s">
        <v>102</v>
      </c>
      <c r="AG60" s="8" t="s">
        <v>102</v>
      </c>
      <c r="AH60" s="8" t="n">
        <v>1.2</v>
      </c>
      <c r="AI60" s="8" t="n">
        <v>300</v>
      </c>
      <c r="AJ60" s="47"/>
      <c r="AL60" s="8" t="n">
        <v>4</v>
      </c>
      <c r="AM60" s="8" t="n">
        <v>28</v>
      </c>
      <c r="AN60" s="8" t="n">
        <v>15</v>
      </c>
      <c r="AO60" s="13" t="n">
        <v>42851</v>
      </c>
      <c r="AP60" s="8" t="n">
        <f aca="false">AM60-AN60</f>
        <v>13</v>
      </c>
      <c r="AQ60" s="8" t="s">
        <v>188</v>
      </c>
      <c r="AR60" s="7"/>
      <c r="AS60" s="7"/>
      <c r="AT60" s="7"/>
      <c r="AU60" s="7"/>
      <c r="AV60" s="7"/>
      <c r="AW60" s="7"/>
      <c r="AX60" s="7" t="s">
        <v>251</v>
      </c>
      <c r="AY60" s="7" t="n">
        <v>20210501</v>
      </c>
      <c r="AZ60" s="7" t="n">
        <v>20210530</v>
      </c>
      <c r="BA60" s="14" t="n">
        <v>28931036</v>
      </c>
      <c r="BB60" s="14" t="n">
        <v>26521518</v>
      </c>
      <c r="BC60" s="52" t="n">
        <f aca="false">BB60/BA60</f>
        <v>0.916715115213987</v>
      </c>
      <c r="BD60" s="8" t="str">
        <f aca="false">CONCATENATE("preprocessing/",A60, "/outputs/salmon_hg38_100/quant.sf")</f>
        <v>preprocessing/TMRC30150/outputs/salmon_hg38_100/quant.sf</v>
      </c>
      <c r="BE60" s="14"/>
      <c r="BF60" s="14"/>
      <c r="BG60" s="14"/>
      <c r="BH60" s="7"/>
      <c r="BI60" s="49" t="str">
        <f aca="false">CONCATENATE("preprocessing/", A60, "/outputs/02hisat2_hg38_100/hg38_100_sno_gene_gene_id.count.xz")</f>
        <v>preprocessing/TMRC30150/outputs/02hisat2_hg38_100/hg38_100_sno_gene_gene_id.count.xz</v>
      </c>
      <c r="BJ60" s="48" t="n">
        <v>24778028</v>
      </c>
      <c r="BK60" s="48" t="n">
        <v>1077861</v>
      </c>
      <c r="BL60" s="52" t="n">
        <f aca="false">(BK60+BJ60)/BB60</f>
        <v>0.97490230385757</v>
      </c>
      <c r="BM60" s="7"/>
      <c r="BN60" s="7"/>
      <c r="BO60" s="8" t="str">
        <f aca="false">CONCATENATE("preprocessing/", A60, "/outputs/03hisat2_lpanamensis_v36/sno_gene_gene_id.count.xz")</f>
        <v>preprocessing/TMRC30150/outputs/03hisat2_lpanamensis_v36/sno_gene_gene_id.count.xz</v>
      </c>
      <c r="BP60" s="68" t="n">
        <v>797</v>
      </c>
      <c r="BQ60" s="14" t="n">
        <v>58</v>
      </c>
      <c r="BR60" s="54" t="n">
        <f aca="false">(BQ60+BP60)/BB60</f>
        <v>3.22379737087447E-005</v>
      </c>
      <c r="BS60" s="55" t="n">
        <f aca="false">(BQ60+BP60)/(BK60+BJ60)</f>
        <v>3.30679018617383E-005</v>
      </c>
      <c r="BT60" s="7"/>
      <c r="BU60" s="7"/>
      <c r="BV60" s="7" t="s">
        <v>333</v>
      </c>
      <c r="BW60" s="7"/>
      <c r="BX60" s="7"/>
      <c r="BY60" s="7"/>
      <c r="BZ60" s="8" t="s">
        <v>109</v>
      </c>
      <c r="CA60" s="7"/>
      <c r="CB60" s="7"/>
      <c r="CC60" s="7"/>
      <c r="CD60" s="7"/>
      <c r="CE60" s="7"/>
      <c r="CF60" s="7"/>
      <c r="CG60" s="7" t="s">
        <v>352</v>
      </c>
      <c r="CH60" s="7" t="n">
        <v>0</v>
      </c>
      <c r="CI60" s="7" t="n">
        <v>1</v>
      </c>
      <c r="CJ60" s="7" t="n">
        <v>8</v>
      </c>
      <c r="CK60" s="7" t="n">
        <v>0</v>
      </c>
      <c r="CL60" s="8" t="n">
        <f aca="false">SUM(CH60:CK60)</f>
        <v>9</v>
      </c>
      <c r="CM60" s="56" t="n">
        <f aca="false">+CL60/BP60</f>
        <v>0.0112923462986198</v>
      </c>
      <c r="CN60" s="7" t="s">
        <v>104</v>
      </c>
    </row>
    <row r="61" s="8" customFormat="true" ht="15.75" hidden="false" customHeight="false" outlineLevel="0" collapsed="false">
      <c r="A61" s="58" t="s">
        <v>353</v>
      </c>
      <c r="B61" s="2" t="s">
        <v>330</v>
      </c>
      <c r="C61" s="2" t="s">
        <v>354</v>
      </c>
      <c r="D61" s="3" t="n">
        <v>1</v>
      </c>
      <c r="E61" s="5" t="s">
        <v>94</v>
      </c>
      <c r="F61" s="35" t="s">
        <v>95</v>
      </c>
      <c r="G61" s="35" t="s">
        <v>96</v>
      </c>
      <c r="H61" s="69" t="n">
        <v>42633</v>
      </c>
      <c r="I61" s="6" t="n">
        <v>0.430555555555556</v>
      </c>
      <c r="J61" s="6" t="n">
        <v>0.4375</v>
      </c>
      <c r="K61" s="7" t="s">
        <v>154</v>
      </c>
      <c r="L61" s="8" t="s">
        <v>185</v>
      </c>
      <c r="M61" s="7" t="n">
        <v>2</v>
      </c>
      <c r="N61" s="5" t="s">
        <v>238</v>
      </c>
      <c r="O61" s="5" t="s">
        <v>332</v>
      </c>
      <c r="P61" s="5" t="s">
        <v>99</v>
      </c>
      <c r="Q61" s="5" t="s">
        <v>332</v>
      </c>
      <c r="R61" s="40" t="s">
        <v>155</v>
      </c>
      <c r="S61" s="40" t="s">
        <v>156</v>
      </c>
      <c r="T61" s="7" t="s">
        <v>157</v>
      </c>
      <c r="U61" s="9"/>
      <c r="V61" s="42" t="s">
        <v>159</v>
      </c>
      <c r="W61" s="43" t="s">
        <v>230</v>
      </c>
      <c r="X61" s="11"/>
      <c r="Y61" s="5"/>
      <c r="Z61" s="5"/>
      <c r="AA61" s="12"/>
      <c r="AE61" s="8" t="s">
        <v>102</v>
      </c>
      <c r="AF61" s="8" t="s">
        <v>102</v>
      </c>
      <c r="AG61" s="8" t="s">
        <v>102</v>
      </c>
      <c r="AH61" s="8" t="n">
        <v>2</v>
      </c>
      <c r="AI61" s="8" t="n">
        <v>300</v>
      </c>
      <c r="AJ61" s="47"/>
      <c r="AL61" s="8" t="n">
        <v>5</v>
      </c>
      <c r="AM61" s="8" t="n">
        <v>28</v>
      </c>
      <c r="AN61" s="8" t="n">
        <v>15</v>
      </c>
      <c r="AO61" s="13" t="n">
        <v>42851</v>
      </c>
      <c r="AP61" s="8" t="n">
        <f aca="false">AM61-AN61</f>
        <v>13</v>
      </c>
      <c r="AQ61" s="8" t="s">
        <v>188</v>
      </c>
      <c r="AR61" s="7"/>
      <c r="AS61" s="7"/>
      <c r="AT61" s="7"/>
      <c r="AU61" s="7"/>
      <c r="AV61" s="7"/>
      <c r="AW61" s="7"/>
      <c r="AX61" s="7" t="s">
        <v>355</v>
      </c>
      <c r="AY61" s="7" t="n">
        <v>20211001</v>
      </c>
      <c r="AZ61" s="7" t="n">
        <v>20211006</v>
      </c>
      <c r="BA61" s="68" t="n">
        <v>20267623</v>
      </c>
      <c r="BB61" s="68" t="n">
        <v>19452618</v>
      </c>
      <c r="BC61" s="52" t="n">
        <f aca="false">BB61/BA61</f>
        <v>0.959787835011535</v>
      </c>
      <c r="BD61" s="8" t="str">
        <f aca="false">CONCATENATE("preprocessing/",A61, "/outputs/salmon_hg38_100/quant.sf")</f>
        <v>preprocessing/TMRC30140/outputs/salmon_hg38_100/quant.sf</v>
      </c>
      <c r="BE61" s="14"/>
      <c r="BF61" s="14"/>
      <c r="BG61" s="14"/>
      <c r="BH61" s="7"/>
      <c r="BI61" s="49" t="str">
        <f aca="false">CONCATENATE("preprocessing/", A61, "/outputs/02hisat2_hg38_100/hg38_100_sno_gene_gene_id.count.xz")</f>
        <v>preprocessing/TMRC30140/outputs/02hisat2_hg38_100/hg38_100_sno_gene_gene_id.count.xz</v>
      </c>
      <c r="BJ61" s="68" t="n">
        <v>18011160</v>
      </c>
      <c r="BK61" s="68" t="n">
        <v>893222</v>
      </c>
      <c r="BL61" s="52" t="n">
        <f aca="false">(BK61+BJ61)/BB61</f>
        <v>0.971816852621071</v>
      </c>
      <c r="BM61" s="7"/>
      <c r="BN61" s="7"/>
      <c r="BO61" s="8" t="str">
        <f aca="false">CONCATENATE("preprocessing/", A61, "/outputs/03hisat2_lpanamensis_v36/sno_gene_gene_id.count.xz")</f>
        <v>preprocessing/TMRC30140/outputs/03hisat2_lpanamensis_v36/sno_gene_gene_id.count.xz</v>
      </c>
      <c r="BP61" s="14" t="n">
        <v>342</v>
      </c>
      <c r="BQ61" s="14" t="n">
        <v>20</v>
      </c>
      <c r="BR61" s="54" t="n">
        <f aca="false">(BQ61+BP61)/BB61</f>
        <v>1.86093203495797E-005</v>
      </c>
      <c r="BS61" s="55" t="n">
        <f aca="false">(BQ61+BP61)/(BK61+BJ61)</f>
        <v>1.91489994224619E-005</v>
      </c>
      <c r="BT61" s="7"/>
      <c r="BU61" s="7"/>
      <c r="BV61" s="7" t="s">
        <v>333</v>
      </c>
      <c r="BW61" s="7"/>
      <c r="BX61" s="7"/>
      <c r="BY61" s="7"/>
      <c r="BZ61" s="8" t="s">
        <v>109</v>
      </c>
      <c r="CA61" s="7"/>
      <c r="CB61" s="7"/>
      <c r="CC61" s="7"/>
      <c r="CD61" s="7"/>
      <c r="CE61" s="7"/>
      <c r="CF61" s="7"/>
      <c r="CG61" s="7" t="s">
        <v>356</v>
      </c>
      <c r="CH61" s="7" t="n">
        <v>0</v>
      </c>
      <c r="CI61" s="7" t="n">
        <v>0</v>
      </c>
      <c r="CJ61" s="7" t="n">
        <v>4</v>
      </c>
      <c r="CK61" s="7" t="n">
        <v>0</v>
      </c>
      <c r="CL61" s="8" t="n">
        <f aca="false">SUM(CH61:CK61)</f>
        <v>4</v>
      </c>
      <c r="CM61" s="56" t="n">
        <f aca="false">+CL61/BP61</f>
        <v>0.0116959064327485</v>
      </c>
      <c r="CN61" s="7" t="s">
        <v>104</v>
      </c>
    </row>
    <row r="62" s="8" customFormat="true" ht="15.75" hidden="false" customHeight="false" outlineLevel="0" collapsed="false">
      <c r="A62" s="58" t="s">
        <v>357</v>
      </c>
      <c r="B62" s="2" t="s">
        <v>330</v>
      </c>
      <c r="C62" s="2" t="s">
        <v>358</v>
      </c>
      <c r="D62" s="3" t="n">
        <v>1</v>
      </c>
      <c r="E62" s="5" t="s">
        <v>94</v>
      </c>
      <c r="F62" s="35" t="s">
        <v>95</v>
      </c>
      <c r="G62" s="35" t="s">
        <v>96</v>
      </c>
      <c r="H62" s="69" t="n">
        <v>42626</v>
      </c>
      <c r="I62" s="6" t="n">
        <v>0.392361111111111</v>
      </c>
      <c r="J62" s="6" t="n">
        <v>0.409722222222222</v>
      </c>
      <c r="K62" s="7" t="s">
        <v>175</v>
      </c>
      <c r="L62" s="8" t="s">
        <v>185</v>
      </c>
      <c r="M62" s="7" t="n">
        <v>1</v>
      </c>
      <c r="N62" s="5" t="s">
        <v>238</v>
      </c>
      <c r="O62" s="5" t="s">
        <v>332</v>
      </c>
      <c r="P62" s="5" t="s">
        <v>99</v>
      </c>
      <c r="Q62" s="5" t="s">
        <v>332</v>
      </c>
      <c r="R62" s="40" t="s">
        <v>155</v>
      </c>
      <c r="S62" s="5" t="s">
        <v>200</v>
      </c>
      <c r="T62" s="7" t="s">
        <v>177</v>
      </c>
      <c r="U62" s="9"/>
      <c r="V62" s="10"/>
      <c r="W62" s="43" t="s">
        <v>230</v>
      </c>
      <c r="X62" s="11"/>
      <c r="Y62" s="5"/>
      <c r="Z62" s="5"/>
      <c r="AA62" s="12"/>
      <c r="AE62" s="8" t="s">
        <v>102</v>
      </c>
      <c r="AF62" s="8" t="s">
        <v>102</v>
      </c>
      <c r="AG62" s="8" t="s">
        <v>102</v>
      </c>
      <c r="AH62" s="8" t="n">
        <v>5.3</v>
      </c>
      <c r="AI62" s="8" t="n">
        <v>300</v>
      </c>
      <c r="AJ62" s="47"/>
      <c r="AL62" s="8" t="n">
        <v>3</v>
      </c>
      <c r="AM62" s="8" t="n">
        <v>28</v>
      </c>
      <c r="AN62" s="8" t="n">
        <v>15</v>
      </c>
      <c r="AO62" s="13" t="n">
        <v>42851</v>
      </c>
      <c r="AP62" s="40" t="n">
        <f aca="false">AM62-AN62</f>
        <v>13</v>
      </c>
      <c r="AQ62" s="8" t="s">
        <v>188</v>
      </c>
      <c r="AR62" s="7"/>
      <c r="AS62" s="7"/>
      <c r="AT62" s="7"/>
      <c r="AU62" s="7"/>
      <c r="AV62" s="7"/>
      <c r="AW62" s="7"/>
      <c r="AX62" s="7" t="s">
        <v>355</v>
      </c>
      <c r="AY62" s="7" t="n">
        <v>20211001</v>
      </c>
      <c r="AZ62" s="7" t="n">
        <v>20211006</v>
      </c>
      <c r="BA62" s="68" t="n">
        <v>20599430</v>
      </c>
      <c r="BB62" s="68" t="n">
        <v>19724719</v>
      </c>
      <c r="BC62" s="52" t="n">
        <f aca="false">BB62/BA62</f>
        <v>0.957537126027274</v>
      </c>
      <c r="BD62" s="8" t="str">
        <f aca="false">CONCATENATE("preprocessing/",A62, "/outputs/salmon_hg38_100/quant.sf")</f>
        <v>preprocessing/TMRC30138/outputs/salmon_hg38_100/quant.sf</v>
      </c>
      <c r="BE62" s="14"/>
      <c r="BF62" s="14"/>
      <c r="BG62" s="14"/>
      <c r="BH62" s="7"/>
      <c r="BI62" s="49" t="str">
        <f aca="false">CONCATENATE("preprocessing/", A62, "/outputs/02hisat2_hg38_100/hg38_100_sno_gene_gene_id.count.xz")</f>
        <v>preprocessing/TMRC30138/outputs/02hisat2_hg38_100/hg38_100_sno_gene_gene_id.count.xz</v>
      </c>
      <c r="BJ62" s="68" t="n">
        <v>18515855</v>
      </c>
      <c r="BK62" s="68" t="n">
        <v>690695</v>
      </c>
      <c r="BL62" s="52" t="n">
        <f aca="false">(BK62+BJ62)/BB62</f>
        <v>0.973729967965577</v>
      </c>
      <c r="BM62" s="7"/>
      <c r="BN62" s="7"/>
      <c r="BO62" s="8" t="str">
        <f aca="false">CONCATENATE("preprocessing/", A62, "/outputs/03hisat2_lpanamensis_v36/sno_gene_gene_id.count.xz")</f>
        <v>preprocessing/TMRC30138/outputs/03hisat2_lpanamensis_v36/sno_gene_gene_id.count.xz</v>
      </c>
      <c r="BP62" s="68" t="n">
        <v>336</v>
      </c>
      <c r="BQ62" s="14" t="n">
        <v>26</v>
      </c>
      <c r="BR62" s="54" t="n">
        <f aca="false">(BQ62+BP62)/BB62</f>
        <v>1.83526061892187E-005</v>
      </c>
      <c r="BS62" s="55" t="n">
        <f aca="false">(BQ62+BP62)/(BK62+BJ62)</f>
        <v>1.8847736839776E-005</v>
      </c>
      <c r="BT62" s="7"/>
      <c r="BU62" s="7"/>
      <c r="BV62" s="7" t="s">
        <v>333</v>
      </c>
      <c r="BW62" s="7"/>
      <c r="BX62" s="7"/>
      <c r="BY62" s="7"/>
      <c r="BZ62" s="8" t="s">
        <v>109</v>
      </c>
      <c r="CA62" s="7"/>
      <c r="CB62" s="7"/>
      <c r="CC62" s="7"/>
      <c r="CD62" s="7"/>
      <c r="CE62" s="7"/>
      <c r="CF62" s="7"/>
      <c r="CG62" s="7" t="s">
        <v>359</v>
      </c>
      <c r="CH62" s="7" t="n">
        <v>0</v>
      </c>
      <c r="CI62" s="7" t="n">
        <v>0</v>
      </c>
      <c r="CJ62" s="7" t="n">
        <v>1</v>
      </c>
      <c r="CK62" s="7" t="n">
        <v>0</v>
      </c>
      <c r="CL62" s="8" t="n">
        <f aca="false">SUM(CH62:CK62)</f>
        <v>1</v>
      </c>
      <c r="CM62" s="56" t="n">
        <f aca="false">+CL62/BP62</f>
        <v>0.00297619047619048</v>
      </c>
      <c r="CN62" s="80" t="s">
        <v>105</v>
      </c>
    </row>
    <row r="63" s="8" customFormat="true" ht="15.75" hidden="false" customHeight="false" outlineLevel="0" collapsed="false">
      <c r="A63" s="58" t="s">
        <v>360</v>
      </c>
      <c r="B63" s="2" t="s">
        <v>330</v>
      </c>
      <c r="C63" s="2" t="s">
        <v>361</v>
      </c>
      <c r="D63" s="3" t="n">
        <v>1</v>
      </c>
      <c r="E63" s="5" t="s">
        <v>94</v>
      </c>
      <c r="F63" s="35" t="s">
        <v>95</v>
      </c>
      <c r="G63" s="35" t="s">
        <v>96</v>
      </c>
      <c r="H63" s="69" t="n">
        <v>42647</v>
      </c>
      <c r="I63" s="6" t="n">
        <v>0.40625</v>
      </c>
      <c r="J63" s="6" t="n">
        <v>0.416666666666667</v>
      </c>
      <c r="K63" s="7" t="s">
        <v>168</v>
      </c>
      <c r="L63" s="8" t="s">
        <v>185</v>
      </c>
      <c r="M63" s="7" t="n">
        <v>3</v>
      </c>
      <c r="N63" s="5" t="s">
        <v>238</v>
      </c>
      <c r="O63" s="5" t="s">
        <v>332</v>
      </c>
      <c r="P63" s="5" t="s">
        <v>99</v>
      </c>
      <c r="Q63" s="5" t="s">
        <v>332</v>
      </c>
      <c r="R63" s="40" t="s">
        <v>155</v>
      </c>
      <c r="S63" s="40" t="s">
        <v>169</v>
      </c>
      <c r="T63" s="7" t="s">
        <v>157</v>
      </c>
      <c r="U63" s="9"/>
      <c r="V63" s="42" t="s">
        <v>159</v>
      </c>
      <c r="W63" s="43" t="s">
        <v>230</v>
      </c>
      <c r="X63" s="11"/>
      <c r="Y63" s="5"/>
      <c r="Z63" s="5"/>
      <c r="AA63" s="12"/>
      <c r="AE63" s="8" t="s">
        <v>102</v>
      </c>
      <c r="AF63" s="8" t="s">
        <v>102</v>
      </c>
      <c r="AG63" s="8" t="s">
        <v>102</v>
      </c>
      <c r="AH63" s="8" t="n">
        <v>0.8</v>
      </c>
      <c r="AI63" s="8" t="n">
        <v>300</v>
      </c>
      <c r="AJ63" s="47"/>
      <c r="AL63" s="8" t="n">
        <v>7</v>
      </c>
      <c r="AM63" s="8" t="n">
        <v>28</v>
      </c>
      <c r="AN63" s="8" t="n">
        <v>15</v>
      </c>
      <c r="AO63" s="13" t="n">
        <v>42851</v>
      </c>
      <c r="AP63" s="8" t="n">
        <f aca="false">AM63-AN63</f>
        <v>13</v>
      </c>
      <c r="AQ63" s="8" t="s">
        <v>188</v>
      </c>
      <c r="AR63" s="7"/>
      <c r="AS63" s="7"/>
      <c r="AT63" s="7"/>
      <c r="AU63" s="7"/>
      <c r="AV63" s="7"/>
      <c r="AW63" s="7"/>
      <c r="AX63" s="7" t="s">
        <v>292</v>
      </c>
      <c r="AY63" s="7" t="n">
        <v>20210601</v>
      </c>
      <c r="AZ63" s="7" t="n">
        <v>20210623</v>
      </c>
      <c r="BA63" s="14" t="n">
        <v>57221790</v>
      </c>
      <c r="BB63" s="14" t="n">
        <v>50515293</v>
      </c>
      <c r="BC63" s="52" t="n">
        <f aca="false">BB63/BA63</f>
        <v>0.882798196281522</v>
      </c>
      <c r="BD63" s="8" t="str">
        <f aca="false">CONCATENATE("preprocessing/",A63, "/outputs/salmon_hg38_100/quant.sf")</f>
        <v>preprocessing/TMRC30176/outputs/salmon_hg38_100/quant.sf</v>
      </c>
      <c r="BE63" s="14"/>
      <c r="BF63" s="14"/>
      <c r="BG63" s="14"/>
      <c r="BH63" s="7"/>
      <c r="BI63" s="49" t="str">
        <f aca="false">CONCATENATE("preprocessing/", A63, "/outputs/02hisat2_hg38_100/hg38_100_sno_gene_gene_id.count.xz")</f>
        <v>preprocessing/TMRC30176/outputs/02hisat2_hg38_100/hg38_100_sno_gene_gene_id.count.xz</v>
      </c>
      <c r="BJ63" s="75" t="n">
        <v>47160810</v>
      </c>
      <c r="BK63" s="75" t="n">
        <v>2124954</v>
      </c>
      <c r="BL63" s="52" t="n">
        <f aca="false">(BK63+BJ63)/BB63</f>
        <v>0.975660261932956</v>
      </c>
      <c r="BM63" s="7"/>
      <c r="BN63" s="7"/>
      <c r="BO63" s="8" t="str">
        <f aca="false">CONCATENATE("preprocessing/", A63, "/outputs/03hisat2_lpanamensis_v36/sno_gene_gene_id.count.xz")</f>
        <v>preprocessing/TMRC30176/outputs/03hisat2_lpanamensis_v36/sno_gene_gene_id.count.xz</v>
      </c>
      <c r="BP63" s="14" t="n">
        <v>2113</v>
      </c>
      <c r="BQ63" s="14" t="n">
        <v>131</v>
      </c>
      <c r="BR63" s="54" t="n">
        <f aca="false">(BQ63+BP63)/BB63</f>
        <v>4.44221911174503E-005</v>
      </c>
      <c r="BS63" s="55" t="n">
        <f aca="false">(BQ63+BP63)/(BK63+BJ63)</f>
        <v>4.55303888563034E-005</v>
      </c>
      <c r="BT63" s="7"/>
      <c r="BU63" s="7"/>
      <c r="BV63" s="7" t="s">
        <v>333</v>
      </c>
      <c r="BW63" s="7"/>
      <c r="BX63" s="7"/>
      <c r="BY63" s="7"/>
      <c r="BZ63" s="8" t="s">
        <v>109</v>
      </c>
      <c r="CA63" s="7"/>
      <c r="CB63" s="7"/>
      <c r="CC63" s="7"/>
      <c r="CD63" s="7"/>
      <c r="CE63" s="7"/>
      <c r="CF63" s="7"/>
      <c r="CG63" s="7" t="s">
        <v>362</v>
      </c>
      <c r="CH63" s="7" t="n">
        <v>0</v>
      </c>
      <c r="CI63" s="7" t="n">
        <v>1</v>
      </c>
      <c r="CJ63" s="7" t="n">
        <v>34</v>
      </c>
      <c r="CK63" s="7" t="n">
        <v>0</v>
      </c>
      <c r="CL63" s="8" t="n">
        <f aca="false">SUM(CH63:CK63)</f>
        <v>35</v>
      </c>
      <c r="CM63" s="56" t="n">
        <f aca="false">+CL63/BP63</f>
        <v>0.0165641268338855</v>
      </c>
      <c r="CN63" s="7" t="s">
        <v>104</v>
      </c>
    </row>
    <row r="64" s="8" customFormat="true" ht="15.75" hidden="false" customHeight="false" outlineLevel="0" collapsed="false">
      <c r="A64" s="58" t="s">
        <v>363</v>
      </c>
      <c r="B64" s="2" t="s">
        <v>330</v>
      </c>
      <c r="C64" s="2" t="s">
        <v>364</v>
      </c>
      <c r="D64" s="3" t="n">
        <v>1</v>
      </c>
      <c r="E64" s="5" t="s">
        <v>94</v>
      </c>
      <c r="F64" s="35" t="s">
        <v>95</v>
      </c>
      <c r="G64" s="35" t="s">
        <v>96</v>
      </c>
      <c r="H64" s="69" t="n">
        <v>42647</v>
      </c>
      <c r="I64" s="6" t="n">
        <v>0.40625</v>
      </c>
      <c r="J64" s="6" t="n">
        <v>0.416666666666667</v>
      </c>
      <c r="K64" s="7" t="s">
        <v>154</v>
      </c>
      <c r="L64" s="8" t="s">
        <v>185</v>
      </c>
      <c r="M64" s="7" t="n">
        <v>3</v>
      </c>
      <c r="N64" s="5" t="s">
        <v>238</v>
      </c>
      <c r="O64" s="5" t="s">
        <v>332</v>
      </c>
      <c r="P64" s="5" t="s">
        <v>99</v>
      </c>
      <c r="Q64" s="5" t="s">
        <v>332</v>
      </c>
      <c r="R64" s="40" t="s">
        <v>155</v>
      </c>
      <c r="S64" s="40" t="s">
        <v>156</v>
      </c>
      <c r="T64" s="7" t="s">
        <v>157</v>
      </c>
      <c r="U64" s="9"/>
      <c r="V64" s="42" t="s">
        <v>159</v>
      </c>
      <c r="W64" s="43" t="s">
        <v>230</v>
      </c>
      <c r="X64" s="11"/>
      <c r="Y64" s="5"/>
      <c r="Z64" s="5"/>
      <c r="AA64" s="12"/>
      <c r="AE64" s="8" t="s">
        <v>102</v>
      </c>
      <c r="AF64" s="8" t="s">
        <v>102</v>
      </c>
      <c r="AG64" s="8" t="s">
        <v>102</v>
      </c>
      <c r="AH64" s="8" t="n">
        <v>1.5</v>
      </c>
      <c r="AI64" s="8" t="n">
        <v>300</v>
      </c>
      <c r="AJ64" s="47"/>
      <c r="AL64" s="8" t="n">
        <v>8</v>
      </c>
      <c r="AM64" s="8" t="n">
        <v>28</v>
      </c>
      <c r="AN64" s="8" t="n">
        <v>15</v>
      </c>
      <c r="AO64" s="13" t="n">
        <v>42851</v>
      </c>
      <c r="AP64" s="8" t="n">
        <f aca="false">AM64-AN64</f>
        <v>13</v>
      </c>
      <c r="AQ64" s="8" t="s">
        <v>188</v>
      </c>
      <c r="AR64" s="7"/>
      <c r="AS64" s="7"/>
      <c r="AT64" s="7"/>
      <c r="AU64" s="7"/>
      <c r="AV64" s="7"/>
      <c r="AW64" s="7"/>
      <c r="AX64" s="7" t="s">
        <v>251</v>
      </c>
      <c r="AY64" s="7" t="n">
        <v>20210501</v>
      </c>
      <c r="AZ64" s="7" t="n">
        <v>20210530</v>
      </c>
      <c r="BA64" s="14" t="n">
        <v>31391724</v>
      </c>
      <c r="BB64" s="14" t="n">
        <v>28813031</v>
      </c>
      <c r="BC64" s="52" t="n">
        <f aca="false">BB64/BA64</f>
        <v>0.917854368240496</v>
      </c>
      <c r="BD64" s="8" t="str">
        <f aca="false">CONCATENATE("preprocessing/",A64, "/outputs/salmon_hg38_100/quant.sf")</f>
        <v>preprocessing/TMRC30153/outputs/salmon_hg38_100/quant.sf</v>
      </c>
      <c r="BE64" s="14"/>
      <c r="BF64" s="14"/>
      <c r="BG64" s="14"/>
      <c r="BH64" s="7"/>
      <c r="BI64" s="49" t="str">
        <f aca="false">CONCATENATE("preprocessing/", A64, "/outputs/02hisat2_hg38_100/hg38_100_sno_gene_gene_id.count.xz")</f>
        <v>preprocessing/TMRC30153/outputs/02hisat2_hg38_100/hg38_100_sno_gene_gene_id.count.xz</v>
      </c>
      <c r="BJ64" s="48" t="n">
        <v>26751858</v>
      </c>
      <c r="BK64" s="48" t="n">
        <v>1261490</v>
      </c>
      <c r="BL64" s="52" t="n">
        <f aca="false">(BK64+BJ64)/BB64</f>
        <v>0.972245786984368</v>
      </c>
      <c r="BM64" s="7"/>
      <c r="BN64" s="7"/>
      <c r="BO64" s="8" t="str">
        <f aca="false">CONCATENATE("preprocessing/", A64, "/outputs/03hisat2_lpanamensis_v36/sno_gene_gene_id.count.xz")</f>
        <v>preprocessing/TMRC30153/outputs/03hisat2_lpanamensis_v36/sno_gene_gene_id.count.xz</v>
      </c>
      <c r="BP64" s="14" t="n">
        <v>2229</v>
      </c>
      <c r="BQ64" s="14" t="n">
        <v>162</v>
      </c>
      <c r="BR64" s="54" t="n">
        <f aca="false">(BQ64+BP64)/BB64</f>
        <v>8.29832862776568E-005</v>
      </c>
      <c r="BS64" s="55" t="n">
        <f aca="false">(BQ64+BP64)/(BK64+BJ64)</f>
        <v>8.53521685447952E-005</v>
      </c>
      <c r="BT64" s="7"/>
      <c r="BU64" s="7"/>
      <c r="BV64" s="7" t="s">
        <v>333</v>
      </c>
      <c r="BW64" s="7"/>
      <c r="BX64" s="7"/>
      <c r="BY64" s="7"/>
      <c r="BZ64" s="8" t="s">
        <v>109</v>
      </c>
      <c r="CA64" s="7"/>
      <c r="CB64" s="7"/>
      <c r="CC64" s="7"/>
      <c r="CD64" s="7"/>
      <c r="CE64" s="7"/>
      <c r="CF64" s="7"/>
      <c r="CG64" s="7" t="s">
        <v>365</v>
      </c>
      <c r="CH64" s="7" t="n">
        <v>0</v>
      </c>
      <c r="CI64" s="7" t="n">
        <v>0</v>
      </c>
      <c r="CJ64" s="7" t="n">
        <v>33</v>
      </c>
      <c r="CK64" s="7" t="n">
        <v>0</v>
      </c>
      <c r="CL64" s="8" t="n">
        <f aca="false">SUM(CH64:CK64)</f>
        <v>33</v>
      </c>
      <c r="CM64" s="56" t="n">
        <f aca="false">+CL64/BP64</f>
        <v>0.0148048452220727</v>
      </c>
      <c r="CN64" s="7" t="s">
        <v>104</v>
      </c>
    </row>
    <row r="65" customFormat="false" ht="15.75" hidden="false" customHeight="false" outlineLevel="0" collapsed="false">
      <c r="A65" s="58" t="s">
        <v>366</v>
      </c>
      <c r="B65" s="2" t="s">
        <v>330</v>
      </c>
      <c r="C65" s="2" t="s">
        <v>367</v>
      </c>
      <c r="D65" s="3" t="n">
        <v>1</v>
      </c>
      <c r="E65" s="5" t="s">
        <v>94</v>
      </c>
      <c r="F65" s="35" t="s">
        <v>95</v>
      </c>
      <c r="G65" s="35" t="s">
        <v>96</v>
      </c>
      <c r="H65" s="69" t="n">
        <v>42633</v>
      </c>
      <c r="I65" s="6" t="n">
        <v>0.430555555555556</v>
      </c>
      <c r="J65" s="6" t="n">
        <v>0.4375</v>
      </c>
      <c r="K65" s="7" t="s">
        <v>175</v>
      </c>
      <c r="L65" s="8" t="s">
        <v>185</v>
      </c>
      <c r="M65" s="7" t="n">
        <v>2</v>
      </c>
      <c r="N65" s="5" t="s">
        <v>238</v>
      </c>
      <c r="O65" s="5" t="s">
        <v>332</v>
      </c>
      <c r="P65" s="5" t="s">
        <v>99</v>
      </c>
      <c r="Q65" s="5" t="s">
        <v>332</v>
      </c>
      <c r="R65" s="40" t="s">
        <v>155</v>
      </c>
      <c r="S65" s="5" t="s">
        <v>200</v>
      </c>
      <c r="T65" s="7" t="s">
        <v>177</v>
      </c>
      <c r="W65" s="43" t="s">
        <v>230</v>
      </c>
      <c r="AE65" s="8" t="s">
        <v>102</v>
      </c>
      <c r="AF65" s="8" t="s">
        <v>102</v>
      </c>
      <c r="AG65" s="8" t="s">
        <v>102</v>
      </c>
      <c r="AH65" s="8" t="n">
        <v>2.3</v>
      </c>
      <c r="AI65" s="8" t="n">
        <v>300</v>
      </c>
      <c r="AJ65" s="47"/>
      <c r="AL65" s="8" t="n">
        <v>6</v>
      </c>
      <c r="AM65" s="8" t="n">
        <v>28</v>
      </c>
      <c r="AN65" s="8" t="n">
        <v>15</v>
      </c>
      <c r="AO65" s="13" t="n">
        <v>42851</v>
      </c>
      <c r="AP65" s="8" t="n">
        <f aca="false">AM65-AN65</f>
        <v>13</v>
      </c>
      <c r="AQ65" s="8" t="s">
        <v>188</v>
      </c>
      <c r="AX65" s="7" t="s">
        <v>251</v>
      </c>
      <c r="AY65" s="7" t="n">
        <v>20210501</v>
      </c>
      <c r="AZ65" s="7" t="n">
        <v>20210530</v>
      </c>
      <c r="BA65" s="14" t="n">
        <v>32597146</v>
      </c>
      <c r="BB65" s="14" t="n">
        <v>29949352</v>
      </c>
      <c r="BC65" s="52" t="n">
        <f aca="false">BB65/BA65</f>
        <v>0.918772213984623</v>
      </c>
      <c r="BD65" s="8" t="str">
        <f aca="false">CONCATENATE("preprocessing/",A65, "/outputs/salmon_hg38_100/quant.sf")</f>
        <v>preprocessing/TMRC30151/outputs/salmon_hg38_100/quant.sf</v>
      </c>
      <c r="BI65" s="49" t="str">
        <f aca="false">CONCATENATE("preprocessing/", A65, "/outputs/02hisat2_hg38_100/hg38_100_sno_gene_gene_id.count.xz")</f>
        <v>preprocessing/TMRC30151/outputs/02hisat2_hg38_100/hg38_100_sno_gene_gene_id.count.xz</v>
      </c>
      <c r="BJ65" s="48" t="n">
        <v>28168189</v>
      </c>
      <c r="BK65" s="48" t="n">
        <v>1007482</v>
      </c>
      <c r="BL65" s="52" t="n">
        <f aca="false">(BK65+BJ65)/BB65</f>
        <v>0.974167020374932</v>
      </c>
      <c r="BO65" s="8" t="str">
        <f aca="false">CONCATENATE("preprocessing/", A65, "/outputs/03hisat2_lpanamensis_v36/sno_gene_gene_id.count.xz")</f>
        <v>preprocessing/TMRC30151/outputs/03hisat2_lpanamensis_v36/sno_gene_gene_id.count.xz</v>
      </c>
      <c r="BP65" s="14" t="n">
        <v>921</v>
      </c>
      <c r="BQ65" s="14" t="n">
        <v>37</v>
      </c>
      <c r="BR65" s="54" t="n">
        <f aca="false">(BQ65+BP65)/BB65</f>
        <v>3.19873364872803E-005</v>
      </c>
      <c r="BS65" s="55" t="n">
        <f aca="false">(BQ65+BP65)/(BK65+BJ65)</f>
        <v>3.28355772862945E-005</v>
      </c>
      <c r="BV65" s="7" t="s">
        <v>333</v>
      </c>
      <c r="BZ65" s="8" t="s">
        <v>109</v>
      </c>
      <c r="CG65" s="7" t="s">
        <v>368</v>
      </c>
      <c r="CH65" s="7" t="n">
        <v>0</v>
      </c>
      <c r="CI65" s="7" t="n">
        <v>0</v>
      </c>
      <c r="CJ65" s="7" t="n">
        <v>12</v>
      </c>
      <c r="CK65" s="7" t="n">
        <v>0</v>
      </c>
      <c r="CL65" s="8" t="n">
        <f aca="false">SUM(CH65:CK65)</f>
        <v>12</v>
      </c>
      <c r="CM65" s="56" t="n">
        <f aca="false">+CL65/BP65</f>
        <v>0.0130293159609121</v>
      </c>
      <c r="CN65" s="7" t="s">
        <v>104</v>
      </c>
    </row>
    <row r="66" s="8" customFormat="true" ht="15.75" hidden="false" customHeight="false" outlineLevel="0" collapsed="false">
      <c r="A66" s="1" t="s">
        <v>369</v>
      </c>
      <c r="B66" s="2" t="s">
        <v>345</v>
      </c>
      <c r="C66" s="2" t="s">
        <v>370</v>
      </c>
      <c r="D66" s="3" t="n">
        <v>1</v>
      </c>
      <c r="E66" s="5" t="s">
        <v>94</v>
      </c>
      <c r="F66" s="35" t="s">
        <v>95</v>
      </c>
      <c r="G66" s="35" t="s">
        <v>96</v>
      </c>
      <c r="H66" s="69" t="n">
        <v>42736</v>
      </c>
      <c r="I66" s="6" t="n">
        <v>0.472222222222222</v>
      </c>
      <c r="J66" s="6" t="n">
        <v>0.5</v>
      </c>
      <c r="K66" s="7" t="s">
        <v>168</v>
      </c>
      <c r="L66" s="8" t="s">
        <v>185</v>
      </c>
      <c r="M66" s="7" t="n">
        <v>1</v>
      </c>
      <c r="N66" s="5" t="s">
        <v>238</v>
      </c>
      <c r="O66" s="5" t="s">
        <v>240</v>
      </c>
      <c r="P66" s="5" t="s">
        <v>99</v>
      </c>
      <c r="Q66" s="5" t="s">
        <v>240</v>
      </c>
      <c r="R66" s="40" t="s">
        <v>155</v>
      </c>
      <c r="S66" s="40" t="s">
        <v>169</v>
      </c>
      <c r="T66" s="7" t="s">
        <v>157</v>
      </c>
      <c r="U66" s="9"/>
      <c r="V66" s="42" t="s">
        <v>159</v>
      </c>
      <c r="W66" s="43" t="s">
        <v>230</v>
      </c>
      <c r="X66" s="11"/>
      <c r="Y66" s="5"/>
      <c r="Z66" s="5"/>
      <c r="AA66" s="12"/>
      <c r="AE66" s="8" t="n">
        <v>355</v>
      </c>
      <c r="AH66" s="8" t="n">
        <v>0.9</v>
      </c>
      <c r="AI66" s="8" t="n">
        <v>300</v>
      </c>
      <c r="AJ66" s="47"/>
      <c r="AL66" s="8" t="n">
        <v>8</v>
      </c>
      <c r="AM66" s="8" t="n">
        <v>28</v>
      </c>
      <c r="AN66" s="8" t="n">
        <v>15</v>
      </c>
      <c r="AO66" s="13" t="s">
        <v>305</v>
      </c>
      <c r="AP66" s="8" t="n">
        <f aca="false">AM66-AN66</f>
        <v>13</v>
      </c>
      <c r="AQ66" s="8" t="s">
        <v>306</v>
      </c>
      <c r="AR66" s="7"/>
      <c r="AS66" s="7"/>
      <c r="AT66" s="7"/>
      <c r="AU66" s="7"/>
      <c r="AV66" s="7"/>
      <c r="AW66" s="7"/>
      <c r="AX66" s="7" t="s">
        <v>271</v>
      </c>
      <c r="AY66" s="7" t="n">
        <v>20211001</v>
      </c>
      <c r="AZ66" s="7" t="n">
        <v>20211010</v>
      </c>
      <c r="BA66" s="68" t="n">
        <v>18580980</v>
      </c>
      <c r="BB66" s="68" t="n">
        <v>17728974</v>
      </c>
      <c r="BC66" s="14"/>
      <c r="BD66" s="8" t="str">
        <f aca="false">CONCATENATE("preprocessing/",A66, "/outputs/salmon_hg38_100/quant.sf")</f>
        <v>preprocessing/TMRC30234/outputs/salmon_hg38_100/quant.sf</v>
      </c>
      <c r="BE66" s="14"/>
      <c r="BF66" s="14"/>
      <c r="BG66" s="14"/>
      <c r="BH66" s="7"/>
      <c r="BI66" s="49" t="str">
        <f aca="false">CONCATENATE("preprocessing/", A66, "/outputs/02hisat2_hg38_100/hg38_100_sno_gene_gene_id.count.xz")</f>
        <v>preprocessing/TMRC30234/outputs/02hisat2_hg38_100/hg38_100_sno_gene_gene_id.count.xz</v>
      </c>
      <c r="BJ66" s="68" t="n">
        <v>16635575</v>
      </c>
      <c r="BK66" s="68" t="n">
        <v>752169</v>
      </c>
      <c r="BL66" s="52" t="n">
        <f aca="false">(BK66+BJ66)/BB66</f>
        <v>0.980752975327281</v>
      </c>
      <c r="BM66" s="7"/>
      <c r="BN66" s="7"/>
      <c r="BO66" s="8" t="str">
        <f aca="false">CONCATENATE("preprocessing/", A66, "/outputs/03hisat2_lpanamensis_v36/sno_gene_gene_id.count.xz")</f>
        <v>preprocessing/TMRC30234/outputs/03hisat2_lpanamensis_v36/sno_gene_gene_id.count.xz</v>
      </c>
      <c r="BP66" s="14" t="n">
        <v>51</v>
      </c>
      <c r="BQ66" s="14" t="n">
        <v>4</v>
      </c>
      <c r="BR66" s="54" t="n">
        <f aca="false">(BQ66+BP66)/BB66</f>
        <v>3.10226638044593E-006</v>
      </c>
      <c r="BS66" s="55" t="n">
        <f aca="false">(BQ66+BP66)/(BK66+BJ66)</f>
        <v>3.16314755956839E-006</v>
      </c>
      <c r="BT66" s="7"/>
      <c r="BU66" s="7"/>
      <c r="BV66" s="7" t="s">
        <v>347</v>
      </c>
      <c r="BW66" s="7"/>
      <c r="BX66" s="7"/>
      <c r="BY66" s="7"/>
      <c r="BZ66" s="7" t="s">
        <v>109</v>
      </c>
      <c r="CA66" s="7"/>
      <c r="CB66" s="7"/>
      <c r="CC66" s="7"/>
      <c r="CD66" s="7"/>
      <c r="CE66" s="7"/>
      <c r="CF66" s="7"/>
      <c r="CG66" s="7" t="s">
        <v>371</v>
      </c>
      <c r="CH66" s="7" t="n">
        <v>0</v>
      </c>
      <c r="CI66" s="7" t="n">
        <v>0</v>
      </c>
      <c r="CJ66" s="7" t="n">
        <v>1</v>
      </c>
      <c r="CK66" s="7" t="n">
        <v>0</v>
      </c>
      <c r="CL66" s="8" t="n">
        <f aca="false">SUM(CH66:CK66)</f>
        <v>1</v>
      </c>
      <c r="CM66" s="56" t="n">
        <f aca="false">+CL66/BP66</f>
        <v>0.0196078431372549</v>
      </c>
      <c r="CN66" s="80" t="s">
        <v>105</v>
      </c>
    </row>
    <row r="67" s="8" customFormat="true" ht="15.75" hidden="false" customHeight="false" outlineLevel="0" collapsed="false">
      <c r="A67" s="1" t="s">
        <v>372</v>
      </c>
      <c r="B67" s="2" t="s">
        <v>345</v>
      </c>
      <c r="C67" s="2" t="s">
        <v>373</v>
      </c>
      <c r="D67" s="3" t="n">
        <v>1</v>
      </c>
      <c r="E67" s="5" t="s">
        <v>94</v>
      </c>
      <c r="F67" s="35" t="s">
        <v>95</v>
      </c>
      <c r="G67" s="35" t="s">
        <v>96</v>
      </c>
      <c r="H67" s="69" t="n">
        <v>42736</v>
      </c>
      <c r="I67" s="6" t="n">
        <v>0.472222222222222</v>
      </c>
      <c r="J67" s="6" t="n">
        <v>0.5</v>
      </c>
      <c r="K67" s="7" t="s">
        <v>154</v>
      </c>
      <c r="L67" s="8" t="s">
        <v>185</v>
      </c>
      <c r="M67" s="7" t="n">
        <v>1</v>
      </c>
      <c r="N67" s="5" t="s">
        <v>238</v>
      </c>
      <c r="O67" s="5" t="s">
        <v>240</v>
      </c>
      <c r="P67" s="5" t="s">
        <v>99</v>
      </c>
      <c r="Q67" s="5" t="s">
        <v>240</v>
      </c>
      <c r="R67" s="40" t="s">
        <v>155</v>
      </c>
      <c r="S67" s="40" t="s">
        <v>156</v>
      </c>
      <c r="T67" s="7" t="s">
        <v>157</v>
      </c>
      <c r="U67" s="9"/>
      <c r="V67" s="42" t="s">
        <v>159</v>
      </c>
      <c r="W67" s="43" t="s">
        <v>230</v>
      </c>
      <c r="X67" s="11"/>
      <c r="Y67" s="5"/>
      <c r="Z67" s="5"/>
      <c r="AA67" s="12"/>
      <c r="AE67" s="8" t="n">
        <v>332</v>
      </c>
      <c r="AH67" s="8" t="n">
        <v>0.9</v>
      </c>
      <c r="AI67" s="8" t="n">
        <v>300</v>
      </c>
      <c r="AJ67" s="47"/>
      <c r="AL67" s="8" t="n">
        <v>9</v>
      </c>
      <c r="AM67" s="8" t="n">
        <v>28</v>
      </c>
      <c r="AN67" s="8" t="n">
        <v>15</v>
      </c>
      <c r="AO67" s="13" t="s">
        <v>305</v>
      </c>
      <c r="AP67" s="8" t="n">
        <f aca="false">AM67-AN67</f>
        <v>13</v>
      </c>
      <c r="AQ67" s="8" t="s">
        <v>306</v>
      </c>
      <c r="AR67" s="7"/>
      <c r="AS67" s="7"/>
      <c r="AT67" s="7"/>
      <c r="AU67" s="7"/>
      <c r="AV67" s="7"/>
      <c r="AW67" s="7"/>
      <c r="AX67" s="7" t="s">
        <v>271</v>
      </c>
      <c r="AY67" s="7" t="n">
        <v>20211001</v>
      </c>
      <c r="AZ67" s="7" t="n">
        <v>20211010</v>
      </c>
      <c r="BA67" s="68" t="n">
        <v>32070326</v>
      </c>
      <c r="BB67" s="68" t="n">
        <v>30389776</v>
      </c>
      <c r="BC67" s="14"/>
      <c r="BD67" s="8" t="str">
        <f aca="false">CONCATENATE("preprocessing/",A67, "/outputs/salmon_hg38_100/quant.sf")</f>
        <v>preprocessing/TMRC30235/outputs/salmon_hg38_100/quant.sf</v>
      </c>
      <c r="BE67" s="14"/>
      <c r="BF67" s="14"/>
      <c r="BG67" s="14"/>
      <c r="BH67" s="7"/>
      <c r="BI67" s="49" t="str">
        <f aca="false">CONCATENATE("preprocessing/", A67, "/outputs/02hisat2_hg38_100/hg38_100_sno_gene_gene_id.count.xz")</f>
        <v>preprocessing/TMRC30235/outputs/02hisat2_hg38_100/hg38_100_sno_gene_gene_id.count.xz</v>
      </c>
      <c r="BJ67" s="68" t="n">
        <v>20161297</v>
      </c>
      <c r="BK67" s="68" t="n">
        <v>878025</v>
      </c>
      <c r="BL67" s="52" t="n">
        <f aca="false">(BK67+BJ67)/BB67</f>
        <v>0.692315797260237</v>
      </c>
      <c r="BM67" s="7"/>
      <c r="BN67" s="7"/>
      <c r="BO67" s="8" t="str">
        <f aca="false">CONCATENATE("preprocessing/", A67, "/outputs/03hisat2_lpanamensis_v36/sno_gene_gene_id.count.xz")</f>
        <v>preprocessing/TMRC30235/outputs/03hisat2_lpanamensis_v36/sno_gene_gene_id.count.xz</v>
      </c>
      <c r="BP67" s="14" t="n">
        <v>46</v>
      </c>
      <c r="BQ67" s="14" t="n">
        <v>20</v>
      </c>
      <c r="BR67" s="54" t="n">
        <f aca="false">(BQ67+BP67)/BB67</f>
        <v>2.17178303650544E-006</v>
      </c>
      <c r="BS67" s="55" t="n">
        <f aca="false">(BQ67+BP67)/(BK67+BJ67)</f>
        <v>3.13698321647437E-006</v>
      </c>
      <c r="BT67" s="7"/>
      <c r="BU67" s="7"/>
      <c r="BV67" s="7" t="s">
        <v>347</v>
      </c>
      <c r="BW67" s="7"/>
      <c r="BX67" s="7"/>
      <c r="BY67" s="7"/>
      <c r="BZ67" s="7" t="s">
        <v>109</v>
      </c>
      <c r="CA67" s="7"/>
      <c r="CB67" s="7"/>
      <c r="CC67" s="7"/>
      <c r="CD67" s="7"/>
      <c r="CE67" s="7"/>
      <c r="CF67" s="7"/>
      <c r="CG67" s="7" t="s">
        <v>374</v>
      </c>
      <c r="CH67" s="7" t="n">
        <v>0</v>
      </c>
      <c r="CI67" s="7" t="n">
        <v>0</v>
      </c>
      <c r="CJ67" s="7" t="n">
        <v>0</v>
      </c>
      <c r="CK67" s="7" t="n">
        <v>0</v>
      </c>
      <c r="CL67" s="8" t="n">
        <f aca="false">SUM(CH67:CK67)</f>
        <v>0</v>
      </c>
      <c r="CM67" s="56" t="n">
        <f aca="false">+CL67/BP67</f>
        <v>0</v>
      </c>
      <c r="CN67" s="7" t="s">
        <v>105</v>
      </c>
    </row>
    <row r="68" s="8" customFormat="true" ht="15.75" hidden="false" customHeight="false" outlineLevel="0" collapsed="false">
      <c r="A68" s="1" t="s">
        <v>375</v>
      </c>
      <c r="B68" s="2" t="s">
        <v>345</v>
      </c>
      <c r="C68" s="2" t="s">
        <v>376</v>
      </c>
      <c r="D68" s="3" t="n">
        <v>1</v>
      </c>
      <c r="E68" s="5" t="s">
        <v>94</v>
      </c>
      <c r="F68" s="35" t="s">
        <v>95</v>
      </c>
      <c r="G68" s="35" t="s">
        <v>96</v>
      </c>
      <c r="H68" s="69" t="n">
        <v>42736</v>
      </c>
      <c r="I68" s="6" t="n">
        <v>0.472222222222222</v>
      </c>
      <c r="J68" s="6" t="n">
        <v>0.5</v>
      </c>
      <c r="K68" s="7" t="s">
        <v>175</v>
      </c>
      <c r="L68" s="8" t="s">
        <v>185</v>
      </c>
      <c r="M68" s="7" t="n">
        <v>1</v>
      </c>
      <c r="N68" s="5" t="s">
        <v>238</v>
      </c>
      <c r="O68" s="5" t="s">
        <v>240</v>
      </c>
      <c r="P68" s="5" t="s">
        <v>99</v>
      </c>
      <c r="Q68" s="5" t="s">
        <v>240</v>
      </c>
      <c r="R68" s="40" t="s">
        <v>155</v>
      </c>
      <c r="S68" s="5" t="s">
        <v>200</v>
      </c>
      <c r="T68" s="7" t="s">
        <v>177</v>
      </c>
      <c r="U68" s="9"/>
      <c r="V68" s="10"/>
      <c r="W68" s="43" t="s">
        <v>230</v>
      </c>
      <c r="X68" s="11"/>
      <c r="Y68" s="5"/>
      <c r="Z68" s="5"/>
      <c r="AA68" s="12"/>
      <c r="AE68" s="8" t="n">
        <v>57</v>
      </c>
      <c r="AH68" s="8" t="n">
        <v>5.3</v>
      </c>
      <c r="AI68" s="8" t="n">
        <v>300</v>
      </c>
      <c r="AJ68" s="47"/>
      <c r="AL68" s="8" t="n">
        <v>10</v>
      </c>
      <c r="AM68" s="8" t="n">
        <v>28</v>
      </c>
      <c r="AN68" s="8" t="n">
        <v>15</v>
      </c>
      <c r="AO68" s="13" t="s">
        <v>305</v>
      </c>
      <c r="AP68" s="8" t="n">
        <f aca="false">AM68-AN68</f>
        <v>13</v>
      </c>
      <c r="AQ68" s="8" t="s">
        <v>306</v>
      </c>
      <c r="AR68" s="7"/>
      <c r="AS68" s="7"/>
      <c r="AT68" s="7"/>
      <c r="AU68" s="7"/>
      <c r="AV68" s="7"/>
      <c r="AW68" s="7"/>
      <c r="AX68" s="7"/>
      <c r="AY68" s="7"/>
      <c r="AZ68" s="7"/>
      <c r="BA68" s="14"/>
      <c r="BB68" s="14"/>
      <c r="BC68" s="14"/>
      <c r="BD68" s="7"/>
      <c r="BE68" s="14"/>
      <c r="BF68" s="14"/>
      <c r="BG68" s="14"/>
      <c r="BH68" s="7"/>
      <c r="BI68" s="15"/>
      <c r="BJ68" s="7"/>
      <c r="BK68" s="7"/>
      <c r="BL68" s="7"/>
      <c r="BM68" s="7"/>
      <c r="BN68" s="7"/>
      <c r="BO68" s="7"/>
      <c r="BP68" s="14"/>
      <c r="BQ68" s="14"/>
      <c r="BR68" s="14"/>
      <c r="BS68" s="14"/>
      <c r="BT68" s="7"/>
      <c r="BU68" s="7"/>
      <c r="BV68" s="7" t="s">
        <v>347</v>
      </c>
      <c r="BW68" s="7"/>
      <c r="BX68" s="7"/>
      <c r="BY68" s="7"/>
      <c r="BZ68" s="7" t="s">
        <v>109</v>
      </c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8" t="e">
        <f aca="false">+CL68/BP68</f>
        <v>#DIV/0!</v>
      </c>
      <c r="CN68" s="7"/>
    </row>
    <row r="69" s="8" customFormat="true" ht="15.75" hidden="false" customHeight="false" outlineLevel="0" collapsed="false">
      <c r="A69" s="1" t="s">
        <v>377</v>
      </c>
      <c r="B69" s="7" t="s">
        <v>378</v>
      </c>
      <c r="C69" s="33" t="s">
        <v>379</v>
      </c>
      <c r="D69" s="34" t="n">
        <v>1</v>
      </c>
      <c r="E69" s="35" t="s">
        <v>94</v>
      </c>
      <c r="F69" s="35" t="s">
        <v>265</v>
      </c>
      <c r="G69" s="35" t="s">
        <v>96</v>
      </c>
      <c r="H69" s="69" t="n">
        <v>42768</v>
      </c>
      <c r="J69" s="6"/>
      <c r="K69" s="7" t="s">
        <v>204</v>
      </c>
      <c r="L69" s="38" t="s">
        <v>185</v>
      </c>
      <c r="M69" s="39" t="n">
        <v>1</v>
      </c>
      <c r="N69" s="38" t="s">
        <v>238</v>
      </c>
      <c r="O69" s="70" t="s">
        <v>332</v>
      </c>
      <c r="P69" s="70" t="s">
        <v>99</v>
      </c>
      <c r="Q69" s="70" t="s">
        <v>332</v>
      </c>
      <c r="R69" s="40" t="s">
        <v>205</v>
      </c>
      <c r="S69" s="40" t="s">
        <v>101</v>
      </c>
      <c r="T69" s="40" t="s">
        <v>101</v>
      </c>
      <c r="U69" s="41" t="s">
        <v>99</v>
      </c>
      <c r="V69" s="42" t="s">
        <v>99</v>
      </c>
      <c r="W69" s="43" t="s">
        <v>206</v>
      </c>
      <c r="X69" s="71" t="n">
        <v>42817</v>
      </c>
      <c r="Y69" s="35" t="n">
        <v>25</v>
      </c>
      <c r="Z69" s="45" t="n">
        <f aca="false">(Y69-AH69)-3</f>
        <v>19.6</v>
      </c>
      <c r="AA69" s="36" t="n">
        <v>42824</v>
      </c>
      <c r="AB69" s="70" t="n">
        <v>989</v>
      </c>
      <c r="AC69" s="40" t="s">
        <v>104</v>
      </c>
      <c r="AD69" s="70" t="n">
        <v>6</v>
      </c>
      <c r="AE69" s="70" t="n">
        <v>124.29</v>
      </c>
      <c r="AF69" s="70" t="n">
        <v>2.1</v>
      </c>
      <c r="AG69" s="70" t="n">
        <v>2.11</v>
      </c>
      <c r="AH69" s="70" t="n">
        <v>2.4</v>
      </c>
      <c r="AI69" s="35" t="n">
        <v>300</v>
      </c>
      <c r="AJ69" s="73" t="n">
        <v>43102</v>
      </c>
      <c r="AK69" s="70" t="s">
        <v>104</v>
      </c>
      <c r="AL69" s="70" t="n">
        <v>8</v>
      </c>
      <c r="AM69" s="8" t="n">
        <v>28</v>
      </c>
      <c r="AN69" s="8" t="n">
        <v>15</v>
      </c>
      <c r="AO69" s="73" t="n">
        <v>43102</v>
      </c>
      <c r="AQ69" s="70" t="s">
        <v>188</v>
      </c>
      <c r="AR69" s="7"/>
      <c r="AS69" s="7"/>
      <c r="AT69" s="7"/>
      <c r="AU69" s="7"/>
      <c r="AV69" s="7"/>
      <c r="AW69" s="7"/>
      <c r="AX69" s="7"/>
      <c r="AY69" s="7"/>
      <c r="AZ69" s="7"/>
      <c r="BA69" s="68" t="n">
        <v>21680529</v>
      </c>
      <c r="BB69" s="68" t="n">
        <v>19307724</v>
      </c>
      <c r="BC69" s="14"/>
      <c r="BD69" s="8" t="str">
        <f aca="false">CONCATENATE("preprocessing/",A69, "/outputs/salmon_hg38_100/quant.sf")</f>
        <v>preprocessing/TMRC30270/outputs/salmon_hg38_100/quant.sf</v>
      </c>
      <c r="BE69" s="14"/>
      <c r="BF69" s="14"/>
      <c r="BG69" s="14"/>
      <c r="BH69" s="7"/>
      <c r="BI69" s="49" t="str">
        <f aca="false">CONCATENATE("preprocessing/", A69, "/outputs/02hisat2_hg38_100/hg38_100_sno_gene_gene_id.count.xz")</f>
        <v>preprocessing/TMRC30270/outputs/02hisat2_hg38_100/hg38_100_sno_gene_gene_id.count.xz</v>
      </c>
      <c r="BJ69" s="68" t="n">
        <v>16676953</v>
      </c>
      <c r="BK69" s="68" t="n">
        <v>1702681</v>
      </c>
      <c r="BL69" s="52" t="n">
        <f aca="false">(BK69+BJ69)/BB69</f>
        <v>0.951931672526498</v>
      </c>
      <c r="BM69" s="7"/>
      <c r="BN69" s="7"/>
      <c r="BO69" s="8" t="str">
        <f aca="false">CONCATENATE("preprocessing/", A69, "/outputs/03hisat2_lpanamensis_v36/sno_gene_gene_id.count.xz")</f>
        <v>preprocessing/TMRC30270/outputs/03hisat2_lpanamensis_v36/sno_gene_gene_id.count.xz</v>
      </c>
      <c r="BP69" s="14" t="n">
        <v>397</v>
      </c>
      <c r="BQ69" s="14" t="n">
        <v>12</v>
      </c>
      <c r="BR69" s="54" t="n">
        <f aca="false">(BQ69+BP69)/BB69</f>
        <v>2.11832321613878E-005</v>
      </c>
      <c r="BS69" s="14"/>
      <c r="BT69" s="7"/>
      <c r="BU69" s="7"/>
      <c r="BV69" s="7" t="s">
        <v>380</v>
      </c>
      <c r="BW69" s="7"/>
      <c r="BX69" s="7"/>
      <c r="BY69" s="7"/>
      <c r="BZ69" s="7" t="s">
        <v>109</v>
      </c>
      <c r="CA69" s="7"/>
      <c r="CB69" s="7"/>
      <c r="CC69" s="7"/>
      <c r="CD69" s="7"/>
      <c r="CE69" s="7"/>
      <c r="CF69" s="7"/>
      <c r="CG69" s="7" t="s">
        <v>381</v>
      </c>
      <c r="CH69" s="7" t="n">
        <v>0</v>
      </c>
      <c r="CI69" s="7" t="n">
        <v>0</v>
      </c>
      <c r="CJ69" s="7" t="n">
        <v>0</v>
      </c>
      <c r="CK69" s="7" t="n">
        <v>0</v>
      </c>
      <c r="CL69" s="7"/>
      <c r="CM69" s="7"/>
      <c r="CN69" s="7"/>
    </row>
    <row r="70" s="8" customFormat="true" ht="15.75" hidden="false" customHeight="false" outlineLevel="0" collapsed="false">
      <c r="A70" s="1" t="s">
        <v>382</v>
      </c>
      <c r="B70" s="2" t="s">
        <v>383</v>
      </c>
      <c r="C70" s="2" t="s">
        <v>384</v>
      </c>
      <c r="D70" s="3" t="n">
        <v>1</v>
      </c>
      <c r="E70" s="5" t="s">
        <v>94</v>
      </c>
      <c r="F70" s="35" t="s">
        <v>95</v>
      </c>
      <c r="G70" s="35" t="s">
        <v>96</v>
      </c>
      <c r="H70" s="69" t="n">
        <v>42761</v>
      </c>
      <c r="I70" s="6" t="n">
        <v>0.458333333333333</v>
      </c>
      <c r="J70" s="6" t="n">
        <v>0.470138888888889</v>
      </c>
      <c r="K70" s="7" t="s">
        <v>168</v>
      </c>
      <c r="L70" s="8" t="s">
        <v>185</v>
      </c>
      <c r="M70" s="7" t="n">
        <v>1</v>
      </c>
      <c r="N70" s="5" t="s">
        <v>238</v>
      </c>
      <c r="O70" s="5" t="s">
        <v>240</v>
      </c>
      <c r="P70" s="5" t="s">
        <v>99</v>
      </c>
      <c r="Q70" s="5" t="s">
        <v>240</v>
      </c>
      <c r="R70" s="40" t="s">
        <v>155</v>
      </c>
      <c r="S70" s="40" t="s">
        <v>169</v>
      </c>
      <c r="T70" s="7" t="s">
        <v>157</v>
      </c>
      <c r="U70" s="9"/>
      <c r="V70" s="42" t="s">
        <v>159</v>
      </c>
      <c r="W70" s="43" t="s">
        <v>230</v>
      </c>
      <c r="X70" s="11"/>
      <c r="Y70" s="5"/>
      <c r="Z70" s="5"/>
      <c r="AA70" s="12"/>
      <c r="AE70" s="8" t="n">
        <v>533</v>
      </c>
      <c r="AH70" s="8" t="n">
        <v>0.7</v>
      </c>
      <c r="AI70" s="8" t="n">
        <v>300</v>
      </c>
      <c r="AJ70" s="47"/>
      <c r="AL70" s="8" t="n">
        <v>25</v>
      </c>
      <c r="AM70" s="8" t="n">
        <v>28</v>
      </c>
      <c r="AN70" s="8" t="n">
        <v>15</v>
      </c>
      <c r="AO70" s="13" t="s">
        <v>305</v>
      </c>
      <c r="AP70" s="8" t="n">
        <f aca="false">AM70-AN70</f>
        <v>13</v>
      </c>
      <c r="AQ70" s="8" t="s">
        <v>306</v>
      </c>
      <c r="AR70" s="7"/>
      <c r="AS70" s="7"/>
      <c r="AT70" s="7"/>
      <c r="AU70" s="7"/>
      <c r="AV70" s="7"/>
      <c r="AW70" s="7"/>
      <c r="AX70" s="7" t="s">
        <v>271</v>
      </c>
      <c r="AY70" s="7" t="n">
        <v>20211001</v>
      </c>
      <c r="AZ70" s="7" t="n">
        <v>20211010</v>
      </c>
      <c r="BA70" s="68" t="n">
        <v>34978361</v>
      </c>
      <c r="BB70" s="68" t="n">
        <v>33362039</v>
      </c>
      <c r="BC70" s="14"/>
      <c r="BD70" s="8" t="str">
        <f aca="false">CONCATENATE("preprocessing/",A70, "/outputs/salmon_hg38_100/quant.sf")</f>
        <v>preprocessing/TMRC30225/outputs/salmon_hg38_100/quant.sf</v>
      </c>
      <c r="BE70" s="14"/>
      <c r="BF70" s="14"/>
      <c r="BG70" s="14"/>
      <c r="BH70" s="7"/>
      <c r="BI70" s="49" t="str">
        <f aca="false">CONCATENATE("preprocessing/", A70, "/outputs/02hisat2_hg38_100/hg38_100_sno_gene_gene_id.count.xz")</f>
        <v>preprocessing/TMRC30225/outputs/02hisat2_hg38_100/hg38_100_sno_gene_gene_id.count.xz</v>
      </c>
      <c r="BJ70" s="68" t="n">
        <v>29861808</v>
      </c>
      <c r="BK70" s="68" t="n">
        <v>2896254</v>
      </c>
      <c r="BL70" s="52" t="n">
        <f aca="false">(BK70+BJ70)/BB70</f>
        <v>0.981896280380225</v>
      </c>
      <c r="BM70" s="7"/>
      <c r="BN70" s="7"/>
      <c r="BO70" s="8" t="str">
        <f aca="false">CONCATENATE("preprocessing/", A70, "/outputs/03hisat2_lpanamensis_v36/sno_gene_gene_id.count.xz")</f>
        <v>preprocessing/TMRC30225/outputs/03hisat2_lpanamensis_v36/sno_gene_gene_id.count.xz</v>
      </c>
      <c r="BP70" s="14" t="n">
        <v>958</v>
      </c>
      <c r="BQ70" s="14" t="n">
        <v>8</v>
      </c>
      <c r="BR70" s="54" t="n">
        <f aca="false">(BQ70+BP70)/BB70</f>
        <v>2.89550647668747E-005</v>
      </c>
      <c r="BS70" s="55" t="n">
        <f aca="false">(BQ70+BP70)/(BK70+BJ70)</f>
        <v>2.94889239784698E-005</v>
      </c>
      <c r="BT70" s="7"/>
      <c r="BU70" s="7"/>
      <c r="BV70" s="7" t="s">
        <v>385</v>
      </c>
      <c r="BW70" s="7"/>
      <c r="BX70" s="7"/>
      <c r="BY70" s="7"/>
      <c r="BZ70" s="7" t="s">
        <v>109</v>
      </c>
      <c r="CA70" s="7"/>
      <c r="CB70" s="7"/>
      <c r="CC70" s="7"/>
      <c r="CD70" s="7"/>
      <c r="CE70" s="7"/>
      <c r="CF70" s="7"/>
      <c r="CG70" s="7" t="s">
        <v>386</v>
      </c>
      <c r="CH70" s="7" t="n">
        <v>0</v>
      </c>
      <c r="CI70" s="7" t="n">
        <v>0</v>
      </c>
      <c r="CJ70" s="7" t="n">
        <v>1</v>
      </c>
      <c r="CK70" s="7" t="n">
        <v>0</v>
      </c>
      <c r="CL70" s="8" t="n">
        <f aca="false">SUM(CH70:CK70)</f>
        <v>1</v>
      </c>
      <c r="CM70" s="56" t="n">
        <f aca="false">+CL70/BP70</f>
        <v>0.00104384133611691</v>
      </c>
      <c r="CN70" s="80" t="s">
        <v>105</v>
      </c>
    </row>
    <row r="71" s="8" customFormat="true" ht="15.75" hidden="false" customHeight="false" outlineLevel="0" collapsed="false">
      <c r="A71" s="1" t="s">
        <v>387</v>
      </c>
      <c r="B71" s="2" t="s">
        <v>383</v>
      </c>
      <c r="C71" s="2" t="s">
        <v>388</v>
      </c>
      <c r="D71" s="3" t="n">
        <v>1</v>
      </c>
      <c r="E71" s="5" t="s">
        <v>94</v>
      </c>
      <c r="F71" s="35" t="s">
        <v>95</v>
      </c>
      <c r="G71" s="35" t="s">
        <v>96</v>
      </c>
      <c r="H71" s="69" t="n">
        <v>42761</v>
      </c>
      <c r="I71" s="6" t="n">
        <v>0.458333333333333</v>
      </c>
      <c r="J71" s="6" t="n">
        <v>0.470138888888889</v>
      </c>
      <c r="K71" s="7" t="s">
        <v>154</v>
      </c>
      <c r="L71" s="8" t="s">
        <v>185</v>
      </c>
      <c r="M71" s="7" t="n">
        <v>1</v>
      </c>
      <c r="N71" s="5" t="s">
        <v>238</v>
      </c>
      <c r="O71" s="5" t="s">
        <v>240</v>
      </c>
      <c r="P71" s="5" t="s">
        <v>99</v>
      </c>
      <c r="Q71" s="5" t="s">
        <v>240</v>
      </c>
      <c r="R71" s="40" t="s">
        <v>155</v>
      </c>
      <c r="S71" s="40" t="s">
        <v>156</v>
      </c>
      <c r="T71" s="7" t="s">
        <v>157</v>
      </c>
      <c r="U71" s="9"/>
      <c r="V71" s="42" t="s">
        <v>159</v>
      </c>
      <c r="W71" s="43" t="s">
        <v>230</v>
      </c>
      <c r="X71" s="11"/>
      <c r="Y71" s="5"/>
      <c r="Z71" s="5"/>
      <c r="AA71" s="12"/>
      <c r="AE71" s="8" t="n">
        <v>140</v>
      </c>
      <c r="AH71" s="8" t="n">
        <v>2.2</v>
      </c>
      <c r="AI71" s="8" t="n">
        <v>300</v>
      </c>
      <c r="AJ71" s="47"/>
      <c r="AL71" s="8" t="n">
        <v>27</v>
      </c>
      <c r="AM71" s="8" t="n">
        <v>28</v>
      </c>
      <c r="AN71" s="8" t="n">
        <v>15</v>
      </c>
      <c r="AO71" s="13" t="s">
        <v>305</v>
      </c>
      <c r="AP71" s="8" t="n">
        <f aca="false">AM71-AN71</f>
        <v>13</v>
      </c>
      <c r="AQ71" s="8" t="s">
        <v>306</v>
      </c>
      <c r="AR71" s="7"/>
      <c r="AS71" s="7"/>
      <c r="AT71" s="7"/>
      <c r="AU71" s="7"/>
      <c r="AV71" s="7"/>
      <c r="AW71" s="7"/>
      <c r="AX71" s="7" t="s">
        <v>271</v>
      </c>
      <c r="AY71" s="7" t="n">
        <v>20211001</v>
      </c>
      <c r="AZ71" s="7" t="n">
        <v>20211010</v>
      </c>
      <c r="BA71" s="68" t="n">
        <v>41433983</v>
      </c>
      <c r="BB71" s="68" t="n">
        <v>39462832</v>
      </c>
      <c r="BC71" s="14"/>
      <c r="BD71" s="8" t="str">
        <f aca="false">CONCATENATE("preprocessing/",A71, "/outputs/salmon_hg38_100/quant.sf")</f>
        <v>preprocessing/TMRC30226/outputs/salmon_hg38_100/quant.sf</v>
      </c>
      <c r="BE71" s="14"/>
      <c r="BF71" s="14"/>
      <c r="BG71" s="14"/>
      <c r="BH71" s="7"/>
      <c r="BI71" s="49" t="str">
        <f aca="false">CONCATENATE("preprocessing/", A71, "/outputs/02hisat2_hg38_100/hg38_100_sno_gene_gene_id.count.xz")</f>
        <v>preprocessing/TMRC30226/outputs/02hisat2_hg38_100/hg38_100_sno_gene_gene_id.count.xz</v>
      </c>
      <c r="BJ71" s="68" t="n">
        <v>36690316</v>
      </c>
      <c r="BK71" s="68" t="n">
        <v>1752908</v>
      </c>
      <c r="BL71" s="52" t="n">
        <f aca="false">(BK71+BJ71)/BB71</f>
        <v>0.974162827442288</v>
      </c>
      <c r="BM71" s="7"/>
      <c r="BN71" s="7"/>
      <c r="BO71" s="8" t="str">
        <f aca="false">CONCATENATE("preprocessing/", A71, "/outputs/03hisat2_lpanamensis_v36/sno_gene_gene_id.count.xz")</f>
        <v>preprocessing/TMRC30226/outputs/03hisat2_lpanamensis_v36/sno_gene_gene_id.count.xz</v>
      </c>
      <c r="BP71" s="14" t="n">
        <v>203</v>
      </c>
      <c r="BQ71" s="14" t="n">
        <v>5</v>
      </c>
      <c r="BR71" s="54" t="n">
        <f aca="false">(BQ71+BP71)/BB71</f>
        <v>5.27078239088366E-006</v>
      </c>
      <c r="BS71" s="55" t="n">
        <f aca="false">(BQ71+BP71)/(BK71+BJ71)</f>
        <v>5.41057638662148E-006</v>
      </c>
      <c r="BT71" s="7"/>
      <c r="BU71" s="7"/>
      <c r="BV71" s="7" t="s">
        <v>385</v>
      </c>
      <c r="BW71" s="7"/>
      <c r="BX71" s="7"/>
      <c r="BY71" s="7"/>
      <c r="BZ71" s="7" t="s">
        <v>109</v>
      </c>
      <c r="CA71" s="7"/>
      <c r="CB71" s="7"/>
      <c r="CC71" s="7"/>
      <c r="CD71" s="7"/>
      <c r="CE71" s="7"/>
      <c r="CF71" s="7"/>
      <c r="CG71" s="8" t="s">
        <v>389</v>
      </c>
      <c r="CH71" s="7" t="n">
        <v>0</v>
      </c>
      <c r="CI71" s="7" t="n">
        <v>0</v>
      </c>
      <c r="CJ71" s="7" t="n">
        <v>0</v>
      </c>
      <c r="CK71" s="7" t="n">
        <v>0</v>
      </c>
      <c r="CL71" s="8" t="n">
        <f aca="false">SUM(CH71:CK71)</f>
        <v>0</v>
      </c>
      <c r="CM71" s="56" t="n">
        <f aca="false">+CL71/BP71</f>
        <v>0</v>
      </c>
      <c r="CN71" s="7" t="s">
        <v>105</v>
      </c>
    </row>
    <row r="72" customFormat="false" ht="15.75" hidden="false" customHeight="false" outlineLevel="0" collapsed="false">
      <c r="A72" s="1" t="s">
        <v>390</v>
      </c>
      <c r="B72" s="2" t="s">
        <v>383</v>
      </c>
      <c r="C72" s="2" t="s">
        <v>391</v>
      </c>
      <c r="D72" s="3" t="n">
        <v>1</v>
      </c>
      <c r="E72" s="5" t="s">
        <v>94</v>
      </c>
      <c r="F72" s="35" t="s">
        <v>95</v>
      </c>
      <c r="G72" s="35" t="s">
        <v>96</v>
      </c>
      <c r="H72" s="69" t="n">
        <v>42761</v>
      </c>
      <c r="I72" s="6" t="n">
        <v>0.458333333333333</v>
      </c>
      <c r="J72" s="6" t="n">
        <v>0.470138888888889</v>
      </c>
      <c r="K72" s="7" t="s">
        <v>175</v>
      </c>
      <c r="L72" s="8" t="s">
        <v>185</v>
      </c>
      <c r="M72" s="7" t="n">
        <v>1</v>
      </c>
      <c r="N72" s="5" t="s">
        <v>238</v>
      </c>
      <c r="O72" s="5" t="s">
        <v>240</v>
      </c>
      <c r="P72" s="5" t="s">
        <v>99</v>
      </c>
      <c r="Q72" s="5" t="s">
        <v>240</v>
      </c>
      <c r="R72" s="40" t="s">
        <v>155</v>
      </c>
      <c r="S72" s="5" t="s">
        <v>200</v>
      </c>
      <c r="T72" s="7" t="s">
        <v>177</v>
      </c>
      <c r="W72" s="43" t="s">
        <v>230</v>
      </c>
      <c r="AE72" s="8" t="n">
        <v>25</v>
      </c>
      <c r="AH72" s="8" t="n">
        <v>12</v>
      </c>
      <c r="AI72" s="8" t="n">
        <v>300</v>
      </c>
      <c r="AJ72" s="47"/>
      <c r="AL72" s="8" t="n">
        <v>1</v>
      </c>
      <c r="AM72" s="8" t="n">
        <v>28</v>
      </c>
      <c r="AN72" s="8" t="n">
        <v>15</v>
      </c>
      <c r="AO72" s="13" t="s">
        <v>305</v>
      </c>
      <c r="AP72" s="8" t="n">
        <f aca="false">AM72-AN72</f>
        <v>13</v>
      </c>
      <c r="AQ72" s="8" t="s">
        <v>306</v>
      </c>
      <c r="AX72" s="7" t="s">
        <v>271</v>
      </c>
      <c r="AY72" s="7" t="n">
        <v>20211001</v>
      </c>
      <c r="AZ72" s="7" t="n">
        <v>20211010</v>
      </c>
      <c r="BA72" s="68" t="n">
        <v>32002060</v>
      </c>
      <c r="BB72" s="68" t="n">
        <v>30133304</v>
      </c>
      <c r="BD72" s="8" t="str">
        <f aca="false">CONCATENATE("preprocessing/",A72, "/outputs/salmon_hg38_100/quant.sf")</f>
        <v>preprocessing/TMRC30227/outputs/salmon_hg38_100/quant.sf</v>
      </c>
      <c r="BI72" s="49" t="str">
        <f aca="false">CONCATENATE("preprocessing/", A72, "/outputs/02hisat2_hg38_100/hg38_100_sno_gene_gene_id.count.xz")</f>
        <v>preprocessing/TMRC30227/outputs/02hisat2_hg38_100/hg38_100_sno_gene_gene_id.count.xz</v>
      </c>
      <c r="BJ72" s="68" t="n">
        <v>28273042</v>
      </c>
      <c r="BK72" s="68" t="n">
        <v>1156081</v>
      </c>
      <c r="BL72" s="52" t="n">
        <f aca="false">(BK72+BJ72)/BB72</f>
        <v>0.976631138755976</v>
      </c>
      <c r="BO72" s="8" t="str">
        <f aca="false">CONCATENATE("preprocessing/", A72, "/outputs/03hisat2_lpanamensis_v36/sno_gene_gene_id.count.xz")</f>
        <v>preprocessing/TMRC30227/outputs/03hisat2_lpanamensis_v36/sno_gene_gene_id.count.xz</v>
      </c>
      <c r="BP72" s="14" t="n">
        <v>120</v>
      </c>
      <c r="BQ72" s="14" t="n">
        <v>14</v>
      </c>
      <c r="BR72" s="54" t="n">
        <f aca="false">(BQ72+BP72)/BB72</f>
        <v>4.44690698371476E-006</v>
      </c>
      <c r="BS72" s="55" t="n">
        <f aca="false">(BQ72+BP72)/(BK72+BJ72)</f>
        <v>4.55331271679418E-006</v>
      </c>
      <c r="BV72" s="7" t="s">
        <v>385</v>
      </c>
      <c r="BZ72" s="7" t="s">
        <v>109</v>
      </c>
      <c r="CG72" s="7" t="s">
        <v>392</v>
      </c>
      <c r="CH72" s="7" t="n">
        <v>0</v>
      </c>
      <c r="CI72" s="7" t="n">
        <v>0</v>
      </c>
      <c r="CJ72" s="7" t="n">
        <v>0</v>
      </c>
      <c r="CK72" s="7" t="n">
        <v>0</v>
      </c>
      <c r="CL72" s="8" t="n">
        <f aca="false">SUM(CH72:CK72)</f>
        <v>0</v>
      </c>
      <c r="CM72" s="56" t="n">
        <f aca="false">+CL72/BP72</f>
        <v>0</v>
      </c>
      <c r="CN72" s="7" t="s">
        <v>105</v>
      </c>
    </row>
    <row r="73" customFormat="false" ht="15.75" hidden="false" customHeight="false" outlineLevel="0" collapsed="false">
      <c r="A73" s="58" t="s">
        <v>393</v>
      </c>
      <c r="B73" s="63" t="s">
        <v>255</v>
      </c>
      <c r="C73" s="63" t="s">
        <v>394</v>
      </c>
      <c r="D73" s="34" t="n">
        <v>1</v>
      </c>
      <c r="E73" s="35" t="s">
        <v>94</v>
      </c>
      <c r="F73" s="35" t="s">
        <v>95</v>
      </c>
      <c r="G73" s="35" t="s">
        <v>96</v>
      </c>
      <c r="H73" s="36" t="n">
        <v>42019</v>
      </c>
      <c r="K73" s="40" t="s">
        <v>204</v>
      </c>
      <c r="L73" s="65" t="s">
        <v>185</v>
      </c>
      <c r="M73" s="39" t="n">
        <v>1</v>
      </c>
      <c r="N73" s="38" t="s">
        <v>238</v>
      </c>
      <c r="O73" s="35" t="s">
        <v>240</v>
      </c>
      <c r="P73" s="35" t="s">
        <v>99</v>
      </c>
      <c r="Q73" s="35" t="s">
        <v>240</v>
      </c>
      <c r="R73" s="40" t="s">
        <v>205</v>
      </c>
      <c r="S73" s="40" t="s">
        <v>101</v>
      </c>
      <c r="T73" s="40" t="s">
        <v>101</v>
      </c>
      <c r="U73" s="81" t="s">
        <v>99</v>
      </c>
      <c r="V73" s="42" t="s">
        <v>99</v>
      </c>
      <c r="W73" s="43" t="s">
        <v>206</v>
      </c>
      <c r="X73" s="11" t="n">
        <v>42053</v>
      </c>
      <c r="Y73" s="35" t="n">
        <v>20</v>
      </c>
      <c r="Z73" s="35" t="n">
        <f aca="false">(Y73-AH73)-3</f>
        <v>16</v>
      </c>
      <c r="AA73" s="44" t="n">
        <v>42096</v>
      </c>
      <c r="AB73" s="46" t="s">
        <v>112</v>
      </c>
      <c r="AC73" s="40" t="s">
        <v>104</v>
      </c>
      <c r="AD73" s="46" t="s">
        <v>112</v>
      </c>
      <c r="AE73" s="40" t="n">
        <v>616</v>
      </c>
      <c r="AF73" s="40" t="n">
        <v>2</v>
      </c>
      <c r="AG73" s="40" t="n">
        <v>2.3</v>
      </c>
      <c r="AH73" s="40" t="n">
        <v>1</v>
      </c>
      <c r="AI73" s="40" t="n">
        <v>616</v>
      </c>
      <c r="AJ73" s="44" t="n">
        <v>42208</v>
      </c>
      <c r="AK73" s="40" t="s">
        <v>104</v>
      </c>
      <c r="AL73" s="40" t="n">
        <v>3</v>
      </c>
      <c r="AM73" s="40" t="n">
        <v>27</v>
      </c>
      <c r="AN73" s="40" t="n">
        <v>15</v>
      </c>
      <c r="AO73" s="47" t="n">
        <v>42277</v>
      </c>
      <c r="AP73" s="40" t="n">
        <v>12</v>
      </c>
      <c r="AQ73" s="40" t="s">
        <v>188</v>
      </c>
      <c r="AR73" s="8" t="s">
        <v>212</v>
      </c>
      <c r="AS73" s="8"/>
      <c r="AT73" s="7" t="s">
        <v>395</v>
      </c>
      <c r="AU73" s="8" t="n">
        <v>182</v>
      </c>
      <c r="AV73" s="51" t="n">
        <f aca="false">(100 * 2)/AU73</f>
        <v>1.0989010989011</v>
      </c>
      <c r="AW73" s="51" t="n">
        <f aca="false">100-AV73</f>
        <v>98.9010989010989</v>
      </c>
      <c r="AX73" s="7" t="s">
        <v>208</v>
      </c>
      <c r="AY73" s="7" t="n">
        <v>20191107</v>
      </c>
      <c r="AZ73" s="7" t="n">
        <v>20191127</v>
      </c>
      <c r="BA73" s="14" t="n">
        <v>7066208</v>
      </c>
      <c r="BB73" s="14" t="n">
        <v>6829962</v>
      </c>
      <c r="BC73" s="52" t="n">
        <f aca="false">BB73/BA73</f>
        <v>0.966566792259724</v>
      </c>
      <c r="BD73" s="8" t="str">
        <f aca="false">CONCATENATE("preprocessing/",A73, "/outputs/salmon_hg38_100/quant.sf")</f>
        <v>preprocessing/TMRC30016/outputs/salmon_hg38_100/quant.sf</v>
      </c>
      <c r="BE73" s="48"/>
      <c r="BF73" s="52"/>
      <c r="BG73" s="48"/>
      <c r="BH73" s="8"/>
      <c r="BI73" s="49" t="str">
        <f aca="false">CONCATENATE("preprocessing/", A73, "/outputs/02hisat2_hg38_100/hg38_100_sno_gene_gene_id.count.xz")</f>
        <v>preprocessing/TMRC30016/outputs/02hisat2_hg38_100/hg38_100_sno_gene_gene_id.count.xz</v>
      </c>
      <c r="BJ73" s="48" t="n">
        <v>4746863</v>
      </c>
      <c r="BK73" s="48" t="n">
        <v>1438286</v>
      </c>
      <c r="BL73" s="52" t="n">
        <f aca="false">(BK73+BJ73)/BB73</f>
        <v>0.905590543549144</v>
      </c>
      <c r="BM73" s="8"/>
      <c r="BN73" s="8"/>
      <c r="BO73" s="8" t="str">
        <f aca="false">CONCATENATE("preprocessing/", A73, "/outputs/03hisat2_lpanamensis_v36/sno_gene_gene_id.count.xz")</f>
        <v>preprocessing/TMRC30016/outputs/03hisat2_lpanamensis_v36/sno_gene_gene_id.count.xz</v>
      </c>
      <c r="BP73" s="48" t="n">
        <v>237948</v>
      </c>
      <c r="BQ73" s="48" t="n">
        <v>28594</v>
      </c>
      <c r="BR73" s="54" t="n">
        <f aca="false">(BQ73+BP73)/BB73</f>
        <v>0.0390254001413185</v>
      </c>
      <c r="BS73" s="55" t="n">
        <f aca="false">(BQ73+BP73)/(BK73+BJ73)</f>
        <v>0.0430938688785024</v>
      </c>
      <c r="BT73" s="40" t="s">
        <v>204</v>
      </c>
      <c r="BU73" s="44" t="n">
        <v>42096</v>
      </c>
      <c r="BV73" s="7" t="s">
        <v>257</v>
      </c>
      <c r="BW73" s="8" t="s">
        <v>163</v>
      </c>
      <c r="BX73" s="8"/>
      <c r="BY73" s="8"/>
      <c r="BZ73" s="8" t="s">
        <v>258</v>
      </c>
      <c r="CA73" s="8"/>
      <c r="CB73" s="8"/>
      <c r="CC73" s="8"/>
      <c r="CD73" s="8"/>
      <c r="CE73" s="8"/>
      <c r="CF73" s="8" t="s">
        <v>396</v>
      </c>
      <c r="CG73" s="8" t="s">
        <v>397</v>
      </c>
      <c r="CH73" s="8" t="n">
        <v>0</v>
      </c>
      <c r="CI73" s="8" t="n">
        <v>0</v>
      </c>
      <c r="CJ73" s="8"/>
      <c r="CK73" s="8"/>
      <c r="CL73" s="8" t="n">
        <f aca="false">SUM(CH73:CK73)</f>
        <v>0</v>
      </c>
      <c r="CM73" s="56" t="n">
        <f aca="false">+CL73/BP73</f>
        <v>0</v>
      </c>
      <c r="CN73" s="8" t="s">
        <v>99</v>
      </c>
    </row>
    <row r="74" customFormat="false" ht="15.75" hidden="false" customHeight="false" outlineLevel="0" collapsed="false">
      <c r="A74" s="1" t="s">
        <v>398</v>
      </c>
      <c r="B74" s="2" t="s">
        <v>383</v>
      </c>
      <c r="C74" s="2" t="s">
        <v>399</v>
      </c>
      <c r="D74" s="3" t="n">
        <v>1</v>
      </c>
      <c r="E74" s="5" t="s">
        <v>94</v>
      </c>
      <c r="F74" s="35" t="s">
        <v>95</v>
      </c>
      <c r="G74" s="35" t="s">
        <v>96</v>
      </c>
      <c r="H74" s="69" t="n">
        <v>42768</v>
      </c>
      <c r="I74" s="6" t="n">
        <v>0.416666666666667</v>
      </c>
      <c r="J74" s="6" t="n">
        <v>0.4375</v>
      </c>
      <c r="K74" s="7" t="s">
        <v>168</v>
      </c>
      <c r="L74" s="8" t="s">
        <v>185</v>
      </c>
      <c r="M74" s="7" t="n">
        <v>2</v>
      </c>
      <c r="N74" s="5" t="s">
        <v>238</v>
      </c>
      <c r="O74" s="5" t="s">
        <v>240</v>
      </c>
      <c r="P74" s="5" t="s">
        <v>99</v>
      </c>
      <c r="Q74" s="5" t="s">
        <v>240</v>
      </c>
      <c r="R74" s="40" t="s">
        <v>155</v>
      </c>
      <c r="S74" s="40" t="s">
        <v>169</v>
      </c>
      <c r="T74" s="7" t="s">
        <v>157</v>
      </c>
      <c r="V74" s="42" t="s">
        <v>159</v>
      </c>
      <c r="W74" s="43" t="s">
        <v>230</v>
      </c>
      <c r="AE74" s="8" t="n">
        <v>194</v>
      </c>
      <c r="AH74" s="8" t="n">
        <v>1.6</v>
      </c>
      <c r="AI74" s="8" t="n">
        <v>300</v>
      </c>
      <c r="AJ74" s="47"/>
      <c r="AL74" s="8" t="n">
        <v>2</v>
      </c>
      <c r="AM74" s="8" t="n">
        <v>28</v>
      </c>
      <c r="AN74" s="8" t="n">
        <v>15</v>
      </c>
      <c r="AO74" s="13" t="s">
        <v>305</v>
      </c>
      <c r="AP74" s="8" t="n">
        <f aca="false">AM74-AN74</f>
        <v>13</v>
      </c>
      <c r="AQ74" s="8" t="s">
        <v>306</v>
      </c>
      <c r="AX74" s="7" t="s">
        <v>271</v>
      </c>
      <c r="AY74" s="7" t="n">
        <v>20211001</v>
      </c>
      <c r="AZ74" s="7" t="n">
        <v>20211010</v>
      </c>
      <c r="BA74" s="68" t="n">
        <v>47158632</v>
      </c>
      <c r="BB74" s="68" t="n">
        <v>45098283</v>
      </c>
      <c r="BD74" s="8" t="str">
        <f aca="false">CONCATENATE("preprocessing/",A74, "/outputs/salmon_hg38_100/quant.sf")</f>
        <v>preprocessing/TMRC30228/outputs/salmon_hg38_100/quant.sf</v>
      </c>
      <c r="BI74" s="49" t="str">
        <f aca="false">CONCATENATE("preprocessing/", A74, "/outputs/02hisat2_hg38_100/hg38_100_sno_gene_gene_id.count.xz")</f>
        <v>preprocessing/TMRC30228/outputs/02hisat2_hg38_100/hg38_100_sno_gene_gene_id.count.xz</v>
      </c>
      <c r="BJ74" s="68" t="n">
        <v>42275328</v>
      </c>
      <c r="BK74" s="68" t="n">
        <v>2055173</v>
      </c>
      <c r="BO74" s="8" t="str">
        <f aca="false">CONCATENATE("preprocessing/", A74, "/outputs/03hisat2_lpanamensis_v36/sno_gene_gene_id.count.xz")</f>
        <v>preprocessing/TMRC30228/outputs/03hisat2_lpanamensis_v36/sno_gene_gene_id.count.xz</v>
      </c>
      <c r="BP74" s="14" t="n">
        <v>126</v>
      </c>
      <c r="BQ74" s="14" t="n">
        <v>9</v>
      </c>
      <c r="BR74" s="54" t="n">
        <f aca="false">(BQ74+BP74)/BB74</f>
        <v>2.99346207925477E-006</v>
      </c>
      <c r="BS74" s="55" t="n">
        <f aca="false">(BQ74+BP74)/(BK74+BJ74)</f>
        <v>3.04530733816882E-006</v>
      </c>
      <c r="BV74" s="7" t="s">
        <v>385</v>
      </c>
      <c r="BZ74" s="7" t="s">
        <v>109</v>
      </c>
      <c r="CG74" s="7" t="s">
        <v>400</v>
      </c>
      <c r="CH74" s="7" t="n">
        <v>0</v>
      </c>
      <c r="CI74" s="7" t="n">
        <v>1</v>
      </c>
      <c r="CJ74" s="7" t="n">
        <v>0</v>
      </c>
      <c r="CK74" s="7" t="n">
        <v>0</v>
      </c>
      <c r="CL74" s="8" t="n">
        <f aca="false">SUM(CH74:CK74)</f>
        <v>1</v>
      </c>
      <c r="CM74" s="8" t="n">
        <f aca="false">+CL74/BP74</f>
        <v>0.00793650793650794</v>
      </c>
      <c r="CN74" s="80" t="s">
        <v>105</v>
      </c>
    </row>
    <row r="75" customFormat="false" ht="15.75" hidden="false" customHeight="false" outlineLevel="0" collapsed="false">
      <c r="A75" s="1" t="s">
        <v>401</v>
      </c>
      <c r="B75" s="2" t="s">
        <v>383</v>
      </c>
      <c r="C75" s="2" t="s">
        <v>402</v>
      </c>
      <c r="D75" s="3" t="n">
        <v>1</v>
      </c>
      <c r="E75" s="5" t="s">
        <v>94</v>
      </c>
      <c r="F75" s="35" t="s">
        <v>95</v>
      </c>
      <c r="G75" s="35" t="s">
        <v>96</v>
      </c>
      <c r="H75" s="69" t="n">
        <v>42768</v>
      </c>
      <c r="I75" s="6" t="n">
        <v>0.416666666666667</v>
      </c>
      <c r="J75" s="6" t="n">
        <v>0.4375</v>
      </c>
      <c r="K75" s="7" t="s">
        <v>154</v>
      </c>
      <c r="L75" s="8" t="s">
        <v>185</v>
      </c>
      <c r="M75" s="7" t="n">
        <v>2</v>
      </c>
      <c r="N75" s="5" t="s">
        <v>238</v>
      </c>
      <c r="O75" s="5" t="s">
        <v>240</v>
      </c>
      <c r="P75" s="5" t="s">
        <v>99</v>
      </c>
      <c r="Q75" s="5" t="s">
        <v>240</v>
      </c>
      <c r="R75" s="40" t="s">
        <v>155</v>
      </c>
      <c r="S75" s="40" t="s">
        <v>156</v>
      </c>
      <c r="T75" s="7" t="s">
        <v>157</v>
      </c>
      <c r="V75" s="42" t="s">
        <v>159</v>
      </c>
      <c r="W75" s="43" t="s">
        <v>230</v>
      </c>
      <c r="AE75" s="8" t="n">
        <v>90</v>
      </c>
      <c r="AH75" s="8" t="n">
        <v>3.4</v>
      </c>
      <c r="AI75" s="8" t="n">
        <v>300</v>
      </c>
      <c r="AJ75" s="47"/>
      <c r="AL75" s="8" t="n">
        <v>3</v>
      </c>
      <c r="AM75" s="8" t="n">
        <v>28</v>
      </c>
      <c r="AN75" s="8" t="n">
        <v>15</v>
      </c>
      <c r="AO75" s="13" t="s">
        <v>305</v>
      </c>
      <c r="AP75" s="8" t="n">
        <f aca="false">AM75-AN75</f>
        <v>13</v>
      </c>
      <c r="AQ75" s="8" t="s">
        <v>306</v>
      </c>
      <c r="AX75" s="7" t="s">
        <v>271</v>
      </c>
      <c r="AY75" s="7" t="n">
        <v>20211001</v>
      </c>
      <c r="AZ75" s="7" t="n">
        <v>20211010</v>
      </c>
      <c r="BA75" s="68" t="n">
        <v>39930158</v>
      </c>
      <c r="BB75" s="68" t="n">
        <v>38147366</v>
      </c>
      <c r="BD75" s="8" t="str">
        <f aca="false">CONCATENATE("preprocessing/",A75, "/outputs/salmon_hg38_100/quant.sf")</f>
        <v>preprocessing/TMRC30229/outputs/salmon_hg38_100/quant.sf</v>
      </c>
      <c r="BI75" s="49" t="str">
        <f aca="false">CONCATENATE("preprocessing/", A75, "/outputs/02hisat2_hg38_100/hg38_100_sno_gene_gene_id.count.xz")</f>
        <v>preprocessing/TMRC30229/outputs/02hisat2_hg38_100/hg38_100_sno_gene_gene_id.count.xz</v>
      </c>
      <c r="BJ75" s="68" t="n">
        <v>35490092</v>
      </c>
      <c r="BK75" s="68" t="n">
        <v>1849018</v>
      </c>
      <c r="BL75" s="52" t="n">
        <f aca="false">(BK75+BJ75)/BB75</f>
        <v>0.978812272385989</v>
      </c>
      <c r="BO75" s="8" t="str">
        <f aca="false">CONCATENATE("preprocessing/", A75, "/outputs/03hisat2_lpanamensis_v36/sno_gene_gene_id.count.xz")</f>
        <v>preprocessing/TMRC30229/outputs/03hisat2_lpanamensis_v36/sno_gene_gene_id.count.xz</v>
      </c>
      <c r="BP75" s="14" t="n">
        <v>84</v>
      </c>
      <c r="BQ75" s="14" t="n">
        <v>13</v>
      </c>
      <c r="BR75" s="54" t="n">
        <f aca="false">(BQ75+BP75)/BB75</f>
        <v>2.54277058080498E-006</v>
      </c>
      <c r="BS75" s="55" t="n">
        <f aca="false">(BQ75+BP75)/(BK75+BJ75)</f>
        <v>2.59781232064717E-006</v>
      </c>
      <c r="BV75" s="7" t="s">
        <v>385</v>
      </c>
      <c r="BZ75" s="7" t="s">
        <v>109</v>
      </c>
      <c r="CG75" s="7" t="s">
        <v>403</v>
      </c>
      <c r="CH75" s="7" t="n">
        <v>0</v>
      </c>
      <c r="CI75" s="7" t="n">
        <v>0</v>
      </c>
      <c r="CJ75" s="7" t="n">
        <v>0</v>
      </c>
      <c r="CK75" s="7" t="n">
        <v>0</v>
      </c>
      <c r="CL75" s="8" t="n">
        <f aca="false">SUM(CH75:CK75)</f>
        <v>0</v>
      </c>
      <c r="CM75" s="56" t="n">
        <f aca="false">+CL75/BP75</f>
        <v>0</v>
      </c>
      <c r="CN75" s="7" t="s">
        <v>105</v>
      </c>
    </row>
    <row r="76" customFormat="false" ht="15.75" hidden="false" customHeight="false" outlineLevel="0" collapsed="false">
      <c r="A76" s="1" t="s">
        <v>404</v>
      </c>
      <c r="B76" s="2" t="s">
        <v>383</v>
      </c>
      <c r="C76" s="2" t="s">
        <v>405</v>
      </c>
      <c r="D76" s="3" t="n">
        <v>1</v>
      </c>
      <c r="E76" s="5" t="s">
        <v>94</v>
      </c>
      <c r="F76" s="35" t="s">
        <v>95</v>
      </c>
      <c r="G76" s="35" t="s">
        <v>96</v>
      </c>
      <c r="H76" s="69" t="n">
        <v>42768</v>
      </c>
      <c r="I76" s="6" t="n">
        <v>0.416666666666667</v>
      </c>
      <c r="J76" s="6" t="n">
        <v>0.4375</v>
      </c>
      <c r="K76" s="7" t="s">
        <v>175</v>
      </c>
      <c r="L76" s="8" t="s">
        <v>185</v>
      </c>
      <c r="M76" s="7" t="n">
        <v>2</v>
      </c>
      <c r="N76" s="5" t="s">
        <v>238</v>
      </c>
      <c r="O76" s="5" t="s">
        <v>240</v>
      </c>
      <c r="P76" s="5" t="s">
        <v>99</v>
      </c>
      <c r="Q76" s="5" t="s">
        <v>240</v>
      </c>
      <c r="R76" s="40" t="s">
        <v>155</v>
      </c>
      <c r="S76" s="5" t="s">
        <v>200</v>
      </c>
      <c r="T76" s="7" t="s">
        <v>177</v>
      </c>
      <c r="W76" s="43" t="s">
        <v>230</v>
      </c>
      <c r="AE76" s="8" t="n">
        <v>20</v>
      </c>
      <c r="AH76" s="8" t="n">
        <v>15</v>
      </c>
      <c r="AI76" s="8" t="n">
        <v>300</v>
      </c>
      <c r="AJ76" s="47"/>
      <c r="AL76" s="8" t="n">
        <v>4</v>
      </c>
      <c r="AM76" s="8" t="n">
        <v>28</v>
      </c>
      <c r="AN76" s="8" t="n">
        <v>15</v>
      </c>
      <c r="AO76" s="13" t="s">
        <v>305</v>
      </c>
      <c r="AP76" s="8" t="n">
        <f aca="false">AM76-AN76</f>
        <v>13</v>
      </c>
      <c r="AQ76" s="8" t="s">
        <v>306</v>
      </c>
      <c r="AX76" s="7" t="s">
        <v>271</v>
      </c>
      <c r="AY76" s="7" t="n">
        <v>20211001</v>
      </c>
      <c r="AZ76" s="7" t="n">
        <v>20211010</v>
      </c>
      <c r="BA76" s="68" t="n">
        <v>27318593</v>
      </c>
      <c r="BB76" s="68" t="n">
        <v>26005212</v>
      </c>
      <c r="BD76" s="8" t="str">
        <f aca="false">CONCATENATE("preprocessing/",A76, "/outputs/salmon_hg38_100/quant.sf")</f>
        <v>preprocessing/TMRC30230/outputs/salmon_hg38_100/quant.sf</v>
      </c>
      <c r="BI76" s="49" t="str">
        <f aca="false">CONCATENATE("preprocessing/", A76, "/outputs/02hisat2_hg38_100/hg38_100_sno_gene_gene_id.count.xz")</f>
        <v>preprocessing/TMRC30230/outputs/02hisat2_hg38_100/hg38_100_sno_gene_gene_id.count.xz</v>
      </c>
      <c r="BJ76" s="68" t="n">
        <v>24529174</v>
      </c>
      <c r="BK76" s="68" t="n">
        <v>968824</v>
      </c>
      <c r="BL76" s="52" t="n">
        <f aca="false">(BK76+BJ76)/BB76</f>
        <v>0.980495679096944</v>
      </c>
      <c r="BO76" s="8" t="str">
        <f aca="false">CONCATENATE("preprocessing/", A76, "/outputs/03hisat2_lpanamensis_v36/sno_gene_gene_id.count.xz")</f>
        <v>preprocessing/TMRC30230/outputs/03hisat2_lpanamensis_v36/sno_gene_gene_id.count.xz</v>
      </c>
      <c r="BP76" s="14" t="n">
        <v>64</v>
      </c>
      <c r="BQ76" s="14" t="n">
        <v>3</v>
      </c>
      <c r="BR76" s="54" t="n">
        <f aca="false">(BQ76+BP76)/BB76</f>
        <v>2.57640660649104E-006</v>
      </c>
      <c r="BS76" s="55" t="n">
        <f aca="false">(BQ76+BP76)/(BK76+BJ76)</f>
        <v>2.62765727724977E-006</v>
      </c>
      <c r="BV76" s="7" t="s">
        <v>385</v>
      </c>
      <c r="BZ76" s="7" t="s">
        <v>109</v>
      </c>
      <c r="CG76" s="7" t="s">
        <v>406</v>
      </c>
      <c r="CH76" s="7" t="n">
        <v>0</v>
      </c>
      <c r="CI76" s="7" t="n">
        <v>1</v>
      </c>
      <c r="CJ76" s="7" t="n">
        <v>0</v>
      </c>
      <c r="CK76" s="7" t="n">
        <v>0</v>
      </c>
      <c r="CL76" s="8" t="n">
        <f aca="false">SUM(CH76:CK76)</f>
        <v>1</v>
      </c>
      <c r="CM76" s="56" t="n">
        <f aca="false">+CL76/BP76</f>
        <v>0.015625</v>
      </c>
      <c r="CN76" s="80" t="s">
        <v>105</v>
      </c>
    </row>
    <row r="77" customFormat="false" ht="15.75" hidden="false" customHeight="false" outlineLevel="0" collapsed="false">
      <c r="A77" s="58" t="s">
        <v>407</v>
      </c>
      <c r="B77" s="63" t="s">
        <v>297</v>
      </c>
      <c r="C77" s="63" t="s">
        <v>408</v>
      </c>
      <c r="D77" s="34" t="n">
        <v>1</v>
      </c>
      <c r="E77" s="35" t="s">
        <v>94</v>
      </c>
      <c r="F77" s="35" t="s">
        <v>95</v>
      </c>
      <c r="G77" s="35" t="s">
        <v>96</v>
      </c>
      <c r="H77" s="36" t="n">
        <v>42019</v>
      </c>
      <c r="K77" s="40" t="s">
        <v>204</v>
      </c>
      <c r="L77" s="65" t="s">
        <v>185</v>
      </c>
      <c r="M77" s="39" t="n">
        <v>1</v>
      </c>
      <c r="N77" s="38" t="s">
        <v>266</v>
      </c>
      <c r="O77" s="35" t="s">
        <v>99</v>
      </c>
      <c r="P77" s="35" t="s">
        <v>99</v>
      </c>
      <c r="Q77" s="35" t="s">
        <v>291</v>
      </c>
      <c r="R77" s="40" t="s">
        <v>205</v>
      </c>
      <c r="S77" s="40" t="s">
        <v>101</v>
      </c>
      <c r="T77" s="40" t="s">
        <v>101</v>
      </c>
      <c r="U77" s="81" t="s">
        <v>99</v>
      </c>
      <c r="V77" s="42" t="s">
        <v>99</v>
      </c>
      <c r="W77" s="43" t="s">
        <v>206</v>
      </c>
      <c r="X77" s="11" t="n">
        <v>42053</v>
      </c>
      <c r="Y77" s="35" t="n">
        <v>20</v>
      </c>
      <c r="Z77" s="35" t="n">
        <f aca="false">(Y77-AH77)-3</f>
        <v>16</v>
      </c>
      <c r="AA77" s="44" t="n">
        <v>42096</v>
      </c>
      <c r="AB77" s="46" t="s">
        <v>112</v>
      </c>
      <c r="AC77" s="40" t="s">
        <v>104</v>
      </c>
      <c r="AD77" s="46" t="s">
        <v>112</v>
      </c>
      <c r="AE77" s="40" t="n">
        <v>610</v>
      </c>
      <c r="AF77" s="40" t="n">
        <v>2</v>
      </c>
      <c r="AG77" s="40" t="n">
        <v>2.3</v>
      </c>
      <c r="AH77" s="40" t="n">
        <v>1</v>
      </c>
      <c r="AI77" s="40" t="n">
        <v>610</v>
      </c>
      <c r="AJ77" s="44" t="n">
        <v>42208</v>
      </c>
      <c r="AK77" s="40" t="s">
        <v>104</v>
      </c>
      <c r="AL77" s="40" t="n">
        <v>4</v>
      </c>
      <c r="AM77" s="40" t="n">
        <v>27</v>
      </c>
      <c r="AN77" s="40" t="n">
        <v>15</v>
      </c>
      <c r="AO77" s="47" t="n">
        <v>42277</v>
      </c>
      <c r="AP77" s="40" t="n">
        <v>12</v>
      </c>
      <c r="AQ77" s="40" t="s">
        <v>188</v>
      </c>
      <c r="AR77" s="8" t="s">
        <v>212</v>
      </c>
      <c r="AS77" s="8"/>
      <c r="AT77" s="7" t="s">
        <v>409</v>
      </c>
      <c r="AU77" s="8" t="n">
        <v>160</v>
      </c>
      <c r="AV77" s="51" t="n">
        <f aca="false">(100 * 2)/AU77</f>
        <v>1.25</v>
      </c>
      <c r="AW77" s="51" t="n">
        <f aca="false">100-AV77</f>
        <v>98.75</v>
      </c>
      <c r="AX77" s="7" t="s">
        <v>208</v>
      </c>
      <c r="AY77" s="7" t="n">
        <v>20191107</v>
      </c>
      <c r="AZ77" s="7" t="n">
        <v>20191127</v>
      </c>
      <c r="BA77" s="14" t="n">
        <v>6652542</v>
      </c>
      <c r="BB77" s="14" t="n">
        <v>6434675</v>
      </c>
      <c r="BC77" s="52" t="n">
        <f aca="false">BB77/BA77</f>
        <v>0.967250563769458</v>
      </c>
      <c r="BD77" s="8" t="str">
        <f aca="false">CONCATENATE("preprocessing/",A77, "/outputs/salmon_hg38_100/quant.sf")</f>
        <v>preprocessing/TMRC30017/outputs/salmon_hg38_100/quant.sf</v>
      </c>
      <c r="BE77" s="48"/>
      <c r="BF77" s="52"/>
      <c r="BG77" s="48"/>
      <c r="BH77" s="8"/>
      <c r="BI77" s="49" t="str">
        <f aca="false">CONCATENATE("preprocessing/", A77, "/outputs/02hisat2_hg38_100/hg38_100_sno_gene_gene_id.count.xz")</f>
        <v>preprocessing/TMRC30017/outputs/02hisat2_hg38_100/hg38_100_sno_gene_gene_id.count.xz</v>
      </c>
      <c r="BJ77" s="48" t="n">
        <v>4304053</v>
      </c>
      <c r="BK77" s="48" t="n">
        <v>1537141</v>
      </c>
      <c r="BL77" s="52" t="n">
        <f aca="false">(BK77+BJ77)/BB77</f>
        <v>0.907768302206405</v>
      </c>
      <c r="BM77" s="8"/>
      <c r="BN77" s="8"/>
      <c r="BO77" s="8" t="str">
        <f aca="false">CONCATENATE("preprocessing/", A77, "/outputs/03hisat2_lpanamensis_v36/sno_gene_gene_id.count.xz")</f>
        <v>preprocessing/TMRC30017/outputs/03hisat2_lpanamensis_v36/sno_gene_gene_id.count.xz</v>
      </c>
      <c r="BP77" s="48" t="n">
        <v>216858</v>
      </c>
      <c r="BQ77" s="48" t="n">
        <v>27053</v>
      </c>
      <c r="BR77" s="54" t="n">
        <f aca="false">(BQ77+BP77)/BB77</f>
        <v>0.0379057217341979</v>
      </c>
      <c r="BS77" s="55" t="n">
        <f aca="false">(BQ77+BP77)/(BK77+BJ77)</f>
        <v>0.0417570448781533</v>
      </c>
      <c r="BT77" s="40" t="s">
        <v>204</v>
      </c>
      <c r="BU77" s="44" t="n">
        <v>42096</v>
      </c>
      <c r="BV77" s="7" t="s">
        <v>302</v>
      </c>
      <c r="BW77" s="8" t="s">
        <v>163</v>
      </c>
      <c r="BX77" s="8"/>
      <c r="BY77" s="8"/>
      <c r="BZ77" s="8" t="s">
        <v>258</v>
      </c>
      <c r="CA77" s="8"/>
      <c r="CB77" s="8"/>
      <c r="CC77" s="8"/>
      <c r="CD77" s="8"/>
      <c r="CE77" s="8" t="s">
        <v>104</v>
      </c>
      <c r="CF77" s="8" t="s">
        <v>410</v>
      </c>
      <c r="CG77" s="8" t="s">
        <v>411</v>
      </c>
      <c r="CH77" s="8" t="n">
        <v>0</v>
      </c>
      <c r="CI77" s="8" t="n">
        <v>1</v>
      </c>
      <c r="CJ77" s="8"/>
      <c r="CK77" s="8"/>
      <c r="CL77" s="8" t="n">
        <f aca="false">SUM(CH77:CK77)</f>
        <v>1</v>
      </c>
      <c r="CM77" s="56" t="n">
        <f aca="false">+CL77/BP77</f>
        <v>4.61131247175571E-006</v>
      </c>
      <c r="CN77" s="8" t="s">
        <v>99</v>
      </c>
    </row>
    <row r="78" customFormat="false" ht="15.75" hidden="false" customHeight="false" outlineLevel="0" collapsed="false">
      <c r="A78" s="1" t="s">
        <v>412</v>
      </c>
      <c r="B78" s="2" t="s">
        <v>383</v>
      </c>
      <c r="C78" s="2" t="s">
        <v>413</v>
      </c>
      <c r="D78" s="3" t="n">
        <v>1</v>
      </c>
      <c r="E78" s="5" t="s">
        <v>94</v>
      </c>
      <c r="F78" s="35" t="s">
        <v>95</v>
      </c>
      <c r="G78" s="35" t="s">
        <v>96</v>
      </c>
      <c r="H78" s="69" t="n">
        <v>42780</v>
      </c>
      <c r="I78" s="6" t="n">
        <v>0.444444444444444</v>
      </c>
      <c r="J78" s="6" t="n">
        <v>0.458333333333333</v>
      </c>
      <c r="K78" s="7" t="s">
        <v>168</v>
      </c>
      <c r="L78" s="8" t="s">
        <v>185</v>
      </c>
      <c r="M78" s="7" t="n">
        <v>3</v>
      </c>
      <c r="N78" s="5" t="s">
        <v>238</v>
      </c>
      <c r="O78" s="5" t="s">
        <v>240</v>
      </c>
      <c r="P78" s="5" t="s">
        <v>99</v>
      </c>
      <c r="Q78" s="5" t="s">
        <v>240</v>
      </c>
      <c r="R78" s="40" t="s">
        <v>155</v>
      </c>
      <c r="S78" s="40" t="s">
        <v>169</v>
      </c>
      <c r="T78" s="7" t="s">
        <v>157</v>
      </c>
      <c r="V78" s="42" t="s">
        <v>159</v>
      </c>
      <c r="W78" s="43" t="s">
        <v>230</v>
      </c>
      <c r="AE78" s="8" t="n">
        <v>333</v>
      </c>
      <c r="AH78" s="8" t="n">
        <v>1</v>
      </c>
      <c r="AI78" s="8" t="n">
        <v>300</v>
      </c>
      <c r="AJ78" s="47"/>
      <c r="AL78" s="8" t="n">
        <v>5</v>
      </c>
      <c r="AM78" s="8" t="n">
        <v>28</v>
      </c>
      <c r="AN78" s="8" t="n">
        <v>15</v>
      </c>
      <c r="AO78" s="13" t="s">
        <v>305</v>
      </c>
      <c r="AP78" s="8" t="n">
        <f aca="false">AM78-AN78</f>
        <v>13</v>
      </c>
      <c r="AQ78" s="8" t="s">
        <v>306</v>
      </c>
      <c r="AX78" s="7" t="s">
        <v>271</v>
      </c>
      <c r="AY78" s="7" t="n">
        <v>20211001</v>
      </c>
      <c r="AZ78" s="7" t="n">
        <v>20211010</v>
      </c>
      <c r="BA78" s="68" t="n">
        <v>19803639</v>
      </c>
      <c r="BB78" s="68" t="n">
        <v>18993249</v>
      </c>
      <c r="BD78" s="8" t="str">
        <f aca="false">CONCATENATE("preprocessing/",A78, "/outputs/salmon_hg38_100/quant.sf")</f>
        <v>preprocessing/TMRC30231/outputs/salmon_hg38_100/quant.sf</v>
      </c>
      <c r="BI78" s="49" t="str">
        <f aca="false">CONCATENATE("preprocessing/", A78, "/outputs/02hisat2_hg38_100/hg38_100_sno_gene_gene_id.count.xz")</f>
        <v>preprocessing/TMRC30231/outputs/02hisat2_hg38_100/hg38_100_sno_gene_gene_id.count.xz</v>
      </c>
      <c r="BJ78" s="68" t="n">
        <v>17856160</v>
      </c>
      <c r="BK78" s="68" t="n">
        <v>819213</v>
      </c>
      <c r="BL78" s="52" t="n">
        <f aca="false">(BK78+BJ78)/BB78</f>
        <v>0.983263737552222</v>
      </c>
      <c r="BO78" s="8" t="str">
        <f aca="false">CONCATENATE("preprocessing/", A78, "/outputs/03hisat2_lpanamensis_v36/sno_gene_gene_id.count.xz")</f>
        <v>preprocessing/TMRC30231/outputs/03hisat2_lpanamensis_v36/sno_gene_gene_id.count.xz</v>
      </c>
      <c r="BP78" s="68" t="n">
        <v>34</v>
      </c>
      <c r="BQ78" s="14" t="n">
        <v>7</v>
      </c>
      <c r="BR78" s="54" t="n">
        <f aca="false">(BQ78+BP78)/BB78</f>
        <v>2.15866174344368E-006</v>
      </c>
      <c r="BS78" s="55" t="n">
        <f aca="false">(BQ78+BP78)/(BK78+BJ78)</f>
        <v>2.19540461119572E-006</v>
      </c>
      <c r="BV78" s="7" t="s">
        <v>385</v>
      </c>
      <c r="BZ78" s="7" t="s">
        <v>109</v>
      </c>
      <c r="CG78" s="7" t="s">
        <v>414</v>
      </c>
      <c r="CH78" s="7" t="n">
        <v>0</v>
      </c>
      <c r="CI78" s="7" t="n">
        <v>0</v>
      </c>
      <c r="CJ78" s="7" t="n">
        <v>0</v>
      </c>
      <c r="CK78" s="7" t="n">
        <v>0</v>
      </c>
      <c r="CL78" s="8" t="n">
        <f aca="false">SUM(CH78:CK78)</f>
        <v>0</v>
      </c>
      <c r="CM78" s="56" t="n">
        <f aca="false">+CL78/BP78</f>
        <v>0</v>
      </c>
      <c r="CN78" s="7" t="s">
        <v>105</v>
      </c>
    </row>
    <row r="79" customFormat="false" ht="15.75" hidden="false" customHeight="false" outlineLevel="0" collapsed="false">
      <c r="A79" s="1" t="s">
        <v>415</v>
      </c>
      <c r="B79" s="2" t="s">
        <v>383</v>
      </c>
      <c r="C79" s="2" t="s">
        <v>416</v>
      </c>
      <c r="D79" s="3" t="n">
        <v>1</v>
      </c>
      <c r="E79" s="5" t="s">
        <v>94</v>
      </c>
      <c r="F79" s="35" t="s">
        <v>95</v>
      </c>
      <c r="G79" s="35" t="s">
        <v>96</v>
      </c>
      <c r="H79" s="69" t="n">
        <v>42780</v>
      </c>
      <c r="I79" s="6" t="n">
        <v>0.444444444444444</v>
      </c>
      <c r="J79" s="6" t="n">
        <v>0.458333333333333</v>
      </c>
      <c r="K79" s="7" t="s">
        <v>154</v>
      </c>
      <c r="L79" s="8" t="s">
        <v>185</v>
      </c>
      <c r="M79" s="7" t="n">
        <v>3</v>
      </c>
      <c r="N79" s="5" t="s">
        <v>238</v>
      </c>
      <c r="O79" s="5" t="s">
        <v>240</v>
      </c>
      <c r="P79" s="5" t="s">
        <v>99</v>
      </c>
      <c r="Q79" s="5" t="s">
        <v>240</v>
      </c>
      <c r="R79" s="40" t="s">
        <v>155</v>
      </c>
      <c r="S79" s="40" t="s">
        <v>156</v>
      </c>
      <c r="T79" s="7" t="s">
        <v>157</v>
      </c>
      <c r="V79" s="42" t="s">
        <v>159</v>
      </c>
      <c r="W79" s="43" t="s">
        <v>230</v>
      </c>
      <c r="AE79" s="8" t="n">
        <v>137</v>
      </c>
      <c r="AH79" s="8" t="n">
        <v>2.2</v>
      </c>
      <c r="AI79" s="8" t="n">
        <v>300</v>
      </c>
      <c r="AJ79" s="47"/>
      <c r="AL79" s="8" t="n">
        <v>6</v>
      </c>
      <c r="AM79" s="8" t="n">
        <v>28</v>
      </c>
      <c r="AN79" s="8" t="n">
        <v>15</v>
      </c>
      <c r="AO79" s="13" t="s">
        <v>305</v>
      </c>
      <c r="AP79" s="8" t="n">
        <f aca="false">AM79-AN79</f>
        <v>13</v>
      </c>
      <c r="AQ79" s="8" t="s">
        <v>306</v>
      </c>
      <c r="AX79" s="7" t="s">
        <v>271</v>
      </c>
      <c r="AY79" s="7" t="n">
        <v>20211001</v>
      </c>
      <c r="AZ79" s="7" t="n">
        <v>20211010</v>
      </c>
      <c r="BA79" s="68" t="n">
        <v>22810684</v>
      </c>
      <c r="BB79" s="68" t="n">
        <v>21827471</v>
      </c>
      <c r="BD79" s="8" t="str">
        <f aca="false">CONCATENATE("preprocessing/",A79, "/outputs/salmon_hg38_100/quant.sf")</f>
        <v>preprocessing/TMRC30232/outputs/salmon_hg38_100/quant.sf</v>
      </c>
      <c r="BI79" s="49" t="str">
        <f aca="false">CONCATENATE("preprocessing/", A79, "/outputs/02hisat2_hg38_100/hg38_100_sno_gene_gene_id.count.xz")</f>
        <v>preprocessing/TMRC30232/outputs/02hisat2_hg38_100/hg38_100_sno_gene_gene_id.count.xz</v>
      </c>
      <c r="BJ79" s="68" t="n">
        <v>20409806</v>
      </c>
      <c r="BK79" s="68" t="n">
        <v>967811</v>
      </c>
      <c r="BL79" s="52" t="n">
        <f aca="false">(BK79+BJ79)/BB79</f>
        <v>0.979390466261529</v>
      </c>
      <c r="BO79" s="8" t="str">
        <f aca="false">CONCATENATE("preprocessing/", A79, "/outputs/03hisat2_lpanamensis_v36/sno_gene_gene_id.count.xz")</f>
        <v>preprocessing/TMRC30232/outputs/03hisat2_lpanamensis_v36/sno_gene_gene_id.count.xz</v>
      </c>
      <c r="BP79" s="14" t="n">
        <v>48</v>
      </c>
      <c r="BQ79" s="14" t="n">
        <v>8</v>
      </c>
      <c r="BR79" s="54" t="n">
        <f aca="false">(BQ79+BP79)/BB79</f>
        <v>2.56557436269186E-006</v>
      </c>
      <c r="BS79" s="55" t="n">
        <f aca="false">(BQ79+BP79)/(BK79+BJ79)</f>
        <v>2.61956232072078E-006</v>
      </c>
      <c r="BV79" s="7" t="s">
        <v>385</v>
      </c>
      <c r="BZ79" s="7" t="s">
        <v>109</v>
      </c>
      <c r="CG79" s="7" t="s">
        <v>417</v>
      </c>
      <c r="CH79" s="7" t="n">
        <v>0</v>
      </c>
      <c r="CI79" s="7" t="n">
        <v>0</v>
      </c>
      <c r="CJ79" s="7" t="n">
        <v>0</v>
      </c>
      <c r="CK79" s="7" t="n">
        <v>0</v>
      </c>
      <c r="CL79" s="8" t="n">
        <f aca="false">SUM(CH79:CK79)</f>
        <v>0</v>
      </c>
      <c r="CM79" s="56" t="n">
        <f aca="false">+CL79/BP79</f>
        <v>0</v>
      </c>
      <c r="CN79" s="7" t="s">
        <v>105</v>
      </c>
    </row>
    <row r="80" customFormat="false" ht="15.75" hidden="false" customHeight="false" outlineLevel="0" collapsed="false">
      <c r="A80" s="1" t="s">
        <v>418</v>
      </c>
      <c r="B80" s="2" t="s">
        <v>383</v>
      </c>
      <c r="C80" s="2" t="s">
        <v>419</v>
      </c>
      <c r="D80" s="3" t="n">
        <v>1</v>
      </c>
      <c r="E80" s="5" t="s">
        <v>94</v>
      </c>
      <c r="F80" s="35" t="s">
        <v>95</v>
      </c>
      <c r="G80" s="35" t="s">
        <v>96</v>
      </c>
      <c r="H80" s="69" t="n">
        <v>42780</v>
      </c>
      <c r="I80" s="6" t="n">
        <v>0.444444444444444</v>
      </c>
      <c r="J80" s="6" t="n">
        <v>0.458333333333333</v>
      </c>
      <c r="K80" s="7" t="s">
        <v>175</v>
      </c>
      <c r="L80" s="8" t="s">
        <v>185</v>
      </c>
      <c r="M80" s="7" t="n">
        <v>3</v>
      </c>
      <c r="N80" s="5" t="s">
        <v>238</v>
      </c>
      <c r="O80" s="5" t="s">
        <v>240</v>
      </c>
      <c r="P80" s="5" t="s">
        <v>99</v>
      </c>
      <c r="Q80" s="5" t="s">
        <v>240</v>
      </c>
      <c r="R80" s="40" t="s">
        <v>155</v>
      </c>
      <c r="S80" s="5" t="s">
        <v>200</v>
      </c>
      <c r="T80" s="7" t="s">
        <v>177</v>
      </c>
      <c r="W80" s="43" t="s">
        <v>230</v>
      </c>
      <c r="AE80" s="8" t="n">
        <v>184</v>
      </c>
      <c r="AH80" s="8" t="n">
        <v>1.7</v>
      </c>
      <c r="AI80" s="8" t="n">
        <v>300</v>
      </c>
      <c r="AJ80" s="47"/>
      <c r="AL80" s="8" t="n">
        <v>7</v>
      </c>
      <c r="AM80" s="8" t="n">
        <v>28</v>
      </c>
      <c r="AN80" s="8" t="n">
        <v>15</v>
      </c>
      <c r="AO80" s="13" t="s">
        <v>305</v>
      </c>
      <c r="AP80" s="8" t="n">
        <f aca="false">AM80-AN80</f>
        <v>13</v>
      </c>
      <c r="AQ80" s="8" t="s">
        <v>306</v>
      </c>
      <c r="AX80" s="7" t="s">
        <v>271</v>
      </c>
      <c r="AY80" s="7" t="n">
        <v>20211001</v>
      </c>
      <c r="AZ80" s="7" t="n">
        <v>20211010</v>
      </c>
      <c r="BA80" s="68" t="n">
        <v>16250507</v>
      </c>
      <c r="BB80" s="68" t="n">
        <v>15514994</v>
      </c>
      <c r="BD80" s="8" t="str">
        <f aca="false">CONCATENATE("preprocessing/",A80, "/outputs/salmon_hg38_100/quant.sf")</f>
        <v>preprocessing/TMRC30233/outputs/salmon_hg38_100/quant.sf</v>
      </c>
      <c r="BI80" s="49" t="str">
        <f aca="false">CONCATENATE("preprocessing/", A80, "/outputs/02hisat2_hg38_100/hg38_100_sno_gene_gene_id.count.xz")</f>
        <v>preprocessing/TMRC30233/outputs/02hisat2_hg38_100/hg38_100_sno_gene_gene_id.count.xz</v>
      </c>
      <c r="BJ80" s="68" t="n">
        <v>14629605</v>
      </c>
      <c r="BK80" s="68" t="n">
        <v>591077</v>
      </c>
      <c r="BL80" s="52" t="n">
        <f aca="false">(BK80+BJ80)/BB80</f>
        <v>0.981030479289905</v>
      </c>
      <c r="BO80" s="8" t="str">
        <f aca="false">CONCATENATE("preprocessing/", A80, "/outputs/03hisat2_lpanamensis_v36/sno_gene_gene_id.count.xz")</f>
        <v>preprocessing/TMRC30233/outputs/03hisat2_lpanamensis_v36/sno_gene_gene_id.count.xz</v>
      </c>
      <c r="BP80" s="14" t="n">
        <v>50</v>
      </c>
      <c r="BQ80" s="14" t="n">
        <v>2</v>
      </c>
      <c r="BR80" s="54" t="n">
        <f aca="false">(BQ80+BP80)/BB80</f>
        <v>3.35159652656005E-006</v>
      </c>
      <c r="BS80" s="55" t="n">
        <f aca="false">(BQ80+BP80)/(BK80+BJ80)</f>
        <v>3.4164040744035E-006</v>
      </c>
      <c r="BV80" s="7" t="s">
        <v>385</v>
      </c>
      <c r="BZ80" s="7" t="s">
        <v>109</v>
      </c>
      <c r="CG80" s="7" t="s">
        <v>145</v>
      </c>
      <c r="CH80" s="7" t="n">
        <v>0</v>
      </c>
      <c r="CI80" s="7" t="n">
        <v>0</v>
      </c>
      <c r="CJ80" s="7" t="n">
        <v>0</v>
      </c>
      <c r="CK80" s="7" t="n">
        <v>0</v>
      </c>
      <c r="CL80" s="8" t="n">
        <f aca="false">SUM(CH80:CK80)</f>
        <v>0</v>
      </c>
      <c r="CM80" s="56" t="n">
        <f aca="false">+CL80/BP80</f>
        <v>0</v>
      </c>
      <c r="CN80" s="7" t="s">
        <v>105</v>
      </c>
    </row>
    <row r="81" customFormat="false" ht="52.2" hidden="false" customHeight="false" outlineLevel="0" collapsed="false">
      <c r="A81" s="58" t="s">
        <v>420</v>
      </c>
      <c r="B81" s="33" t="s">
        <v>325</v>
      </c>
      <c r="C81" s="33" t="s">
        <v>421</v>
      </c>
      <c r="D81" s="34" t="n">
        <v>1</v>
      </c>
      <c r="E81" s="35" t="s">
        <v>94</v>
      </c>
      <c r="F81" s="35" t="s">
        <v>95</v>
      </c>
      <c r="G81" s="35" t="s">
        <v>96</v>
      </c>
      <c r="H81" s="36" t="n">
        <v>42144</v>
      </c>
      <c r="I81" s="6" t="n">
        <v>0.375</v>
      </c>
      <c r="K81" s="5" t="s">
        <v>204</v>
      </c>
      <c r="L81" s="65" t="s">
        <v>185</v>
      </c>
      <c r="M81" s="40" t="n">
        <v>1</v>
      </c>
      <c r="N81" s="35" t="s">
        <v>238</v>
      </c>
      <c r="O81" s="35" t="s">
        <v>239</v>
      </c>
      <c r="P81" s="35" t="s">
        <v>327</v>
      </c>
      <c r="Q81" s="35" t="s">
        <v>240</v>
      </c>
      <c r="R81" s="40" t="s">
        <v>205</v>
      </c>
      <c r="S81" s="40" t="s">
        <v>101</v>
      </c>
      <c r="T81" s="40" t="s">
        <v>101</v>
      </c>
      <c r="U81" s="41" t="s">
        <v>99</v>
      </c>
      <c r="V81" s="42" t="s">
        <v>99</v>
      </c>
      <c r="W81" s="43" t="s">
        <v>206</v>
      </c>
      <c r="X81" s="11" t="n">
        <v>42146</v>
      </c>
      <c r="Y81" s="35" t="n">
        <v>20</v>
      </c>
      <c r="Z81" s="35" t="n">
        <f aca="false">(Y81-AH81)-3</f>
        <v>16</v>
      </c>
      <c r="AA81" s="44" t="n">
        <v>42186</v>
      </c>
      <c r="AB81" s="40" t="n">
        <v>567</v>
      </c>
      <c r="AC81" s="40" t="s">
        <v>104</v>
      </c>
      <c r="AD81" s="40" t="n">
        <v>6.5</v>
      </c>
      <c r="AE81" s="40" t="n">
        <v>558</v>
      </c>
      <c r="AF81" s="40" t="n">
        <v>2.1</v>
      </c>
      <c r="AG81" s="40" t="n">
        <v>2</v>
      </c>
      <c r="AH81" s="40" t="n">
        <v>1</v>
      </c>
      <c r="AI81" s="40" t="n">
        <v>567</v>
      </c>
      <c r="AJ81" s="47" t="n">
        <v>42208</v>
      </c>
      <c r="AK81" s="40" t="s">
        <v>104</v>
      </c>
      <c r="AL81" s="40" t="n">
        <v>5</v>
      </c>
      <c r="AM81" s="40" t="n">
        <v>27</v>
      </c>
      <c r="AN81" s="40" t="n">
        <v>15</v>
      </c>
      <c r="AO81" s="47" t="n">
        <v>42277</v>
      </c>
      <c r="AP81" s="40" t="n">
        <v>12</v>
      </c>
      <c r="AQ81" s="40" t="s">
        <v>188</v>
      </c>
      <c r="AS81" s="8"/>
      <c r="AT81" s="7" t="s">
        <v>422</v>
      </c>
      <c r="AU81" s="8" t="n">
        <v>168</v>
      </c>
      <c r="AV81" s="51" t="n">
        <f aca="false">(100 * 2)/AU81</f>
        <v>1.19047619047619</v>
      </c>
      <c r="AW81" s="51" t="n">
        <f aca="false">100-AV81</f>
        <v>98.8095238095238</v>
      </c>
      <c r="AX81" s="7" t="s">
        <v>208</v>
      </c>
      <c r="AY81" s="7" t="n">
        <v>20191107</v>
      </c>
      <c r="AZ81" s="7" t="n">
        <v>20191127</v>
      </c>
      <c r="BA81" s="14" t="n">
        <v>5771497</v>
      </c>
      <c r="BB81" s="14" t="n">
        <v>5591429</v>
      </c>
      <c r="BC81" s="52" t="n">
        <f aca="false">BB81/BA81</f>
        <v>0.968800468925133</v>
      </c>
      <c r="BD81" s="8" t="str">
        <f aca="false">CONCATENATE("preprocessing/",A81, "/outputs/salmon_hg38_100/quant.sf")</f>
        <v>preprocessing/TMRC30018/outputs/salmon_hg38_100/quant.sf</v>
      </c>
      <c r="BE81" s="48"/>
      <c r="BF81" s="52"/>
      <c r="BG81" s="48"/>
      <c r="BH81" s="8"/>
      <c r="BI81" s="49" t="str">
        <f aca="false">CONCATENATE("preprocessing/", A81, "/outputs/02hisat2_hg38_100/hg38_100_sno_gene_gene_id.count.xz")</f>
        <v>preprocessing/TMRC30018/outputs/02hisat2_hg38_100/hg38_100_sno_gene_gene_id.count.xz</v>
      </c>
      <c r="BJ81" s="48" t="n">
        <v>4258522</v>
      </c>
      <c r="BK81" s="48" t="n">
        <v>1081039</v>
      </c>
      <c r="BL81" s="52" t="n">
        <f aca="false">(BK81+BJ81)/BB81</f>
        <v>0.954954627877775</v>
      </c>
      <c r="BM81" s="8"/>
      <c r="BN81" s="8"/>
      <c r="BO81" s="8" t="str">
        <f aca="false">CONCATENATE("preprocessing/", A81, "/outputs/03hisat2_lpanamensis_v36/sno_gene_gene_id.count.xz")</f>
        <v>preprocessing/TMRC30018/outputs/03hisat2_lpanamensis_v36/sno_gene_gene_id.count.xz</v>
      </c>
      <c r="BP81" s="48" t="n">
        <v>1791</v>
      </c>
      <c r="BQ81" s="48" t="n">
        <v>75</v>
      </c>
      <c r="BR81" s="54" t="n">
        <f aca="false">(BQ81+BP81)/BB81</f>
        <v>0.00033372506384325</v>
      </c>
      <c r="BS81" s="55" t="n">
        <f aca="false">(BQ81+BP81)/(BK81+BJ81)</f>
        <v>0.000349466931832036</v>
      </c>
      <c r="BT81" s="5" t="s">
        <v>204</v>
      </c>
      <c r="BU81" s="44" t="n">
        <v>42186</v>
      </c>
      <c r="BV81" s="7" t="s">
        <v>328</v>
      </c>
      <c r="BW81" s="8" t="s">
        <v>163</v>
      </c>
      <c r="BX81" s="8"/>
      <c r="BY81" s="8"/>
      <c r="BZ81" s="8" t="s">
        <v>258</v>
      </c>
      <c r="CA81" s="8"/>
      <c r="CB81" s="8"/>
      <c r="CC81" s="8"/>
      <c r="CD81" s="8"/>
      <c r="CE81" s="8"/>
      <c r="CF81" s="8"/>
      <c r="CG81" s="8" t="s">
        <v>423</v>
      </c>
      <c r="CH81" s="8" t="n">
        <v>0</v>
      </c>
      <c r="CI81" s="8" t="n">
        <v>0</v>
      </c>
      <c r="CJ81" s="8"/>
      <c r="CK81" s="8"/>
      <c r="CL81" s="8" t="n">
        <f aca="false">SUM(CH81:CK81)</f>
        <v>0</v>
      </c>
      <c r="CM81" s="56" t="n">
        <f aca="false">+CL81/BP81</f>
        <v>0</v>
      </c>
      <c r="CN81" s="8" t="s">
        <v>99</v>
      </c>
    </row>
    <row r="82" customFormat="false" ht="15.75" hidden="false" customHeight="false" outlineLevel="0" collapsed="false">
      <c r="A82" s="1" t="s">
        <v>424</v>
      </c>
      <c r="B82" s="2" t="s">
        <v>378</v>
      </c>
      <c r="C82" s="2" t="s">
        <v>425</v>
      </c>
      <c r="D82" s="3" t="n">
        <v>1</v>
      </c>
      <c r="E82" s="5" t="s">
        <v>94</v>
      </c>
      <c r="F82" s="35" t="s">
        <v>95</v>
      </c>
      <c r="G82" s="35" t="s">
        <v>96</v>
      </c>
      <c r="H82" s="69" t="n">
        <v>42768</v>
      </c>
      <c r="I82" s="6" t="n">
        <v>0.361111111111111</v>
      </c>
      <c r="J82" s="6" t="n">
        <v>0.4375</v>
      </c>
      <c r="K82" s="7" t="s">
        <v>168</v>
      </c>
      <c r="L82" s="8" t="s">
        <v>185</v>
      </c>
      <c r="M82" s="7" t="n">
        <v>1</v>
      </c>
      <c r="N82" s="5" t="s">
        <v>238</v>
      </c>
      <c r="O82" s="5" t="s">
        <v>240</v>
      </c>
      <c r="P82" s="5" t="s">
        <v>99</v>
      </c>
      <c r="Q82" s="5" t="s">
        <v>240</v>
      </c>
      <c r="R82" s="40" t="s">
        <v>155</v>
      </c>
      <c r="S82" s="40" t="s">
        <v>169</v>
      </c>
      <c r="T82" s="7" t="s">
        <v>157</v>
      </c>
      <c r="V82" s="42" t="s">
        <v>159</v>
      </c>
      <c r="W82" s="43" t="s">
        <v>230</v>
      </c>
      <c r="AE82" s="8" t="n">
        <v>213</v>
      </c>
      <c r="AH82" s="8" t="n">
        <v>1.4</v>
      </c>
      <c r="AI82" s="8" t="n">
        <v>300</v>
      </c>
      <c r="AJ82" s="47"/>
      <c r="AL82" s="8" t="n">
        <v>1</v>
      </c>
      <c r="AM82" s="8" t="n">
        <v>28</v>
      </c>
      <c r="AN82" s="8" t="n">
        <v>15</v>
      </c>
      <c r="AO82" s="13" t="s">
        <v>305</v>
      </c>
      <c r="AP82" s="8" t="n">
        <f aca="false">AM82-AN82</f>
        <v>13</v>
      </c>
      <c r="AQ82" s="8" t="s">
        <v>306</v>
      </c>
      <c r="AX82" s="7" t="s">
        <v>307</v>
      </c>
      <c r="AY82" s="7" t="n">
        <v>20211001</v>
      </c>
      <c r="AZ82" s="7" t="n">
        <v>20211010</v>
      </c>
      <c r="BA82" s="68" t="n">
        <v>32070326</v>
      </c>
      <c r="BB82" s="68" t="n">
        <v>30389776</v>
      </c>
      <c r="BC82" s="52" t="n">
        <f aca="false">BB82/BA82</f>
        <v>0.947597975773617</v>
      </c>
      <c r="BD82" s="8" t="str">
        <f aca="false">CONCATENATE("preprocessing/",A82, "/outputs/salmon_hg38_100/quant.sf")</f>
        <v>preprocessing/TMRC30209/outputs/salmon_hg38_100/quant.sf</v>
      </c>
      <c r="BI82" s="49" t="str">
        <f aca="false">CONCATENATE("preprocessing/", A82, "/outputs/02hisat2_hg38_100/hg38_100_sno_gene_gene_id.count.xz")</f>
        <v>preprocessing/TMRC30209/outputs/02hisat2_hg38_100/hg38_100_sno_gene_gene_id.count.xz</v>
      </c>
      <c r="BJ82" s="68" t="n">
        <v>28409177</v>
      </c>
      <c r="BK82" s="68" t="n">
        <v>1322314</v>
      </c>
      <c r="BL82" s="52" t="n">
        <f aca="false">(BK82+BJ82)/BB82</f>
        <v>0.978338603088091</v>
      </c>
      <c r="BO82" s="8" t="str">
        <f aca="false">CONCATENATE("preprocessing/", A82, "/outputs/03hisat2_lpanamensis_v36/sno_gene_gene_id.count.xz")</f>
        <v>preprocessing/TMRC30209/outputs/03hisat2_lpanamensis_v36/sno_gene_gene_id.count.xz</v>
      </c>
      <c r="BP82" s="14" t="n">
        <v>119</v>
      </c>
      <c r="BQ82" s="14" t="n">
        <v>9</v>
      </c>
      <c r="BR82" s="54" t="n">
        <f aca="false">(BQ82+BP82)/BB82</f>
        <v>4.21194285867721E-006</v>
      </c>
      <c r="BS82" s="55" t="n">
        <f aca="false">(BQ82+BP82)/(BK82+BJ82)</f>
        <v>4.30519949369509E-006</v>
      </c>
      <c r="BV82" s="7" t="s">
        <v>380</v>
      </c>
      <c r="BZ82" s="7" t="s">
        <v>109</v>
      </c>
      <c r="CG82" s="7" t="s">
        <v>426</v>
      </c>
      <c r="CH82" s="7" t="n">
        <v>0</v>
      </c>
      <c r="CI82" s="7" t="n">
        <v>0</v>
      </c>
      <c r="CJ82" s="7" t="n">
        <v>0</v>
      </c>
      <c r="CK82" s="7" t="n">
        <v>0</v>
      </c>
      <c r="CL82" s="8" t="n">
        <f aca="false">SUM(CH82:CK82)</f>
        <v>0</v>
      </c>
      <c r="CM82" s="56" t="n">
        <f aca="false">+CL82/BP82</f>
        <v>0</v>
      </c>
      <c r="CN82" s="7" t="s">
        <v>105</v>
      </c>
    </row>
    <row r="83" customFormat="false" ht="15.75" hidden="false" customHeight="false" outlineLevel="0" collapsed="false">
      <c r="A83" s="1" t="s">
        <v>427</v>
      </c>
      <c r="B83" s="2" t="s">
        <v>378</v>
      </c>
      <c r="C83" s="2" t="s">
        <v>428</v>
      </c>
      <c r="D83" s="3" t="n">
        <v>1</v>
      </c>
      <c r="E83" s="5" t="s">
        <v>94</v>
      </c>
      <c r="F83" s="35" t="s">
        <v>95</v>
      </c>
      <c r="G83" s="35" t="s">
        <v>96</v>
      </c>
      <c r="H83" s="69" t="n">
        <v>42768</v>
      </c>
      <c r="I83" s="6" t="n">
        <v>0.361111111111111</v>
      </c>
      <c r="J83" s="6" t="n">
        <v>0.4375</v>
      </c>
      <c r="K83" s="7" t="s">
        <v>154</v>
      </c>
      <c r="L83" s="8" t="s">
        <v>185</v>
      </c>
      <c r="M83" s="7" t="n">
        <v>1</v>
      </c>
      <c r="N83" s="5" t="s">
        <v>238</v>
      </c>
      <c r="O83" s="5" t="s">
        <v>240</v>
      </c>
      <c r="P83" s="5" t="s">
        <v>99</v>
      </c>
      <c r="Q83" s="5" t="s">
        <v>240</v>
      </c>
      <c r="R83" s="40" t="s">
        <v>155</v>
      </c>
      <c r="S83" s="40" t="s">
        <v>156</v>
      </c>
      <c r="T83" s="7" t="s">
        <v>157</v>
      </c>
      <c r="V83" s="42" t="s">
        <v>159</v>
      </c>
      <c r="W83" s="43" t="s">
        <v>230</v>
      </c>
      <c r="AE83" s="8" t="n">
        <v>77</v>
      </c>
      <c r="AH83" s="8" t="n">
        <v>3.9</v>
      </c>
      <c r="AI83" s="8" t="n">
        <v>300</v>
      </c>
      <c r="AJ83" s="47"/>
      <c r="AL83" s="8" t="n">
        <v>2</v>
      </c>
      <c r="AM83" s="8" t="n">
        <v>28</v>
      </c>
      <c r="AN83" s="8" t="n">
        <v>15</v>
      </c>
      <c r="AO83" s="13" t="s">
        <v>305</v>
      </c>
      <c r="AP83" s="8" t="n">
        <f aca="false">AM83-AN83</f>
        <v>13</v>
      </c>
      <c r="AQ83" s="8" t="s">
        <v>306</v>
      </c>
      <c r="AX83" s="7" t="s">
        <v>307</v>
      </c>
      <c r="AY83" s="7" t="n">
        <v>20211001</v>
      </c>
      <c r="AZ83" s="7" t="n">
        <v>20211010</v>
      </c>
      <c r="BA83" s="68" t="n">
        <v>27576509</v>
      </c>
      <c r="BB83" s="68" t="n">
        <v>26407334</v>
      </c>
      <c r="BC83" s="52" t="n">
        <f aca="false">BB83/BA83</f>
        <v>0.957602501462386</v>
      </c>
      <c r="BD83" s="8" t="str">
        <f aca="false">CONCATENATE("preprocessing/",A83, "/outputs/salmon_hg38_100/quant.sf")</f>
        <v>preprocessing/TMRC30210/outputs/salmon_hg38_100/quant.sf</v>
      </c>
      <c r="BI83" s="49" t="str">
        <f aca="false">CONCATENATE("preprocessing/", A83, "/outputs/02hisat2_hg38_100/hg38_100_sno_gene_gene_id.count.xz")</f>
        <v>preprocessing/TMRC30210/outputs/02hisat2_hg38_100/hg38_100_sno_gene_gene_id.count.xz</v>
      </c>
      <c r="BJ83" s="68" t="n">
        <v>24741057</v>
      </c>
      <c r="BK83" s="68" t="n">
        <v>1035444</v>
      </c>
      <c r="BL83" s="52" t="n">
        <f aca="false">(BK83+BJ83)/BB83</f>
        <v>0.976111446918496</v>
      </c>
      <c r="BO83" s="8" t="str">
        <f aca="false">CONCATENATE("preprocessing/", A83, "/outputs/03hisat2_lpanamensis_v36/sno_gene_gene_id.count.xz")</f>
        <v>preprocessing/TMRC30210/outputs/03hisat2_lpanamensis_v36/sno_gene_gene_id.count.xz</v>
      </c>
      <c r="BP83" s="14" t="n">
        <v>60</v>
      </c>
      <c r="BQ83" s="14" t="n">
        <v>19</v>
      </c>
      <c r="BR83" s="54" t="n">
        <f aca="false">(BQ83+BP83)/BB83</f>
        <v>2.99159316877652E-006</v>
      </c>
      <c r="BS83" s="55" t="n">
        <f aca="false">(BQ83+BP83)/(BK83+BJ83)</f>
        <v>3.06480697283157E-006</v>
      </c>
      <c r="BV83" s="7" t="s">
        <v>380</v>
      </c>
      <c r="BZ83" s="7" t="s">
        <v>109</v>
      </c>
      <c r="CG83" s="7" t="s">
        <v>429</v>
      </c>
      <c r="CH83" s="7" t="n">
        <v>0</v>
      </c>
      <c r="CI83" s="7" t="n">
        <v>0</v>
      </c>
      <c r="CJ83" s="7" t="n">
        <v>0</v>
      </c>
      <c r="CK83" s="7" t="n">
        <v>0</v>
      </c>
      <c r="CL83" s="8" t="n">
        <f aca="false">SUM(CH83:CK83)</f>
        <v>0</v>
      </c>
      <c r="CM83" s="56" t="n">
        <f aca="false">+CL83/BP83</f>
        <v>0</v>
      </c>
      <c r="CN83" s="7" t="s">
        <v>105</v>
      </c>
    </row>
    <row r="84" customFormat="false" ht="15.75" hidden="false" customHeight="false" outlineLevel="0" collapsed="false">
      <c r="A84" s="1" t="s">
        <v>430</v>
      </c>
      <c r="B84" s="2" t="s">
        <v>378</v>
      </c>
      <c r="C84" s="2" t="s">
        <v>431</v>
      </c>
      <c r="D84" s="3" t="n">
        <v>1</v>
      </c>
      <c r="E84" s="5" t="s">
        <v>94</v>
      </c>
      <c r="F84" s="35" t="s">
        <v>95</v>
      </c>
      <c r="G84" s="35" t="s">
        <v>96</v>
      </c>
      <c r="H84" s="69" t="n">
        <v>42768</v>
      </c>
      <c r="I84" s="6" t="n">
        <v>0.361111111111111</v>
      </c>
      <c r="J84" s="6" t="n">
        <v>0.4375</v>
      </c>
      <c r="K84" s="7" t="s">
        <v>175</v>
      </c>
      <c r="L84" s="8" t="s">
        <v>185</v>
      </c>
      <c r="M84" s="7" t="n">
        <v>1</v>
      </c>
      <c r="N84" s="5" t="s">
        <v>238</v>
      </c>
      <c r="O84" s="5" t="s">
        <v>240</v>
      </c>
      <c r="P84" s="5" t="s">
        <v>99</v>
      </c>
      <c r="Q84" s="5" t="s">
        <v>240</v>
      </c>
      <c r="R84" s="40" t="s">
        <v>155</v>
      </c>
      <c r="S84" s="5" t="s">
        <v>200</v>
      </c>
      <c r="T84" s="7" t="s">
        <v>177</v>
      </c>
      <c r="W84" s="43" t="s">
        <v>230</v>
      </c>
      <c r="AE84" s="8" t="n">
        <v>86</v>
      </c>
      <c r="AH84" s="8" t="n">
        <v>3.5</v>
      </c>
      <c r="AI84" s="8" t="n">
        <v>300</v>
      </c>
      <c r="AJ84" s="47"/>
      <c r="AL84" s="8" t="n">
        <v>3</v>
      </c>
      <c r="AM84" s="8" t="n">
        <v>28</v>
      </c>
      <c r="AN84" s="8" t="n">
        <v>15</v>
      </c>
      <c r="AO84" s="13" t="s">
        <v>305</v>
      </c>
      <c r="AP84" s="8" t="n">
        <f aca="false">AM84-AN84</f>
        <v>13</v>
      </c>
      <c r="AQ84" s="8" t="s">
        <v>306</v>
      </c>
      <c r="AX84" s="7" t="s">
        <v>307</v>
      </c>
      <c r="AY84" s="7" t="n">
        <v>20211001</v>
      </c>
      <c r="AZ84" s="7" t="n">
        <v>20211010</v>
      </c>
      <c r="BA84" s="68" t="n">
        <v>25773814</v>
      </c>
      <c r="BB84" s="68" t="n">
        <v>24672566</v>
      </c>
      <c r="BC84" s="52" t="n">
        <f aca="false">BB84/BA84</f>
        <v>0.957272602339724</v>
      </c>
      <c r="BD84" s="8" t="str">
        <f aca="false">CONCATENATE("preprocessing/",A84, "/outputs/salmon_hg38_100/quant.sf")</f>
        <v>preprocessing/TMRC30211/outputs/salmon_hg38_100/quant.sf</v>
      </c>
      <c r="BI84" s="49" t="str">
        <f aca="false">CONCATENATE("preprocessing/", A84, "/outputs/02hisat2_hg38_100/hg38_100_sno_gene_gene_id.count.xz")</f>
        <v>preprocessing/TMRC30211/outputs/02hisat2_hg38_100/hg38_100_sno_gene_gene_id.count.xz</v>
      </c>
      <c r="BJ84" s="68" t="n">
        <v>23324136</v>
      </c>
      <c r="BK84" s="68" t="n">
        <v>868274</v>
      </c>
      <c r="BL84" s="52" t="n">
        <f aca="false">(BK84+BJ84)/BB84</f>
        <v>0.980538870582006</v>
      </c>
      <c r="BO84" s="8" t="str">
        <f aca="false">CONCATENATE("preprocessing/", A84, "/outputs/03hisat2_lpanamensis_v36/sno_gene_gene_id.count.xz")</f>
        <v>preprocessing/TMRC30211/outputs/03hisat2_lpanamensis_v36/sno_gene_gene_id.count.xz</v>
      </c>
      <c r="BP84" s="14" t="n">
        <v>50</v>
      </c>
      <c r="BQ84" s="14" t="n">
        <v>15</v>
      </c>
      <c r="BR84" s="54" t="n">
        <f aca="false">(BQ84+BP84)/BB84</f>
        <v>2.63450506120847E-006</v>
      </c>
      <c r="BS84" s="55" t="n">
        <f aca="false">(BQ84+BP84)/(BK84+BJ84)</f>
        <v>2.68679308923749E-006</v>
      </c>
      <c r="BV84" s="7" t="s">
        <v>380</v>
      </c>
      <c r="BZ84" s="7" t="s">
        <v>109</v>
      </c>
      <c r="CG84" s="7" t="s">
        <v>432</v>
      </c>
      <c r="CH84" s="7" t="n">
        <v>0</v>
      </c>
      <c r="CI84" s="7" t="n">
        <v>0</v>
      </c>
      <c r="CJ84" s="7" t="n">
        <v>0</v>
      </c>
      <c r="CK84" s="7" t="n">
        <v>0</v>
      </c>
      <c r="CL84" s="8" t="n">
        <f aca="false">SUM(CH84:CK84)</f>
        <v>0</v>
      </c>
      <c r="CM84" s="56" t="n">
        <f aca="false">+CL84/BP84</f>
        <v>0</v>
      </c>
      <c r="CN84" s="7" t="s">
        <v>105</v>
      </c>
    </row>
    <row r="85" customFormat="false" ht="15.75" hidden="false" customHeight="false" outlineLevel="0" collapsed="false">
      <c r="A85" s="1" t="s">
        <v>433</v>
      </c>
      <c r="B85" s="2" t="s">
        <v>378</v>
      </c>
      <c r="C85" s="2" t="s">
        <v>434</v>
      </c>
      <c r="D85" s="3" t="n">
        <v>1</v>
      </c>
      <c r="E85" s="5" t="s">
        <v>94</v>
      </c>
      <c r="F85" s="35" t="s">
        <v>95</v>
      </c>
      <c r="G85" s="35" t="s">
        <v>96</v>
      </c>
      <c r="H85" s="69" t="n">
        <v>42775</v>
      </c>
      <c r="I85" s="6" t="n">
        <v>0.409722222222222</v>
      </c>
      <c r="J85" s="6" t="n">
        <v>0.46875</v>
      </c>
      <c r="K85" s="7" t="s">
        <v>168</v>
      </c>
      <c r="L85" s="8" t="s">
        <v>185</v>
      </c>
      <c r="M85" s="7" t="n">
        <v>2</v>
      </c>
      <c r="N85" s="5" t="s">
        <v>238</v>
      </c>
      <c r="O85" s="5" t="s">
        <v>240</v>
      </c>
      <c r="P85" s="5" t="s">
        <v>99</v>
      </c>
      <c r="Q85" s="5" t="s">
        <v>240</v>
      </c>
      <c r="R85" s="40" t="s">
        <v>155</v>
      </c>
      <c r="S85" s="40" t="s">
        <v>169</v>
      </c>
      <c r="T85" s="7" t="s">
        <v>157</v>
      </c>
      <c r="V85" s="42" t="s">
        <v>159</v>
      </c>
      <c r="W85" s="43" t="s">
        <v>230</v>
      </c>
      <c r="AE85" s="8" t="n">
        <v>628</v>
      </c>
      <c r="AH85" s="8" t="n">
        <v>0.5</v>
      </c>
      <c r="AI85" s="8" t="n">
        <v>300</v>
      </c>
      <c r="AJ85" s="47"/>
      <c r="AL85" s="8" t="n">
        <v>4</v>
      </c>
      <c r="AM85" s="8" t="n">
        <v>28</v>
      </c>
      <c r="AN85" s="8" t="n">
        <v>15</v>
      </c>
      <c r="AO85" s="13" t="s">
        <v>305</v>
      </c>
      <c r="AP85" s="8" t="n">
        <f aca="false">AM85-AN85</f>
        <v>13</v>
      </c>
      <c r="AQ85" s="8" t="s">
        <v>306</v>
      </c>
      <c r="AX85" s="7" t="s">
        <v>307</v>
      </c>
      <c r="AY85" s="7" t="n">
        <v>20211001</v>
      </c>
      <c r="AZ85" s="7" t="n">
        <v>20211010</v>
      </c>
      <c r="BA85" s="68" t="n">
        <v>27195746</v>
      </c>
      <c r="BB85" s="68" t="n">
        <v>25981929</v>
      </c>
      <c r="BC85" s="52" t="n">
        <f aca="false">BB85/BA85</f>
        <v>0.955367394591787</v>
      </c>
      <c r="BD85" s="8" t="str">
        <f aca="false">CONCATENATE("preprocessing/",A85, "/outputs/salmon_hg38_100/quant.sf")</f>
        <v>preprocessing/TMRC30212/outputs/salmon_hg38_100/quant.sf</v>
      </c>
      <c r="BI85" s="49" t="str">
        <f aca="false">CONCATENATE("preprocessing/", A85, "/outputs/02hisat2_hg38_100/hg38_100_sno_gene_gene_id.count.xz")</f>
        <v>preprocessing/TMRC30212/outputs/02hisat2_hg38_100/hg38_100_sno_gene_gene_id.count.xz</v>
      </c>
      <c r="BJ85" s="68" t="n">
        <v>24443969</v>
      </c>
      <c r="BK85" s="68" t="n">
        <v>1085721</v>
      </c>
      <c r="BL85" s="52" t="n">
        <f aca="false">(BK85+BJ85)/BB85</f>
        <v>0.982594094533936</v>
      </c>
      <c r="BO85" s="8" t="str">
        <f aca="false">CONCATENATE("preprocessing/", A85, "/outputs/03hisat2_lpanamensis_v36/sno_gene_gene_id.count.xz")</f>
        <v>preprocessing/TMRC30212/outputs/03hisat2_lpanamensis_v36/sno_gene_gene_id.count.xz</v>
      </c>
      <c r="BP85" s="14" t="n">
        <v>85</v>
      </c>
      <c r="BQ85" s="14" t="n">
        <v>13</v>
      </c>
      <c r="BR85" s="54" t="n">
        <f aca="false">(BQ85+BP85)/BB85</f>
        <v>3.77185235168644E-006</v>
      </c>
      <c r="BS85" s="55" t="n">
        <f aca="false">(BQ85+BP85)/(BK85+BJ85)</f>
        <v>3.8386678412468E-006</v>
      </c>
      <c r="BV85" s="7" t="s">
        <v>380</v>
      </c>
      <c r="BZ85" s="7" t="s">
        <v>109</v>
      </c>
      <c r="CG85" s="7" t="s">
        <v>435</v>
      </c>
      <c r="CH85" s="7" t="n">
        <v>0</v>
      </c>
      <c r="CI85" s="7" t="n">
        <v>1</v>
      </c>
      <c r="CJ85" s="7" t="n">
        <v>0</v>
      </c>
      <c r="CK85" s="7" t="n">
        <v>0</v>
      </c>
      <c r="CL85" s="8" t="n">
        <f aca="false">SUM(CH85:CK85)</f>
        <v>1</v>
      </c>
      <c r="CM85" s="56" t="n">
        <f aca="false">+CL85/BP85</f>
        <v>0.0117647058823529</v>
      </c>
      <c r="CN85" s="80" t="s">
        <v>105</v>
      </c>
    </row>
    <row r="86" customFormat="false" ht="15.75" hidden="false" customHeight="false" outlineLevel="0" collapsed="false">
      <c r="A86" s="1" t="s">
        <v>436</v>
      </c>
      <c r="B86" s="2" t="s">
        <v>378</v>
      </c>
      <c r="C86" s="2" t="s">
        <v>437</v>
      </c>
      <c r="D86" s="3" t="n">
        <v>1</v>
      </c>
      <c r="E86" s="5" t="s">
        <v>94</v>
      </c>
      <c r="F86" s="35" t="s">
        <v>95</v>
      </c>
      <c r="G86" s="35" t="s">
        <v>96</v>
      </c>
      <c r="H86" s="69" t="n">
        <v>42775</v>
      </c>
      <c r="I86" s="6" t="n">
        <v>0.409722222222222</v>
      </c>
      <c r="J86" s="6" t="n">
        <v>0.46875</v>
      </c>
      <c r="K86" s="7" t="s">
        <v>154</v>
      </c>
      <c r="L86" s="8" t="s">
        <v>185</v>
      </c>
      <c r="M86" s="7" t="n">
        <v>2</v>
      </c>
      <c r="N86" s="5" t="s">
        <v>238</v>
      </c>
      <c r="O86" s="5" t="s">
        <v>240</v>
      </c>
      <c r="P86" s="5" t="s">
        <v>99</v>
      </c>
      <c r="Q86" s="5" t="s">
        <v>240</v>
      </c>
      <c r="R86" s="40" t="s">
        <v>155</v>
      </c>
      <c r="S86" s="40" t="s">
        <v>156</v>
      </c>
      <c r="T86" s="7" t="s">
        <v>157</v>
      </c>
      <c r="V86" s="42" t="s">
        <v>159</v>
      </c>
      <c r="W86" s="43" t="s">
        <v>230</v>
      </c>
      <c r="AE86" s="8" t="n">
        <v>180</v>
      </c>
      <c r="AH86" s="8" t="n">
        <v>1.7</v>
      </c>
      <c r="AI86" s="8" t="n">
        <v>300</v>
      </c>
      <c r="AJ86" s="47"/>
      <c r="AL86" s="8" t="n">
        <v>5</v>
      </c>
      <c r="AM86" s="8" t="n">
        <v>28</v>
      </c>
      <c r="AN86" s="8" t="n">
        <v>15</v>
      </c>
      <c r="AO86" s="13" t="s">
        <v>305</v>
      </c>
      <c r="AP86" s="8" t="n">
        <f aca="false">AM86-AN86</f>
        <v>13</v>
      </c>
      <c r="AQ86" s="8" t="s">
        <v>306</v>
      </c>
      <c r="AX86" s="7" t="s">
        <v>307</v>
      </c>
      <c r="AY86" s="7" t="n">
        <v>20211001</v>
      </c>
      <c r="AZ86" s="7" t="n">
        <v>20211010</v>
      </c>
      <c r="BA86" s="68" t="n">
        <v>29039090</v>
      </c>
      <c r="BB86" s="68" t="n">
        <v>27836783</v>
      </c>
      <c r="BC86" s="52" t="n">
        <f aca="false">BB86/BA86</f>
        <v>0.958596946391915</v>
      </c>
      <c r="BD86" s="8" t="str">
        <f aca="false">CONCATENATE("preprocessing/",A86, "/outputs/salmon_hg38_100/quant.sf")</f>
        <v>preprocessing/TMRC30213/outputs/salmon_hg38_100/quant.sf</v>
      </c>
      <c r="BI86" s="49" t="str">
        <f aca="false">CONCATENATE("preprocessing/", A86, "/outputs/02hisat2_hg38_100/hg38_100_sno_gene_gene_id.count.xz")</f>
        <v>preprocessing/TMRC30213/outputs/02hisat2_hg38_100/hg38_100_sno_gene_gene_id.count.xz</v>
      </c>
      <c r="BJ86" s="68" t="n">
        <v>26065295</v>
      </c>
      <c r="BK86" s="68" t="n">
        <v>1218768</v>
      </c>
      <c r="BL86" s="52" t="n">
        <f aca="false">(BK86+BJ86)/BB86</f>
        <v>0.98014425733031</v>
      </c>
      <c r="BO86" s="8" t="str">
        <f aca="false">CONCATENATE("preprocessing/", A86, "/outputs/03hisat2_lpanamensis_v36/sno_gene_gene_id.count.xz")</f>
        <v>preprocessing/TMRC30213/outputs/03hisat2_lpanamensis_v36/sno_gene_gene_id.count.xz</v>
      </c>
      <c r="BP86" s="14" t="n">
        <v>100</v>
      </c>
      <c r="BQ86" s="14" t="n">
        <v>31</v>
      </c>
      <c r="BR86" s="54" t="n">
        <f aca="false">(BQ86+BP86)/BB86</f>
        <v>4.70600356370203E-006</v>
      </c>
      <c r="BS86" s="55" t="n">
        <f aca="false">(BQ86+BP86)/(BK86+BJ86)</f>
        <v>4.80133768933168E-006</v>
      </c>
      <c r="BV86" s="7" t="s">
        <v>380</v>
      </c>
      <c r="BZ86" s="7" t="s">
        <v>109</v>
      </c>
      <c r="CG86" s="7" t="s">
        <v>438</v>
      </c>
      <c r="CH86" s="7" t="n">
        <v>0</v>
      </c>
      <c r="CI86" s="7" t="n">
        <v>0</v>
      </c>
      <c r="CJ86" s="7" t="n">
        <v>0</v>
      </c>
      <c r="CK86" s="7" t="n">
        <v>0</v>
      </c>
      <c r="CL86" s="8" t="n">
        <f aca="false">SUM(CH86:CK86)</f>
        <v>0</v>
      </c>
      <c r="CM86" s="56" t="n">
        <f aca="false">+CL86/BP86</f>
        <v>0</v>
      </c>
      <c r="CN86" s="7" t="s">
        <v>105</v>
      </c>
    </row>
    <row r="87" customFormat="false" ht="15.75" hidden="false" customHeight="false" outlineLevel="0" collapsed="false">
      <c r="A87" s="1" t="s">
        <v>439</v>
      </c>
      <c r="B87" s="2" t="s">
        <v>378</v>
      </c>
      <c r="C87" s="2" t="s">
        <v>440</v>
      </c>
      <c r="D87" s="3" t="n">
        <v>1</v>
      </c>
      <c r="E87" s="5" t="s">
        <v>94</v>
      </c>
      <c r="F87" s="35" t="s">
        <v>95</v>
      </c>
      <c r="G87" s="35" t="s">
        <v>96</v>
      </c>
      <c r="H87" s="69" t="n">
        <v>42788</v>
      </c>
      <c r="I87" s="6" t="n">
        <v>0.416666666666667</v>
      </c>
      <c r="J87" s="6" t="n">
        <v>0.458333333333333</v>
      </c>
      <c r="K87" s="7" t="s">
        <v>175</v>
      </c>
      <c r="L87" s="8" t="s">
        <v>185</v>
      </c>
      <c r="M87" s="7" t="n">
        <v>3</v>
      </c>
      <c r="N87" s="5" t="s">
        <v>238</v>
      </c>
      <c r="O87" s="5" t="s">
        <v>240</v>
      </c>
      <c r="P87" s="5" t="s">
        <v>99</v>
      </c>
      <c r="Q87" s="5" t="s">
        <v>240</v>
      </c>
      <c r="R87" s="40" t="s">
        <v>155</v>
      </c>
      <c r="S87" s="5" t="s">
        <v>200</v>
      </c>
      <c r="T87" s="7" t="s">
        <v>177</v>
      </c>
      <c r="W87" s="43" t="s">
        <v>230</v>
      </c>
      <c r="AE87" s="8" t="n">
        <v>318</v>
      </c>
      <c r="AH87" s="8" t="n">
        <v>0.9</v>
      </c>
      <c r="AI87" s="8" t="n">
        <v>300</v>
      </c>
      <c r="AJ87" s="47"/>
      <c r="AL87" s="8" t="n">
        <v>8</v>
      </c>
      <c r="AM87" s="8" t="n">
        <v>28</v>
      </c>
      <c r="AN87" s="8" t="n">
        <v>15</v>
      </c>
      <c r="AO87" s="13" t="s">
        <v>305</v>
      </c>
      <c r="AP87" s="8" t="n">
        <f aca="false">AM87-AN87</f>
        <v>13</v>
      </c>
      <c r="AQ87" s="8" t="s">
        <v>306</v>
      </c>
      <c r="AX87" s="7" t="s">
        <v>307</v>
      </c>
      <c r="AY87" s="7" t="n">
        <v>20211001</v>
      </c>
      <c r="AZ87" s="7" t="n">
        <v>20211010</v>
      </c>
      <c r="BA87" s="68" t="n">
        <v>33672049</v>
      </c>
      <c r="BB87" s="68" t="n">
        <v>32111702</v>
      </c>
      <c r="BC87" s="52" t="n">
        <f aca="false">BB87/BA87</f>
        <v>0.953660467766604</v>
      </c>
      <c r="BD87" s="8" t="str">
        <f aca="false">CONCATENATE("preprocessing/",A87, "/outputs/salmon_hg38_100/quant.sf")</f>
        <v>preprocessing/TMRC30216/outputs/salmon_hg38_100/quant.sf</v>
      </c>
      <c r="BI87" s="49" t="str">
        <f aca="false">CONCATENATE("preprocessing/", A87, "/outputs/02hisat2_hg38_100/hg38_100_sno_gene_gene_id.count.xz")</f>
        <v>preprocessing/TMRC30216/outputs/02hisat2_hg38_100/hg38_100_sno_gene_gene_id.count.xz</v>
      </c>
      <c r="BJ87" s="68" t="n">
        <v>30228993</v>
      </c>
      <c r="BK87" s="68" t="n">
        <v>1274110</v>
      </c>
      <c r="BL87" s="52" t="n">
        <f aca="false">(BK87+BJ87)/BB87</f>
        <v>0.981047438718757</v>
      </c>
      <c r="BO87" s="8" t="str">
        <f aca="false">CONCATENATE("preprocessing/", A87, "/outputs/03hisat2_lpanamensis_v36/sno_gene_gene_id.count.xz")</f>
        <v>preprocessing/TMRC30216/outputs/03hisat2_lpanamensis_v36/sno_gene_gene_id.count.xz</v>
      </c>
      <c r="BP87" s="14" t="n">
        <v>90</v>
      </c>
      <c r="BQ87" s="14" t="n">
        <v>12</v>
      </c>
      <c r="BR87" s="54" t="n">
        <f aca="false">(BQ87+BP87)/BB87</f>
        <v>3.17641213785554E-006</v>
      </c>
      <c r="BS87" s="55" t="n">
        <f aca="false">(BQ87+BP87)/(BK87+BJ87)</f>
        <v>3.23777629143389E-006</v>
      </c>
      <c r="BV87" s="7" t="s">
        <v>380</v>
      </c>
      <c r="BZ87" s="7" t="s">
        <v>109</v>
      </c>
      <c r="CG87" s="7" t="s">
        <v>441</v>
      </c>
      <c r="CH87" s="7" t="n">
        <v>0</v>
      </c>
      <c r="CI87" s="7" t="n">
        <v>0</v>
      </c>
      <c r="CJ87" s="7" t="n">
        <v>0</v>
      </c>
      <c r="CK87" s="7" t="n">
        <v>0</v>
      </c>
      <c r="CL87" s="8" t="n">
        <f aca="false">SUM(CH87:CK87)</f>
        <v>0</v>
      </c>
      <c r="CM87" s="56" t="n">
        <f aca="false">+CL87/BP87</f>
        <v>0</v>
      </c>
      <c r="CN87" s="7" t="s">
        <v>105</v>
      </c>
    </row>
    <row r="88" customFormat="false" ht="15.75" hidden="false" customHeight="false" outlineLevel="0" collapsed="false">
      <c r="A88" s="1" t="s">
        <v>442</v>
      </c>
      <c r="B88" s="2" t="s">
        <v>378</v>
      </c>
      <c r="C88" s="2" t="s">
        <v>443</v>
      </c>
      <c r="D88" s="3" t="n">
        <v>1</v>
      </c>
      <c r="E88" s="5" t="s">
        <v>94</v>
      </c>
      <c r="F88" s="35" t="s">
        <v>95</v>
      </c>
      <c r="G88" s="35" t="s">
        <v>96</v>
      </c>
      <c r="H88" s="69" t="n">
        <v>42788</v>
      </c>
      <c r="I88" s="6" t="n">
        <v>0.416666666666667</v>
      </c>
      <c r="J88" s="6" t="n">
        <v>0.458333333333333</v>
      </c>
      <c r="K88" s="7" t="s">
        <v>168</v>
      </c>
      <c r="L88" s="8" t="s">
        <v>185</v>
      </c>
      <c r="M88" s="7" t="n">
        <v>3</v>
      </c>
      <c r="N88" s="5" t="s">
        <v>238</v>
      </c>
      <c r="O88" s="5" t="s">
        <v>240</v>
      </c>
      <c r="P88" s="5" t="s">
        <v>99</v>
      </c>
      <c r="Q88" s="5" t="s">
        <v>240</v>
      </c>
      <c r="R88" s="40" t="s">
        <v>155</v>
      </c>
      <c r="S88" s="40" t="s">
        <v>169</v>
      </c>
      <c r="T88" s="7" t="s">
        <v>157</v>
      </c>
      <c r="V88" s="42" t="s">
        <v>159</v>
      </c>
      <c r="W88" s="43" t="s">
        <v>230</v>
      </c>
      <c r="AE88" s="8" t="n">
        <v>433</v>
      </c>
      <c r="AH88" s="8" t="n">
        <v>0.7</v>
      </c>
      <c r="AI88" s="8" t="n">
        <v>300</v>
      </c>
      <c r="AJ88" s="47"/>
      <c r="AL88" s="8" t="n">
        <v>6</v>
      </c>
      <c r="AM88" s="8" t="n">
        <v>28</v>
      </c>
      <c r="AN88" s="8" t="n">
        <v>15</v>
      </c>
      <c r="AO88" s="13" t="s">
        <v>305</v>
      </c>
      <c r="AP88" s="8" t="n">
        <f aca="false">AM88-AN88</f>
        <v>13</v>
      </c>
      <c r="AQ88" s="8" t="s">
        <v>306</v>
      </c>
      <c r="AX88" s="7" t="s">
        <v>307</v>
      </c>
      <c r="AY88" s="7" t="n">
        <v>20211001</v>
      </c>
      <c r="AZ88" s="7" t="n">
        <v>20211010</v>
      </c>
      <c r="BA88" s="68" t="n">
        <v>24462022</v>
      </c>
      <c r="BB88" s="68" t="n">
        <v>23421023</v>
      </c>
      <c r="BC88" s="52" t="n">
        <f aca="false">BB88/BA88</f>
        <v>0.957444278318448</v>
      </c>
      <c r="BD88" s="8" t="str">
        <f aca="false">CONCATENATE("preprocessing/",A88, "/outputs/salmon_hg38_100/quant.sf")</f>
        <v>preprocessing/TMRC30214/outputs/salmon_hg38_100/quant.sf</v>
      </c>
      <c r="BI88" s="49" t="str">
        <f aca="false">CONCATENATE("preprocessing/", A88, "/outputs/02hisat2_hg38_100/hg38_100_sno_gene_gene_id.count.xz")</f>
        <v>preprocessing/TMRC30214/outputs/02hisat2_hg38_100/hg38_100_sno_gene_gene_id.count.xz</v>
      </c>
      <c r="BJ88" s="68" t="n">
        <v>22088237</v>
      </c>
      <c r="BK88" s="68" t="n">
        <v>929109</v>
      </c>
      <c r="BL88" s="52" t="n">
        <f aca="false">(BK88+BJ88)/BB88</f>
        <v>0.982764331002963</v>
      </c>
      <c r="BO88" s="8" t="str">
        <f aca="false">CONCATENATE("preprocessing/", A88, "/outputs/03hisat2_lpanamensis_v36/sno_gene_gene_id.count.xz")</f>
        <v>preprocessing/TMRC30214/outputs/03hisat2_lpanamensis_v36/sno_gene_gene_id.count.xz</v>
      </c>
      <c r="BP88" s="14" t="n">
        <v>60</v>
      </c>
      <c r="BQ88" s="14" t="n">
        <v>17</v>
      </c>
      <c r="BR88" s="54" t="n">
        <f aca="false">(BQ88+BP88)/BB88</f>
        <v>3.28764460886273E-006</v>
      </c>
      <c r="BS88" s="55" t="n">
        <f aca="false">(BQ88+BP88)/(BK88+BJ88)</f>
        <v>3.34530314659214E-006</v>
      </c>
      <c r="BV88" s="7" t="s">
        <v>380</v>
      </c>
      <c r="BZ88" s="7" t="s">
        <v>109</v>
      </c>
      <c r="CG88" s="7" t="s">
        <v>444</v>
      </c>
      <c r="CH88" s="7" t="n">
        <v>0</v>
      </c>
      <c r="CI88" s="7" t="n">
        <v>0</v>
      </c>
      <c r="CJ88" s="7" t="n">
        <v>0</v>
      </c>
      <c r="CK88" s="7" t="n">
        <v>0</v>
      </c>
      <c r="CL88" s="8" t="n">
        <f aca="false">SUM(CH88:CK88)</f>
        <v>0</v>
      </c>
      <c r="CM88" s="56" t="n">
        <f aca="false">+CL88/BP88</f>
        <v>0</v>
      </c>
      <c r="CN88" s="7" t="s">
        <v>105</v>
      </c>
    </row>
    <row r="89" customFormat="false" ht="15.75" hidden="false" customHeight="false" outlineLevel="0" collapsed="false">
      <c r="A89" s="1" t="s">
        <v>445</v>
      </c>
      <c r="B89" s="2" t="s">
        <v>378</v>
      </c>
      <c r="C89" s="2" t="s">
        <v>446</v>
      </c>
      <c r="D89" s="3" t="n">
        <v>1</v>
      </c>
      <c r="E89" s="5" t="s">
        <v>94</v>
      </c>
      <c r="F89" s="35" t="s">
        <v>95</v>
      </c>
      <c r="G89" s="35" t="s">
        <v>96</v>
      </c>
      <c r="H89" s="69" t="n">
        <v>42788</v>
      </c>
      <c r="I89" s="6" t="n">
        <v>0.416666666666667</v>
      </c>
      <c r="J89" s="6" t="n">
        <v>0.458333333333333</v>
      </c>
      <c r="K89" s="7" t="s">
        <v>154</v>
      </c>
      <c r="L89" s="8" t="s">
        <v>185</v>
      </c>
      <c r="M89" s="7" t="n">
        <v>3</v>
      </c>
      <c r="N89" s="5" t="s">
        <v>238</v>
      </c>
      <c r="O89" s="5" t="s">
        <v>240</v>
      </c>
      <c r="P89" s="5" t="s">
        <v>99</v>
      </c>
      <c r="Q89" s="5" t="s">
        <v>240</v>
      </c>
      <c r="R89" s="40" t="s">
        <v>155</v>
      </c>
      <c r="S89" s="40" t="s">
        <v>156</v>
      </c>
      <c r="T89" s="7" t="s">
        <v>157</v>
      </c>
      <c r="V89" s="42" t="s">
        <v>159</v>
      </c>
      <c r="W89" s="43" t="s">
        <v>230</v>
      </c>
      <c r="AE89" s="8" t="n">
        <v>89</v>
      </c>
      <c r="AH89" s="8" t="n">
        <v>3.4</v>
      </c>
      <c r="AI89" s="8" t="n">
        <v>300</v>
      </c>
      <c r="AJ89" s="47"/>
      <c r="AL89" s="8" t="n">
        <v>7</v>
      </c>
      <c r="AM89" s="8" t="n">
        <v>28</v>
      </c>
      <c r="AN89" s="8" t="n">
        <v>15</v>
      </c>
      <c r="AO89" s="13" t="s">
        <v>305</v>
      </c>
      <c r="AP89" s="8" t="n">
        <f aca="false">AM89-AN89</f>
        <v>13</v>
      </c>
      <c r="AQ89" s="8" t="s">
        <v>306</v>
      </c>
      <c r="AX89" s="7" t="s">
        <v>307</v>
      </c>
      <c r="AY89" s="7" t="n">
        <v>20211001</v>
      </c>
      <c r="AZ89" s="7" t="n">
        <v>20211010</v>
      </c>
      <c r="BA89" s="68" t="n">
        <v>32441620</v>
      </c>
      <c r="BB89" s="68" t="n">
        <v>31021801</v>
      </c>
      <c r="BC89" s="52" t="n">
        <f aca="false">BB89/BA89</f>
        <v>0.956234645495509</v>
      </c>
      <c r="BD89" s="8" t="str">
        <f aca="false">CONCATENATE("preprocessing/",A89, "/outputs/salmon_hg38_100/quant.sf")</f>
        <v>preprocessing/TMRC30215/outputs/salmon_hg38_100/quant.sf</v>
      </c>
      <c r="BI89" s="49" t="str">
        <f aca="false">CONCATENATE("preprocessing/", A89, "/outputs/02hisat2_hg38_100/hg38_100_sno_gene_gene_id.count.xz")</f>
        <v>preprocessing/TMRC30215/outputs/02hisat2_hg38_100/hg38_100_sno_gene_gene_id.count.xz</v>
      </c>
      <c r="BJ89" s="68" t="n">
        <v>29014608</v>
      </c>
      <c r="BK89" s="68" t="n">
        <v>1415254</v>
      </c>
      <c r="BL89" s="52" t="n">
        <f aca="false">(BK89+BJ89)/BB89</f>
        <v>0.980918612687897</v>
      </c>
      <c r="BO89" s="8" t="str">
        <f aca="false">CONCATENATE("preprocessing/", A89, "/outputs/03hisat2_lpanamensis_v36/sno_gene_gene_id.count.xz")</f>
        <v>preprocessing/TMRC30215/outputs/03hisat2_lpanamensis_v36/sno_gene_gene_id.count.xz</v>
      </c>
      <c r="BP89" s="14" t="n">
        <v>111</v>
      </c>
      <c r="BQ89" s="14" t="n">
        <v>27</v>
      </c>
      <c r="BR89" s="54" t="n">
        <f aca="false">(BQ89+BP89)/BB89</f>
        <v>4.44848447064695E-006</v>
      </c>
      <c r="BS89" s="55" t="n">
        <f aca="false">(BQ89+BP89)/(BK89+BJ89)</f>
        <v>4.53501892318802E-006</v>
      </c>
      <c r="BV89" s="7" t="s">
        <v>380</v>
      </c>
      <c r="BZ89" s="7" t="s">
        <v>109</v>
      </c>
      <c r="CG89" s="7" t="s">
        <v>447</v>
      </c>
      <c r="CH89" s="7" t="n">
        <v>0</v>
      </c>
      <c r="CI89" s="7" t="n">
        <v>0</v>
      </c>
      <c r="CJ89" s="7" t="n">
        <v>0</v>
      </c>
      <c r="CK89" s="7" t="n">
        <v>0</v>
      </c>
      <c r="CL89" s="8" t="n">
        <f aca="false">SUM(CH89:CK89)</f>
        <v>0</v>
      </c>
      <c r="CM89" s="56" t="n">
        <f aca="false">+CL89/BP89</f>
        <v>0</v>
      </c>
      <c r="CN89" s="7" t="s">
        <v>105</v>
      </c>
    </row>
    <row r="90" customFormat="false" ht="15.75" hidden="false" customHeight="false" outlineLevel="0" collapsed="false">
      <c r="A90" s="1" t="s">
        <v>448</v>
      </c>
      <c r="B90" s="7" t="s">
        <v>449</v>
      </c>
      <c r="C90" s="33" t="s">
        <v>450</v>
      </c>
      <c r="D90" s="34" t="n">
        <v>1</v>
      </c>
      <c r="E90" s="35" t="s">
        <v>94</v>
      </c>
      <c r="F90" s="35" t="s">
        <v>265</v>
      </c>
      <c r="G90" s="35" t="s">
        <v>96</v>
      </c>
      <c r="H90" s="69" t="n">
        <v>43019</v>
      </c>
      <c r="J90" s="6" t="n">
        <v>0.583333333333333</v>
      </c>
      <c r="K90" s="7" t="s">
        <v>175</v>
      </c>
      <c r="L90" s="38" t="s">
        <v>185</v>
      </c>
      <c r="M90" s="39" t="n">
        <v>1</v>
      </c>
      <c r="N90" s="38" t="s">
        <v>451</v>
      </c>
      <c r="O90" s="70" t="s">
        <v>332</v>
      </c>
      <c r="P90" s="70" t="s">
        <v>99</v>
      </c>
      <c r="Q90" s="70" t="s">
        <v>332</v>
      </c>
      <c r="R90" s="40" t="s">
        <v>155</v>
      </c>
      <c r="S90" s="40" t="s">
        <v>200</v>
      </c>
      <c r="T90" s="40" t="s">
        <v>452</v>
      </c>
      <c r="U90" s="82" t="n">
        <v>18620000</v>
      </c>
      <c r="W90" s="43" t="s">
        <v>230</v>
      </c>
      <c r="X90" s="71" t="n">
        <v>43040</v>
      </c>
      <c r="Y90" s="35" t="n">
        <v>20</v>
      </c>
      <c r="Z90" s="45" t="n">
        <f aca="false">(Y90-AH90)-3</f>
        <v>16.3</v>
      </c>
      <c r="AA90" s="36" t="n">
        <v>43043</v>
      </c>
      <c r="AB90" s="70" t="n">
        <v>369</v>
      </c>
      <c r="AD90" s="70" t="n">
        <v>3.1</v>
      </c>
      <c r="AE90" s="70" t="n">
        <v>456.08</v>
      </c>
      <c r="AF90" s="70" t="n">
        <v>1.95</v>
      </c>
      <c r="AG90" s="70" t="n">
        <v>1.89</v>
      </c>
      <c r="AH90" s="70" t="n">
        <v>0.7</v>
      </c>
      <c r="AI90" s="35" t="n">
        <v>300</v>
      </c>
      <c r="AJ90" s="73" t="n">
        <v>43078</v>
      </c>
      <c r="AK90" s="70" t="s">
        <v>104</v>
      </c>
      <c r="AL90" s="70" t="n">
        <v>1</v>
      </c>
      <c r="AM90" s="8" t="n">
        <v>28</v>
      </c>
      <c r="AN90" s="8" t="n">
        <v>15</v>
      </c>
      <c r="AO90" s="73" t="n">
        <v>43102</v>
      </c>
      <c r="AQ90" s="8" t="s">
        <v>188</v>
      </c>
      <c r="BA90" s="68" t="n">
        <v>22415183</v>
      </c>
      <c r="BB90" s="68" t="n">
        <v>20388821</v>
      </c>
      <c r="BD90" s="8" t="str">
        <f aca="false">CONCATENATE("preprocessing/",A90, "/outputs/salmon_hg38_100/quant.sf")</f>
        <v>preprocessing/TMRC30271/outputs/salmon_hg38_100/quant.sf</v>
      </c>
      <c r="BI90" s="49" t="str">
        <f aca="false">CONCATENATE("preprocessing/", A90, "/outputs/02hisat2_hg38_100/hg38_100_sno_gene_gene_id.count.xz")</f>
        <v>preprocessing/TMRC30271/outputs/02hisat2_hg38_100/hg38_100_sno_gene_gene_id.count.xz</v>
      </c>
      <c r="BJ90" s="68" t="n">
        <v>19172165</v>
      </c>
      <c r="BK90" s="68" t="n">
        <v>689783</v>
      </c>
      <c r="BL90" s="52" t="n">
        <f aca="false">(BK90+BJ90)/BB90</f>
        <v>0.974158731395013</v>
      </c>
      <c r="BO90" s="8" t="str">
        <f aca="false">CONCATENATE("preprocessing/", A90, "/outputs/03hisat2_lpanamensis_v36/sno_gene_gene_id.count.xz")</f>
        <v>preprocessing/TMRC30271/outputs/03hisat2_lpanamensis_v36/sno_gene_gene_id.count.xz</v>
      </c>
      <c r="BP90" s="14" t="n">
        <v>32</v>
      </c>
      <c r="BQ90" s="14" t="n">
        <v>15</v>
      </c>
      <c r="BR90" s="54" t="n">
        <f aca="false">(BQ90+BP90)/BB90</f>
        <v>2.30518478729104E-006</v>
      </c>
      <c r="BV90" s="7" t="s">
        <v>453</v>
      </c>
      <c r="BZ90" s="7" t="s">
        <v>109</v>
      </c>
      <c r="CG90" s="7" t="s">
        <v>426</v>
      </c>
      <c r="CH90" s="7" t="n">
        <v>0</v>
      </c>
      <c r="CI90" s="7" t="n">
        <v>0</v>
      </c>
      <c r="CJ90" s="7" t="n">
        <v>0</v>
      </c>
      <c r="CK90" s="7" t="n">
        <v>0</v>
      </c>
    </row>
    <row r="91" customFormat="false" ht="15.75" hidden="false" customHeight="false" outlineLevel="0" collapsed="false">
      <c r="A91" s="1" t="s">
        <v>454</v>
      </c>
      <c r="B91" s="7" t="s">
        <v>449</v>
      </c>
      <c r="C91" s="33" t="s">
        <v>455</v>
      </c>
      <c r="D91" s="34" t="n">
        <v>1</v>
      </c>
      <c r="E91" s="35" t="s">
        <v>94</v>
      </c>
      <c r="F91" s="35" t="s">
        <v>265</v>
      </c>
      <c r="G91" s="35" t="s">
        <v>96</v>
      </c>
      <c r="H91" s="69" t="n">
        <v>43019</v>
      </c>
      <c r="J91" s="6" t="n">
        <v>0.583333333333333</v>
      </c>
      <c r="K91" s="7" t="s">
        <v>168</v>
      </c>
      <c r="L91" s="38" t="s">
        <v>185</v>
      </c>
      <c r="M91" s="39" t="n">
        <v>1</v>
      </c>
      <c r="N91" s="38" t="s">
        <v>451</v>
      </c>
      <c r="O91" s="70" t="s">
        <v>332</v>
      </c>
      <c r="P91" s="70" t="s">
        <v>99</v>
      </c>
      <c r="Q91" s="70" t="s">
        <v>332</v>
      </c>
      <c r="R91" s="40" t="s">
        <v>155</v>
      </c>
      <c r="S91" s="40" t="s">
        <v>169</v>
      </c>
      <c r="T91" s="40" t="s">
        <v>157</v>
      </c>
      <c r="U91" s="82" t="n">
        <v>17750000</v>
      </c>
      <c r="W91" s="43" t="s">
        <v>230</v>
      </c>
      <c r="X91" s="71" t="n">
        <v>43040</v>
      </c>
      <c r="Y91" s="35" t="n">
        <v>30</v>
      </c>
      <c r="Z91" s="45" t="n">
        <f aca="false">(Y91-AH91)-3</f>
        <v>26.5</v>
      </c>
      <c r="AA91" s="36" t="n">
        <v>43043</v>
      </c>
      <c r="AB91" s="70" t="n">
        <v>488</v>
      </c>
      <c r="AC91" s="40" t="s">
        <v>104</v>
      </c>
      <c r="AD91" s="70" t="n">
        <v>9.6</v>
      </c>
      <c r="AE91" s="70" t="n">
        <v>561.36</v>
      </c>
      <c r="AF91" s="70" t="n">
        <v>1.94</v>
      </c>
      <c r="AG91" s="70" t="n">
        <v>2.2</v>
      </c>
      <c r="AH91" s="70" t="n">
        <v>0.5</v>
      </c>
      <c r="AI91" s="35" t="n">
        <v>300</v>
      </c>
      <c r="AJ91" s="73" t="n">
        <v>43078</v>
      </c>
      <c r="AK91" s="70" t="s">
        <v>104</v>
      </c>
      <c r="AL91" s="70" t="n">
        <v>25</v>
      </c>
      <c r="AM91" s="8" t="n">
        <v>28</v>
      </c>
      <c r="AN91" s="8" t="n">
        <v>15</v>
      </c>
      <c r="AO91" s="73" t="n">
        <v>43102</v>
      </c>
      <c r="AQ91" s="8" t="s">
        <v>188</v>
      </c>
      <c r="BA91" s="68" t="n">
        <v>30159639</v>
      </c>
      <c r="BB91" s="68" t="n">
        <v>27884027</v>
      </c>
      <c r="BD91" s="8" t="str">
        <f aca="false">CONCATENATE("preprocessing/",A91, "/outputs/salmon_hg38_100/quant.sf")</f>
        <v>preprocessing/TMRC30273/outputs/salmon_hg38_100/quant.sf</v>
      </c>
      <c r="BI91" s="49" t="str">
        <f aca="false">CONCATENATE("preprocessing/", A91, "/outputs/02hisat2_hg38_100/hg38_100_sno_gene_gene_id.count.xz")</f>
        <v>preprocessing/TMRC30273/outputs/02hisat2_hg38_100/hg38_100_sno_gene_gene_id.count.xz</v>
      </c>
      <c r="BJ91" s="68" t="n">
        <v>26127244</v>
      </c>
      <c r="BK91" s="68" t="n">
        <v>1179082</v>
      </c>
      <c r="BL91" s="52" t="n">
        <f aca="false">(BK91+BJ91)/BB91</f>
        <v>0.979282009732669</v>
      </c>
      <c r="BO91" s="8" t="str">
        <f aca="false">CONCATENATE("preprocessing/", A91, "/outputs/03hisat2_lpanamensis_v36/sno_gene_gene_id.count.xz")</f>
        <v>preprocessing/TMRC30273/outputs/03hisat2_lpanamensis_v36/sno_gene_gene_id.count.xz</v>
      </c>
      <c r="BP91" s="14" t="n">
        <v>51</v>
      </c>
      <c r="BQ91" s="14" t="n">
        <v>69</v>
      </c>
      <c r="BR91" s="54" t="n">
        <f aca="false">(BQ91+BP91)/BB91</f>
        <v>4.30353908350469E-006</v>
      </c>
      <c r="BV91" s="7" t="s">
        <v>453</v>
      </c>
      <c r="BZ91" s="7" t="s">
        <v>109</v>
      </c>
      <c r="CG91" s="7" t="s">
        <v>456</v>
      </c>
      <c r="CH91" s="7" t="n">
        <v>0</v>
      </c>
      <c r="CI91" s="7" t="n">
        <v>0</v>
      </c>
      <c r="CJ91" s="7" t="n">
        <v>0</v>
      </c>
      <c r="CK91" s="7" t="n">
        <v>0</v>
      </c>
    </row>
    <row r="92" customFormat="false" ht="15.75" hidden="false" customHeight="false" outlineLevel="0" collapsed="false">
      <c r="A92" s="1" t="s">
        <v>457</v>
      </c>
      <c r="B92" s="7" t="s">
        <v>449</v>
      </c>
      <c r="C92" s="33" t="s">
        <v>458</v>
      </c>
      <c r="D92" s="34" t="n">
        <v>1</v>
      </c>
      <c r="E92" s="35" t="s">
        <v>94</v>
      </c>
      <c r="F92" s="35" t="s">
        <v>265</v>
      </c>
      <c r="G92" s="35" t="s">
        <v>96</v>
      </c>
      <c r="H92" s="69" t="n">
        <v>43019</v>
      </c>
      <c r="J92" s="6" t="n">
        <v>0.583333333333333</v>
      </c>
      <c r="K92" s="7" t="s">
        <v>154</v>
      </c>
      <c r="L92" s="38" t="s">
        <v>185</v>
      </c>
      <c r="M92" s="39" t="n">
        <v>1</v>
      </c>
      <c r="N92" s="38" t="s">
        <v>451</v>
      </c>
      <c r="O92" s="70" t="s">
        <v>332</v>
      </c>
      <c r="P92" s="70" t="s">
        <v>99</v>
      </c>
      <c r="Q92" s="70" t="s">
        <v>332</v>
      </c>
      <c r="R92" s="40" t="s">
        <v>155</v>
      </c>
      <c r="S92" s="40" t="s">
        <v>156</v>
      </c>
      <c r="T92" s="40" t="s">
        <v>157</v>
      </c>
      <c r="U92" s="82" t="n">
        <v>19000000</v>
      </c>
      <c r="W92" s="43" t="s">
        <v>230</v>
      </c>
      <c r="X92" s="71" t="n">
        <v>43040</v>
      </c>
      <c r="Y92" s="35" t="n">
        <v>30</v>
      </c>
      <c r="Z92" s="45" t="n">
        <f aca="false">(Y92-AH92)-3</f>
        <v>24.9</v>
      </c>
      <c r="AA92" s="36" t="n">
        <v>43043</v>
      </c>
      <c r="AB92" s="70" t="n">
        <v>81</v>
      </c>
      <c r="AC92" s="40" t="s">
        <v>104</v>
      </c>
      <c r="AD92" s="70" t="n">
        <v>7.9</v>
      </c>
      <c r="AE92" s="70" t="n">
        <v>145.1</v>
      </c>
      <c r="AF92" s="70" t="n">
        <v>1.91</v>
      </c>
      <c r="AG92" s="70" t="n">
        <v>1.63</v>
      </c>
      <c r="AH92" s="70" t="n">
        <v>2.1</v>
      </c>
      <c r="AI92" s="35" t="n">
        <v>300</v>
      </c>
      <c r="AJ92" s="73" t="n">
        <v>43078</v>
      </c>
      <c r="AK92" s="70" t="s">
        <v>104</v>
      </c>
      <c r="AL92" s="70" t="n">
        <v>27</v>
      </c>
      <c r="AM92" s="8" t="n">
        <v>28</v>
      </c>
      <c r="AN92" s="8" t="n">
        <v>15</v>
      </c>
      <c r="AO92" s="73" t="n">
        <v>43102</v>
      </c>
      <c r="AQ92" s="8" t="s">
        <v>188</v>
      </c>
      <c r="BA92" s="68" t="n">
        <v>32862567</v>
      </c>
      <c r="BB92" s="68" t="n">
        <v>30335866</v>
      </c>
      <c r="BD92" s="8" t="str">
        <f aca="false">CONCATENATE("preprocessing/",A92, "/outputs/salmon_hg38_100/quant.sf")</f>
        <v>preprocessing/TMRC30275/outputs/salmon_hg38_100/quant.sf</v>
      </c>
      <c r="BI92" s="49" t="str">
        <f aca="false">CONCATENATE("preprocessing/", A92, "/outputs/02hisat2_hg38_100/hg38_100_sno_gene_gene_id.count.xz")</f>
        <v>preprocessing/TMRC30275/outputs/02hisat2_hg38_100/hg38_100_sno_gene_gene_id.count.xz</v>
      </c>
      <c r="BJ92" s="68" t="n">
        <v>28423804</v>
      </c>
      <c r="BK92" s="68" t="n">
        <v>1242340</v>
      </c>
      <c r="BL92" s="52" t="n">
        <f aca="false">(BK92+BJ92)/BB92</f>
        <v>0.977923096047431</v>
      </c>
      <c r="BO92" s="8" t="str">
        <f aca="false">CONCATENATE("preprocessing/", A92, "/outputs/03hisat2_lpanamensis_v36/sno_gene_gene_id.count.xz")</f>
        <v>preprocessing/TMRC30275/outputs/03hisat2_lpanamensis_v36/sno_gene_gene_id.count.xz</v>
      </c>
      <c r="BP92" s="14" t="n">
        <v>90</v>
      </c>
      <c r="BQ92" s="14" t="n">
        <v>48</v>
      </c>
      <c r="BR92" s="54" t="n">
        <f aca="false">(BQ92+BP92)/BB92</f>
        <v>4.54907072703974E-006</v>
      </c>
      <c r="BV92" s="7" t="s">
        <v>453</v>
      </c>
      <c r="BZ92" s="7" t="s">
        <v>109</v>
      </c>
      <c r="CG92" s="7" t="s">
        <v>334</v>
      </c>
      <c r="CH92" s="7" t="n">
        <v>0</v>
      </c>
      <c r="CI92" s="7" t="n">
        <v>0</v>
      </c>
      <c r="CJ92" s="7" t="n">
        <v>0</v>
      </c>
      <c r="CK92" s="7" t="n">
        <v>0</v>
      </c>
    </row>
    <row r="93" customFormat="false" ht="15.75" hidden="false" customHeight="false" outlineLevel="0" collapsed="false">
      <c r="A93" s="1" t="s">
        <v>459</v>
      </c>
      <c r="B93" s="7" t="s">
        <v>449</v>
      </c>
      <c r="C93" s="33" t="s">
        <v>460</v>
      </c>
      <c r="D93" s="34" t="n">
        <v>1</v>
      </c>
      <c r="E93" s="35" t="s">
        <v>94</v>
      </c>
      <c r="F93" s="35" t="s">
        <v>265</v>
      </c>
      <c r="G93" s="35" t="s">
        <v>96</v>
      </c>
      <c r="H93" s="69" t="n">
        <v>43026</v>
      </c>
      <c r="J93" s="6" t="n">
        <v>0.493055555555556</v>
      </c>
      <c r="K93" s="7" t="s">
        <v>175</v>
      </c>
      <c r="L93" s="38" t="s">
        <v>185</v>
      </c>
      <c r="M93" s="39" t="n">
        <v>2</v>
      </c>
      <c r="N93" s="38" t="s">
        <v>451</v>
      </c>
      <c r="O93" s="70" t="s">
        <v>332</v>
      </c>
      <c r="P93" s="70" t="s">
        <v>99</v>
      </c>
      <c r="Q93" s="70" t="s">
        <v>332</v>
      </c>
      <c r="R93" s="40" t="s">
        <v>155</v>
      </c>
      <c r="S93" s="40" t="s">
        <v>200</v>
      </c>
      <c r="T93" s="40" t="s">
        <v>452</v>
      </c>
      <c r="U93" s="82" t="n">
        <v>23000000</v>
      </c>
      <c r="W93" s="43" t="s">
        <v>230</v>
      </c>
      <c r="X93" s="71" t="n">
        <v>43040</v>
      </c>
      <c r="Y93" s="35" t="n">
        <v>20</v>
      </c>
      <c r="Z93" s="45" t="n">
        <f aca="false">(Y93-AH93)-3</f>
        <v>16.2</v>
      </c>
      <c r="AA93" s="36" t="n">
        <v>43043</v>
      </c>
      <c r="AB93" s="70" t="n">
        <v>327</v>
      </c>
      <c r="AD93" s="70" t="n">
        <v>3</v>
      </c>
      <c r="AE93" s="70" t="n">
        <v>384.88</v>
      </c>
      <c r="AF93" s="70" t="n">
        <v>1.91</v>
      </c>
      <c r="AG93" s="70" t="n">
        <v>1.78</v>
      </c>
      <c r="AH93" s="70" t="n">
        <v>0.8</v>
      </c>
      <c r="AI93" s="35" t="n">
        <v>300</v>
      </c>
      <c r="AJ93" s="73" t="n">
        <v>43078</v>
      </c>
      <c r="AK93" s="70" t="s">
        <v>104</v>
      </c>
      <c r="AL93" s="70" t="n">
        <v>7</v>
      </c>
      <c r="AM93" s="8" t="n">
        <v>28</v>
      </c>
      <c r="AN93" s="8" t="n">
        <v>15</v>
      </c>
      <c r="AO93" s="73" t="n">
        <v>43102</v>
      </c>
      <c r="AQ93" s="8" t="s">
        <v>188</v>
      </c>
      <c r="BA93" s="68" t="n">
        <v>33305700</v>
      </c>
      <c r="BB93" s="68" t="n">
        <v>30812803</v>
      </c>
      <c r="BD93" s="8" t="str">
        <f aca="false">CONCATENATE("preprocessing/",A93, "/outputs/salmon_hg38_100/quant.sf")</f>
        <v>preprocessing/TMRC30272/outputs/salmon_hg38_100/quant.sf</v>
      </c>
      <c r="BI93" s="49" t="str">
        <f aca="false">CONCATENATE("preprocessing/", A93, "/outputs/02hisat2_hg38_100/hg38_100_sno_gene_gene_id.count.xz")</f>
        <v>preprocessing/TMRC30272/outputs/02hisat2_hg38_100/hg38_100_sno_gene_gene_id.count.xz</v>
      </c>
      <c r="BJ93" s="68" t="n">
        <v>28884236</v>
      </c>
      <c r="BK93" s="68" t="n">
        <v>1288181</v>
      </c>
      <c r="BL93" s="52" t="n">
        <f aca="false">(BK93+BJ93)/BB93</f>
        <v>0.979216885915897</v>
      </c>
      <c r="BO93" s="8" t="str">
        <f aca="false">CONCATENATE("preprocessing/", A93, "/outputs/03hisat2_lpanamensis_v36/sno_gene_gene_id.count.xz")</f>
        <v>preprocessing/TMRC30272/outputs/03hisat2_lpanamensis_v36/sno_gene_gene_id.count.xz</v>
      </c>
      <c r="BP93" s="14" t="n">
        <v>219</v>
      </c>
      <c r="BQ93" s="14" t="n">
        <v>14</v>
      </c>
      <c r="BR93" s="54" t="n">
        <f aca="false">(BQ93+BP93)/BB93</f>
        <v>7.56179176558523E-006</v>
      </c>
      <c r="BV93" s="7" t="s">
        <v>453</v>
      </c>
      <c r="BZ93" s="7" t="s">
        <v>109</v>
      </c>
      <c r="CG93" s="7" t="s">
        <v>461</v>
      </c>
      <c r="CH93" s="7" t="n">
        <v>0</v>
      </c>
      <c r="CI93" s="7" t="n">
        <v>0</v>
      </c>
      <c r="CJ93" s="7" t="n">
        <v>0</v>
      </c>
      <c r="CK93" s="7" t="n">
        <v>0</v>
      </c>
    </row>
    <row r="94" customFormat="false" ht="15.75" hidden="false" customHeight="false" outlineLevel="0" collapsed="false">
      <c r="A94" s="1" t="s">
        <v>462</v>
      </c>
      <c r="B94" s="7" t="s">
        <v>449</v>
      </c>
      <c r="C94" s="33" t="s">
        <v>463</v>
      </c>
      <c r="D94" s="34" t="n">
        <v>1</v>
      </c>
      <c r="E94" s="35" t="s">
        <v>94</v>
      </c>
      <c r="F94" s="35" t="s">
        <v>265</v>
      </c>
      <c r="G94" s="35" t="s">
        <v>96</v>
      </c>
      <c r="H94" s="69" t="n">
        <v>43026</v>
      </c>
      <c r="J94" s="6" t="n">
        <v>0.493055555555556</v>
      </c>
      <c r="K94" s="7" t="s">
        <v>168</v>
      </c>
      <c r="L94" s="38" t="s">
        <v>185</v>
      </c>
      <c r="M94" s="39" t="n">
        <v>2</v>
      </c>
      <c r="N94" s="38" t="s">
        <v>451</v>
      </c>
      <c r="O94" s="70" t="s">
        <v>332</v>
      </c>
      <c r="P94" s="70" t="s">
        <v>99</v>
      </c>
      <c r="Q94" s="70" t="s">
        <v>332</v>
      </c>
      <c r="R94" s="40" t="s">
        <v>155</v>
      </c>
      <c r="S94" s="40" t="s">
        <v>169</v>
      </c>
      <c r="T94" s="40" t="s">
        <v>157</v>
      </c>
      <c r="U94" s="82" t="n">
        <v>13900000</v>
      </c>
      <c r="W94" s="43" t="s">
        <v>230</v>
      </c>
      <c r="X94" s="71" t="n">
        <v>43040</v>
      </c>
      <c r="Y94" s="35" t="n">
        <v>30</v>
      </c>
      <c r="Z94" s="45" t="n">
        <f aca="false">(Y94-AH94)-3</f>
        <v>26.6</v>
      </c>
      <c r="AA94" s="36" t="n">
        <v>43043</v>
      </c>
      <c r="AB94" s="70" t="n">
        <v>610</v>
      </c>
      <c r="AC94" s="40" t="s">
        <v>104</v>
      </c>
      <c r="AD94" s="70" t="n">
        <v>9.8</v>
      </c>
      <c r="AE94" s="70" t="n">
        <v>684.37</v>
      </c>
      <c r="AF94" s="70" t="n">
        <v>1.95</v>
      </c>
      <c r="AG94" s="70" t="n">
        <v>2.21</v>
      </c>
      <c r="AH94" s="70" t="n">
        <v>0.4</v>
      </c>
      <c r="AI94" s="35" t="n">
        <v>300</v>
      </c>
      <c r="AJ94" s="73" t="n">
        <v>43078</v>
      </c>
      <c r="AK94" s="70" t="s">
        <v>104</v>
      </c>
      <c r="AL94" s="70" t="n">
        <v>3</v>
      </c>
      <c r="AM94" s="8" t="n">
        <v>28</v>
      </c>
      <c r="AN94" s="8" t="n">
        <v>15</v>
      </c>
      <c r="AO94" s="73" t="n">
        <v>43102</v>
      </c>
      <c r="AQ94" s="8" t="s">
        <v>188</v>
      </c>
      <c r="BA94" s="68" t="n">
        <v>29935934</v>
      </c>
      <c r="BB94" s="68" t="n">
        <v>27879502</v>
      </c>
      <c r="BD94" s="8" t="str">
        <f aca="false">CONCATENATE("preprocessing/",A94, "/outputs/salmon_hg38_100/quant.sf")</f>
        <v>preprocessing/TMRC30274/outputs/salmon_hg38_100/quant.sf</v>
      </c>
      <c r="BI94" s="49" t="str">
        <f aca="false">CONCATENATE("preprocessing/", A94, "/outputs/02hisat2_hg38_100/hg38_100_sno_gene_gene_id.count.xz")</f>
        <v>preprocessing/TMRC30274/outputs/02hisat2_hg38_100/hg38_100_sno_gene_gene_id.count.xz</v>
      </c>
      <c r="BJ94" s="68" t="n">
        <v>26213538</v>
      </c>
      <c r="BK94" s="68" t="n">
        <v>1102654</v>
      </c>
      <c r="BL94" s="52" t="n">
        <f aca="false">(BK94+BJ94)/BB94</f>
        <v>0.979794832777142</v>
      </c>
      <c r="BO94" s="8" t="str">
        <f aca="false">CONCATENATE("preprocessing/", A94, "/outputs/03hisat2_lpanamensis_v36/sno_gene_gene_id.count.xz")</f>
        <v>preprocessing/TMRC30274/outputs/03hisat2_lpanamensis_v36/sno_gene_gene_id.count.xz</v>
      </c>
      <c r="BP94" s="14" t="n">
        <v>46</v>
      </c>
      <c r="BQ94" s="14" t="n">
        <v>39</v>
      </c>
      <c r="BR94" s="54" t="n">
        <f aca="false">(BQ94+BP94)/BB94</f>
        <v>3.04883494690831E-006</v>
      </c>
      <c r="BV94" s="7" t="s">
        <v>453</v>
      </c>
      <c r="BZ94" s="7" t="s">
        <v>109</v>
      </c>
      <c r="CG94" s="7" t="s">
        <v>464</v>
      </c>
      <c r="CH94" s="7" t="n">
        <v>0</v>
      </c>
      <c r="CI94" s="7" t="n">
        <v>0</v>
      </c>
      <c r="CJ94" s="7" t="n">
        <v>0</v>
      </c>
      <c r="CK94" s="7" t="n">
        <v>0</v>
      </c>
    </row>
    <row r="95" customFormat="false" ht="15.75" hidden="false" customHeight="false" outlineLevel="0" collapsed="false">
      <c r="A95" s="1" t="s">
        <v>465</v>
      </c>
      <c r="B95" s="7" t="s">
        <v>449</v>
      </c>
      <c r="C95" s="33" t="s">
        <v>466</v>
      </c>
      <c r="D95" s="34" t="n">
        <v>1</v>
      </c>
      <c r="E95" s="35" t="s">
        <v>94</v>
      </c>
      <c r="F95" s="35" t="s">
        <v>265</v>
      </c>
      <c r="G95" s="35" t="s">
        <v>96</v>
      </c>
      <c r="H95" s="69" t="n">
        <v>43026</v>
      </c>
      <c r="J95" s="6" t="n">
        <v>0.493055555555556</v>
      </c>
      <c r="K95" s="7" t="s">
        <v>154</v>
      </c>
      <c r="L95" s="38" t="s">
        <v>185</v>
      </c>
      <c r="M95" s="39" t="n">
        <v>2</v>
      </c>
      <c r="N95" s="38" t="s">
        <v>451</v>
      </c>
      <c r="O95" s="70" t="s">
        <v>332</v>
      </c>
      <c r="P95" s="70" t="s">
        <v>99</v>
      </c>
      <c r="Q95" s="70" t="s">
        <v>332</v>
      </c>
      <c r="R95" s="40" t="s">
        <v>155</v>
      </c>
      <c r="S95" s="40" t="s">
        <v>156</v>
      </c>
      <c r="T95" s="40" t="s">
        <v>157</v>
      </c>
      <c r="U95" s="82" t="n">
        <v>63000000</v>
      </c>
      <c r="W95" s="43" t="s">
        <v>230</v>
      </c>
      <c r="X95" s="71" t="n">
        <v>43040</v>
      </c>
      <c r="Y95" s="35" t="n">
        <v>30</v>
      </c>
      <c r="Z95" s="45" t="n">
        <f aca="false">(Y95-AH95)-3</f>
        <v>25.1</v>
      </c>
      <c r="AA95" s="36" t="n">
        <v>43043</v>
      </c>
      <c r="AB95" s="70" t="n">
        <v>104</v>
      </c>
      <c r="AC95" s="40" t="s">
        <v>104</v>
      </c>
      <c r="AD95" s="70" t="n">
        <v>7.5</v>
      </c>
      <c r="AE95" s="70" t="n">
        <v>154.86</v>
      </c>
      <c r="AF95" s="70" t="n">
        <v>1.92</v>
      </c>
      <c r="AG95" s="70" t="n">
        <v>1.71</v>
      </c>
      <c r="AH95" s="70" t="n">
        <v>1.9</v>
      </c>
      <c r="AI95" s="35" t="n">
        <v>300</v>
      </c>
      <c r="AJ95" s="73" t="n">
        <v>43078</v>
      </c>
      <c r="AK95" s="70" t="s">
        <v>104</v>
      </c>
      <c r="AL95" s="70" t="n">
        <v>4</v>
      </c>
      <c r="AM95" s="8" t="n">
        <v>28</v>
      </c>
      <c r="AN95" s="8" t="n">
        <v>15</v>
      </c>
      <c r="AO95" s="73" t="n">
        <v>43102</v>
      </c>
      <c r="AQ95" s="8" t="s">
        <v>188</v>
      </c>
      <c r="BA95" s="68" t="n">
        <v>33320596</v>
      </c>
      <c r="BB95" s="68" t="n">
        <v>30886885</v>
      </c>
      <c r="BD95" s="8" t="str">
        <f aca="false">CONCATENATE("preprocessing/",A95, "/outputs/salmon_hg38_100/quant.sf")</f>
        <v>preprocessing/TMRC30276/outputs/salmon_hg38_100/quant.sf</v>
      </c>
      <c r="BI95" s="49" t="str">
        <f aca="false">CONCATENATE("preprocessing/", A95, "/outputs/02hisat2_hg38_100/hg38_100_sno_gene_gene_id.count.xz")</f>
        <v>preprocessing/TMRC30276/outputs/02hisat2_hg38_100/hg38_100_sno_gene_gene_id.count.xz</v>
      </c>
      <c r="BJ95" s="68" t="n">
        <v>28883180</v>
      </c>
      <c r="BK95" s="68" t="n">
        <v>1377964</v>
      </c>
      <c r="BL95" s="52" t="n">
        <f aca="false">(BK95+BJ95)/BB95</f>
        <v>0.979740883549766</v>
      </c>
      <c r="BO95" s="8" t="str">
        <f aca="false">CONCATENATE("preprocessing/", A95, "/outputs/03hisat2_lpanamensis_v36/sno_gene_gene_id.count.xz")</f>
        <v>preprocessing/TMRC30276/outputs/03hisat2_lpanamensis_v36/sno_gene_gene_id.count.xz</v>
      </c>
      <c r="BP95" s="14" t="n">
        <v>72</v>
      </c>
      <c r="BQ95" s="14" t="n">
        <v>33</v>
      </c>
      <c r="BR95" s="54" t="n">
        <f aca="false">(BQ95+BP95)/BB95</f>
        <v>3.39950111511731E-006</v>
      </c>
      <c r="BV95" s="7" t="s">
        <v>453</v>
      </c>
      <c r="BZ95" s="7" t="s">
        <v>109</v>
      </c>
      <c r="CG95" s="7" t="s">
        <v>467</v>
      </c>
      <c r="CH95" s="7" t="n">
        <v>0</v>
      </c>
      <c r="CI95" s="7" t="n">
        <v>0</v>
      </c>
      <c r="CJ95" s="7" t="n">
        <v>0</v>
      </c>
      <c r="CK95" s="7" t="n">
        <v>0</v>
      </c>
    </row>
    <row r="96" customFormat="false" ht="15.75" hidden="false" customHeight="false" outlineLevel="0" collapsed="false">
      <c r="A96" s="1" t="s">
        <v>468</v>
      </c>
      <c r="B96" s="7" t="s">
        <v>449</v>
      </c>
      <c r="C96" s="33" t="s">
        <v>469</v>
      </c>
      <c r="D96" s="34" t="n">
        <v>1</v>
      </c>
      <c r="E96" s="35" t="s">
        <v>94</v>
      </c>
      <c r="F96" s="35" t="s">
        <v>265</v>
      </c>
      <c r="G96" s="35" t="s">
        <v>96</v>
      </c>
      <c r="H96" s="69" t="n">
        <v>43040</v>
      </c>
      <c r="J96" s="6" t="n">
        <v>0.395833333333333</v>
      </c>
      <c r="K96" s="7" t="s">
        <v>175</v>
      </c>
      <c r="L96" s="38" t="s">
        <v>185</v>
      </c>
      <c r="M96" s="39" t="n">
        <v>3</v>
      </c>
      <c r="N96" s="38" t="s">
        <v>451</v>
      </c>
      <c r="O96" s="70" t="s">
        <v>332</v>
      </c>
      <c r="P96" s="70" t="s">
        <v>99</v>
      </c>
      <c r="Q96" s="70" t="s">
        <v>332</v>
      </c>
      <c r="R96" s="40" t="s">
        <v>155</v>
      </c>
      <c r="S96" s="40" t="s">
        <v>200</v>
      </c>
      <c r="T96" s="40" t="s">
        <v>452</v>
      </c>
      <c r="U96" s="82" t="n">
        <v>32200000</v>
      </c>
      <c r="W96" s="43" t="s">
        <v>230</v>
      </c>
      <c r="X96" s="71" t="n">
        <v>43040</v>
      </c>
      <c r="Y96" s="35" t="n">
        <v>20</v>
      </c>
      <c r="Z96" s="45" t="n">
        <f aca="false">(Y96-AH96)-3</f>
        <v>16.2</v>
      </c>
      <c r="AA96" s="36" t="n">
        <v>43043</v>
      </c>
      <c r="AB96" s="70" t="n">
        <v>353</v>
      </c>
      <c r="AD96" s="70" t="n">
        <v>2.3</v>
      </c>
      <c r="AE96" s="70" t="n">
        <v>382.76</v>
      </c>
      <c r="AF96" s="70" t="n">
        <v>1.93</v>
      </c>
      <c r="AG96" s="70" t="n">
        <v>1.47</v>
      </c>
      <c r="AH96" s="70" t="n">
        <v>0.8</v>
      </c>
      <c r="AI96" s="35" t="n">
        <v>300</v>
      </c>
      <c r="AJ96" s="73" t="n">
        <v>43102</v>
      </c>
      <c r="AK96" s="70" t="s">
        <v>104</v>
      </c>
      <c r="AL96" s="70" t="n">
        <v>23</v>
      </c>
      <c r="AM96" s="8" t="n">
        <v>28</v>
      </c>
      <c r="AN96" s="8" t="n">
        <v>15</v>
      </c>
      <c r="AO96" s="73" t="n">
        <v>43102</v>
      </c>
      <c r="AQ96" s="8" t="s">
        <v>188</v>
      </c>
      <c r="BA96" s="68" t="n">
        <v>22836127</v>
      </c>
      <c r="BB96" s="68" t="n">
        <v>20498027</v>
      </c>
      <c r="BD96" s="8" t="str">
        <f aca="false">CONCATENATE("preprocessing/",A96, "/outputs/salmon_hg38_100/quant.sf")</f>
        <v>preprocessing/TMRC30254/outputs/salmon_hg38_100/quant.sf</v>
      </c>
      <c r="BI96" s="49" t="str">
        <f aca="false">CONCATENATE("preprocessing/", A96, "/outputs/02hisat2_hg38_100/hg38_100_sno_gene_gene_id.count.xz")</f>
        <v>preprocessing/TMRC30254/outputs/02hisat2_hg38_100/hg38_100_sno_gene_gene_id.count.xz</v>
      </c>
      <c r="BJ96" s="68" t="n">
        <v>18621826</v>
      </c>
      <c r="BK96" s="68" t="n">
        <v>1249512</v>
      </c>
      <c r="BL96" s="52" t="n">
        <f aca="false">(BK96+BJ96)/BB96</f>
        <v>0.969426862399976</v>
      </c>
      <c r="BO96" s="8" t="str">
        <f aca="false">CONCATENATE("preprocessing/", A96, "/outputs/03hisat2_lpanamensis_v36/sno_gene_gene_id.count.xz")</f>
        <v>preprocessing/TMRC30254/outputs/03hisat2_lpanamensis_v36/sno_gene_gene_id.count.xz</v>
      </c>
      <c r="BP96" s="14" t="n">
        <v>1018</v>
      </c>
      <c r="BQ96" s="14" t="n">
        <v>15</v>
      </c>
      <c r="BR96" s="54" t="n">
        <f aca="false">(BQ96+BP96)/BB96</f>
        <v>5.03950941229612E-005</v>
      </c>
      <c r="BV96" s="7" t="s">
        <v>453</v>
      </c>
      <c r="BZ96" s="7" t="s">
        <v>109</v>
      </c>
      <c r="CG96" s="7" t="s">
        <v>470</v>
      </c>
      <c r="CH96" s="7" t="n">
        <v>0</v>
      </c>
      <c r="CI96" s="7" t="n">
        <v>0</v>
      </c>
      <c r="CJ96" s="7" t="n">
        <v>10</v>
      </c>
      <c r="CK96" s="7" t="n">
        <v>0</v>
      </c>
    </row>
    <row r="97" customFormat="false" ht="15.75" hidden="false" customHeight="false" outlineLevel="0" collapsed="false">
      <c r="A97" s="1" t="s">
        <v>471</v>
      </c>
      <c r="B97" s="7" t="s">
        <v>449</v>
      </c>
      <c r="C97" s="33" t="s">
        <v>472</v>
      </c>
      <c r="D97" s="34" t="n">
        <v>1</v>
      </c>
      <c r="E97" s="35" t="s">
        <v>94</v>
      </c>
      <c r="F97" s="35" t="s">
        <v>265</v>
      </c>
      <c r="G97" s="35" t="s">
        <v>96</v>
      </c>
      <c r="H97" s="69" t="n">
        <v>43040</v>
      </c>
      <c r="J97" s="6" t="n">
        <v>0.395833333333333</v>
      </c>
      <c r="K97" s="7" t="s">
        <v>168</v>
      </c>
      <c r="L97" s="38" t="s">
        <v>185</v>
      </c>
      <c r="M97" s="39" t="n">
        <v>3</v>
      </c>
      <c r="N97" s="38" t="s">
        <v>451</v>
      </c>
      <c r="O97" s="70" t="s">
        <v>332</v>
      </c>
      <c r="P97" s="70" t="s">
        <v>99</v>
      </c>
      <c r="Q97" s="70" t="s">
        <v>332</v>
      </c>
      <c r="R97" s="40" t="s">
        <v>155</v>
      </c>
      <c r="S97" s="40" t="s">
        <v>169</v>
      </c>
      <c r="T97" s="40" t="s">
        <v>157</v>
      </c>
      <c r="U97" s="82" t="n">
        <v>13500000</v>
      </c>
      <c r="W97" s="43" t="s">
        <v>230</v>
      </c>
      <c r="X97" s="71" t="n">
        <v>43040</v>
      </c>
      <c r="Y97" s="35" t="n">
        <v>30</v>
      </c>
      <c r="Z97" s="45" t="n">
        <f aca="false">(Y97-AH97)-3</f>
        <v>26.6</v>
      </c>
      <c r="AA97" s="36" t="n">
        <v>43043</v>
      </c>
      <c r="AB97" s="70" t="n">
        <v>864</v>
      </c>
      <c r="AC97" s="40" t="s">
        <v>104</v>
      </c>
      <c r="AD97" s="70" t="n">
        <v>9.8</v>
      </c>
      <c r="AE97" s="70" t="n">
        <v>754.36</v>
      </c>
      <c r="AF97" s="70" t="n">
        <v>1.95</v>
      </c>
      <c r="AG97" s="70" t="n">
        <v>2.24</v>
      </c>
      <c r="AH97" s="70" t="n">
        <v>0.4</v>
      </c>
      <c r="AI97" s="35" t="n">
        <v>300</v>
      </c>
      <c r="AJ97" s="73" t="n">
        <v>43078</v>
      </c>
      <c r="AK97" s="70" t="s">
        <v>104</v>
      </c>
      <c r="AL97" s="70" t="n">
        <v>13</v>
      </c>
      <c r="AM97" s="8" t="n">
        <v>28</v>
      </c>
      <c r="AN97" s="8" t="n">
        <v>15</v>
      </c>
      <c r="AO97" s="73" t="n">
        <v>43102</v>
      </c>
      <c r="AQ97" s="8" t="s">
        <v>188</v>
      </c>
      <c r="BA97" s="68" t="n">
        <v>29126581</v>
      </c>
      <c r="BB97" s="68" t="n">
        <v>26595114</v>
      </c>
      <c r="BD97" s="8" t="str">
        <f aca="false">CONCATENATE("preprocessing/",A97, "/outputs/salmon_hg38_100/quant.sf")</f>
        <v>preprocessing/TMRC30255/outputs/salmon_hg38_100/quant.sf</v>
      </c>
      <c r="BI97" s="49" t="str">
        <f aca="false">CONCATENATE("preprocessing/", A97, "/outputs/02hisat2_hg38_100/hg38_100_sno_gene_gene_id.count.xz")</f>
        <v>preprocessing/TMRC30255/outputs/02hisat2_hg38_100/hg38_100_sno_gene_gene_id.count.xz</v>
      </c>
      <c r="BJ97" s="68" t="n">
        <v>24778498</v>
      </c>
      <c r="BK97" s="68" t="n">
        <v>1118018</v>
      </c>
      <c r="BL97" s="52" t="n">
        <f aca="false">(BK97+BJ97)/BB97</f>
        <v>0.973732092293344</v>
      </c>
      <c r="BO97" s="8" t="str">
        <f aca="false">CONCATENATE("preprocessing/", A97, "/outputs/03hisat2_lpanamensis_v36/sno_gene_gene_id.count.xz")</f>
        <v>preprocessing/TMRC30255/outputs/03hisat2_lpanamensis_v36/sno_gene_gene_id.count.xz</v>
      </c>
      <c r="BP97" s="68" t="n">
        <v>12035</v>
      </c>
      <c r="BQ97" s="68" t="n">
        <v>820</v>
      </c>
      <c r="BR97" s="54" t="n">
        <f aca="false">(BQ97+BP97)/BB97</f>
        <v>0.000483359462192943</v>
      </c>
      <c r="BV97" s="7" t="s">
        <v>453</v>
      </c>
      <c r="BZ97" s="7" t="s">
        <v>109</v>
      </c>
      <c r="CG97" s="7" t="s">
        <v>473</v>
      </c>
      <c r="CH97" s="7" t="n">
        <v>0</v>
      </c>
      <c r="CI97" s="7" t="n">
        <v>0</v>
      </c>
      <c r="CJ97" s="7" t="n">
        <v>241</v>
      </c>
      <c r="CK97" s="7" t="n">
        <v>0</v>
      </c>
    </row>
    <row r="98" customFormat="false" ht="15.75" hidden="false" customHeight="false" outlineLevel="0" collapsed="false">
      <c r="A98" s="1" t="s">
        <v>474</v>
      </c>
      <c r="B98" s="7" t="s">
        <v>449</v>
      </c>
      <c r="C98" s="33" t="s">
        <v>475</v>
      </c>
      <c r="D98" s="34" t="n">
        <v>1</v>
      </c>
      <c r="E98" s="35" t="s">
        <v>94</v>
      </c>
      <c r="F98" s="35" t="s">
        <v>265</v>
      </c>
      <c r="G98" s="35" t="s">
        <v>96</v>
      </c>
      <c r="H98" s="69" t="n">
        <v>43040</v>
      </c>
      <c r="J98" s="6" t="n">
        <v>0.395833333333333</v>
      </c>
      <c r="K98" s="7" t="s">
        <v>154</v>
      </c>
      <c r="L98" s="38" t="s">
        <v>185</v>
      </c>
      <c r="M98" s="39" t="n">
        <v>3</v>
      </c>
      <c r="N98" s="38" t="s">
        <v>451</v>
      </c>
      <c r="O98" s="70" t="s">
        <v>332</v>
      </c>
      <c r="P98" s="70" t="s">
        <v>99</v>
      </c>
      <c r="Q98" s="70" t="s">
        <v>332</v>
      </c>
      <c r="R98" s="40" t="s">
        <v>155</v>
      </c>
      <c r="S98" s="40" t="s">
        <v>156</v>
      </c>
      <c r="T98" s="40" t="s">
        <v>157</v>
      </c>
      <c r="U98" s="82" t="n">
        <v>37240000</v>
      </c>
      <c r="W98" s="43" t="s">
        <v>230</v>
      </c>
      <c r="X98" s="71" t="n">
        <v>43040</v>
      </c>
      <c r="Y98" s="35" t="n">
        <v>30</v>
      </c>
      <c r="Z98" s="45" t="n">
        <f aca="false">(Y98-AH98)-3</f>
        <v>25.3</v>
      </c>
      <c r="AA98" s="36" t="n">
        <v>43043</v>
      </c>
      <c r="AB98" s="70" t="n">
        <v>130</v>
      </c>
      <c r="AC98" s="40" t="s">
        <v>104</v>
      </c>
      <c r="AD98" s="70" t="n">
        <v>6.8</v>
      </c>
      <c r="AE98" s="70" t="n">
        <v>180.43</v>
      </c>
      <c r="AF98" s="70" t="n">
        <v>1.92</v>
      </c>
      <c r="AG98" s="70" t="n">
        <v>1.76</v>
      </c>
      <c r="AH98" s="70" t="n">
        <v>1.7</v>
      </c>
      <c r="AI98" s="35" t="n">
        <v>300</v>
      </c>
      <c r="AJ98" s="73" t="n">
        <v>43078</v>
      </c>
      <c r="AK98" s="70" t="s">
        <v>104</v>
      </c>
      <c r="AL98" s="70" t="n">
        <v>14</v>
      </c>
      <c r="AM98" s="8" t="n">
        <v>28</v>
      </c>
      <c r="AN98" s="8" t="n">
        <v>15</v>
      </c>
      <c r="AO98" s="73" t="n">
        <v>43102</v>
      </c>
      <c r="AQ98" s="8" t="s">
        <v>188</v>
      </c>
      <c r="BA98" s="68" t="n">
        <v>24267822</v>
      </c>
      <c r="BB98" s="68" t="n">
        <v>22442511</v>
      </c>
      <c r="BD98" s="8" t="str">
        <f aca="false">CONCATENATE("preprocessing/",A98, "/outputs/salmon_hg38_100/quant.sf")</f>
        <v>preprocessing/TMRC30256/outputs/salmon_hg38_100/quant.sf</v>
      </c>
      <c r="BI98" s="49" t="str">
        <f aca="false">CONCATENATE("preprocessing/", A98, "/outputs/02hisat2_hg38_100/hg38_100_sno_gene_gene_id.count.xz")</f>
        <v>preprocessing/TMRC30256/outputs/02hisat2_hg38_100/hg38_100_sno_gene_gene_id.count.xz</v>
      </c>
      <c r="BJ98" s="68" t="n">
        <v>20830202</v>
      </c>
      <c r="BK98" s="68" t="n">
        <v>953547</v>
      </c>
      <c r="BL98" s="52" t="n">
        <f aca="false">(BK98+BJ98)/BB98</f>
        <v>0.970646689222966</v>
      </c>
      <c r="BO98" s="8" t="str">
        <f aca="false">CONCATENATE("preprocessing/", A98, "/outputs/03hisat2_lpanamensis_v36/sno_gene_gene_id.count.xz")</f>
        <v>preprocessing/TMRC30256/outputs/03hisat2_lpanamensis_v36/sno_gene_gene_id.count.xz</v>
      </c>
      <c r="BP98" s="68" t="n">
        <v>21448</v>
      </c>
      <c r="BQ98" s="68" t="n">
        <v>1273</v>
      </c>
      <c r="BR98" s="54" t="n">
        <f aca="false">(BQ98+BP98)/BB98</f>
        <v>0.00101240899469761</v>
      </c>
      <c r="BV98" s="7" t="s">
        <v>453</v>
      </c>
      <c r="BZ98" s="7" t="s">
        <v>109</v>
      </c>
      <c r="CG98" s="7" t="s">
        <v>476</v>
      </c>
      <c r="CH98" s="7" t="n">
        <v>0</v>
      </c>
      <c r="CI98" s="7" t="n">
        <v>0</v>
      </c>
      <c r="CJ98" s="7" t="n">
        <v>512</v>
      </c>
      <c r="CK98" s="7" t="n">
        <v>0</v>
      </c>
    </row>
    <row r="99" customFormat="false" ht="15.75" hidden="false" customHeight="false" outlineLevel="0" collapsed="false">
      <c r="A99" s="1" t="s">
        <v>477</v>
      </c>
      <c r="B99" s="70" t="s">
        <v>478</v>
      </c>
      <c r="C99" s="33" t="s">
        <v>479</v>
      </c>
      <c r="D99" s="34" t="n">
        <v>1</v>
      </c>
      <c r="E99" s="35" t="s">
        <v>94</v>
      </c>
      <c r="F99" s="35" t="s">
        <v>265</v>
      </c>
      <c r="G99" s="35" t="s">
        <v>96</v>
      </c>
      <c r="H99" s="69" t="n">
        <v>43034</v>
      </c>
      <c r="J99" s="6" t="n">
        <v>0.416666666666667</v>
      </c>
      <c r="K99" s="7" t="s">
        <v>175</v>
      </c>
      <c r="L99" s="38" t="s">
        <v>185</v>
      </c>
      <c r="M99" s="39" t="n">
        <v>2</v>
      </c>
      <c r="N99" s="38" t="s">
        <v>451</v>
      </c>
      <c r="O99" s="70" t="s">
        <v>332</v>
      </c>
      <c r="P99" s="70" t="s">
        <v>99</v>
      </c>
      <c r="Q99" s="70" t="s">
        <v>332</v>
      </c>
      <c r="R99" s="40" t="s">
        <v>155</v>
      </c>
      <c r="S99" s="40" t="s">
        <v>200</v>
      </c>
      <c r="T99" s="40" t="s">
        <v>452</v>
      </c>
      <c r="U99" s="82" t="n">
        <v>4550000</v>
      </c>
      <c r="W99" s="43" t="s">
        <v>230</v>
      </c>
      <c r="X99" s="71" t="n">
        <v>43050</v>
      </c>
      <c r="Y99" s="35" t="n">
        <v>20</v>
      </c>
      <c r="Z99" s="83" t="n">
        <f aca="false">(Y99-AH99)-3</f>
        <v>10.7290969899666</v>
      </c>
      <c r="AA99" s="36" t="n">
        <v>43054</v>
      </c>
      <c r="AB99" s="70" t="n">
        <v>131</v>
      </c>
      <c r="AC99" s="40" t="s">
        <v>104</v>
      </c>
      <c r="AD99" s="40" t="s">
        <v>112</v>
      </c>
      <c r="AE99" s="70" t="n">
        <v>47.84</v>
      </c>
      <c r="AF99" s="70" t="n">
        <v>1.88</v>
      </c>
      <c r="AG99" s="70" t="n">
        <v>1.03</v>
      </c>
      <c r="AH99" s="84" t="n">
        <v>6.27090301003344</v>
      </c>
      <c r="AI99" s="35" t="n">
        <v>300</v>
      </c>
      <c r="AJ99" s="73" t="n">
        <v>43083</v>
      </c>
      <c r="AK99" s="70" t="s">
        <v>104</v>
      </c>
      <c r="AL99" s="70" t="n">
        <v>18</v>
      </c>
      <c r="AM99" s="8" t="n">
        <v>28</v>
      </c>
      <c r="AN99" s="8" t="n">
        <v>15</v>
      </c>
      <c r="AO99" s="73" t="n">
        <v>43102</v>
      </c>
      <c r="AQ99" s="8" t="s">
        <v>188</v>
      </c>
      <c r="BA99" s="68" t="n">
        <v>24040084</v>
      </c>
      <c r="BB99" s="68" t="n">
        <v>21480736</v>
      </c>
      <c r="BD99" s="8" t="str">
        <f aca="false">CONCATENATE("preprocessing/",A99, "/outputs/salmon_hg38_100/quant.sf")</f>
        <v>preprocessing/TMRC30277/outputs/salmon_hg38_100/quant.sf</v>
      </c>
      <c r="BI99" s="49" t="str">
        <f aca="false">CONCATENATE("preprocessing/", A99, "/outputs/02hisat2_hg38_100/hg38_100_sno_gene_gene_id.count.xz")</f>
        <v>preprocessing/TMRC30277/outputs/02hisat2_hg38_100/hg38_100_sno_gene_gene_id.count.xz</v>
      </c>
      <c r="BJ99" s="68" t="n">
        <v>19733031</v>
      </c>
      <c r="BK99" s="68" t="n">
        <v>767920</v>
      </c>
      <c r="BL99" s="52" t="n">
        <f aca="false">(BK99+BJ99)/BB99</f>
        <v>0.954387736062675</v>
      </c>
      <c r="BO99" s="8" t="str">
        <f aca="false">CONCATENATE("preprocessing/", A99, "/outputs/03hisat2_lpanamensis_v36/sno_gene_gene_id.count.xz")</f>
        <v>preprocessing/TMRC30277/outputs/03hisat2_lpanamensis_v36/sno_gene_gene_id.count.xz</v>
      </c>
      <c r="BP99" s="14" t="n">
        <v>142</v>
      </c>
      <c r="BQ99" s="14" t="n">
        <v>13</v>
      </c>
      <c r="BR99" s="54" t="n">
        <f aca="false">(BQ99+BP99)/BB99</f>
        <v>7.21576765339884E-006</v>
      </c>
      <c r="BV99" s="7" t="s">
        <v>480</v>
      </c>
      <c r="BZ99" s="7" t="s">
        <v>109</v>
      </c>
      <c r="CG99" s="7" t="s">
        <v>481</v>
      </c>
      <c r="CH99" s="7" t="n">
        <v>0</v>
      </c>
      <c r="CI99" s="7" t="n">
        <v>0</v>
      </c>
      <c r="CJ99" s="7" t="n">
        <v>0</v>
      </c>
      <c r="CK99" s="7" t="n">
        <v>0</v>
      </c>
    </row>
    <row r="100" customFormat="false" ht="15.75" hidden="false" customHeight="false" outlineLevel="0" collapsed="false">
      <c r="A100" s="1" t="s">
        <v>482</v>
      </c>
      <c r="B100" s="70" t="s">
        <v>478</v>
      </c>
      <c r="C100" s="70" t="s">
        <v>483</v>
      </c>
      <c r="D100" s="34" t="n">
        <v>1</v>
      </c>
      <c r="E100" s="35" t="s">
        <v>94</v>
      </c>
      <c r="F100" s="35" t="s">
        <v>265</v>
      </c>
      <c r="G100" s="35" t="s">
        <v>96</v>
      </c>
      <c r="H100" s="69" t="n">
        <v>43027</v>
      </c>
      <c r="J100" s="6" t="n">
        <v>0.4375</v>
      </c>
      <c r="K100" s="7" t="s">
        <v>168</v>
      </c>
      <c r="L100" s="38" t="s">
        <v>185</v>
      </c>
      <c r="M100" s="39" t="n">
        <v>1</v>
      </c>
      <c r="N100" s="38" t="s">
        <v>451</v>
      </c>
      <c r="O100" s="70" t="s">
        <v>332</v>
      </c>
      <c r="P100" s="70" t="s">
        <v>99</v>
      </c>
      <c r="Q100" s="70" t="s">
        <v>240</v>
      </c>
      <c r="R100" s="40" t="s">
        <v>155</v>
      </c>
      <c r="S100" s="40" t="s">
        <v>169</v>
      </c>
      <c r="T100" s="40" t="s">
        <v>157</v>
      </c>
      <c r="U100" s="82" t="n">
        <v>18870000</v>
      </c>
      <c r="W100" s="43" t="s">
        <v>230</v>
      </c>
      <c r="X100" s="71" t="n">
        <v>43040</v>
      </c>
      <c r="Y100" s="35" t="n">
        <v>30</v>
      </c>
      <c r="Z100" s="83" t="n">
        <f aca="false">(Y100-AH100)-3</f>
        <v>26.4050806115771</v>
      </c>
      <c r="AA100" s="44"/>
      <c r="AB100" s="70" t="n">
        <v>634</v>
      </c>
      <c r="AC100" s="40" t="s">
        <v>104</v>
      </c>
      <c r="AD100" s="40" t="s">
        <v>112</v>
      </c>
      <c r="AE100" s="70" t="n">
        <v>504.27</v>
      </c>
      <c r="AF100" s="70" t="n">
        <v>1.89</v>
      </c>
      <c r="AG100" s="70" t="n">
        <v>2.21</v>
      </c>
      <c r="AH100" s="84" t="n">
        <v>0.594919388422869</v>
      </c>
      <c r="AI100" s="35" t="n">
        <v>300</v>
      </c>
      <c r="AJ100" s="73" t="n">
        <v>43083</v>
      </c>
      <c r="AK100" s="70" t="s">
        <v>104</v>
      </c>
      <c r="AL100" s="70" t="n">
        <v>3</v>
      </c>
      <c r="AM100" s="8" t="n">
        <v>28</v>
      </c>
      <c r="AN100" s="8" t="n">
        <v>15</v>
      </c>
      <c r="AO100" s="73" t="n">
        <v>43102</v>
      </c>
      <c r="AQ100" s="8" t="s">
        <v>188</v>
      </c>
      <c r="BA100" s="68" t="n">
        <v>26111572</v>
      </c>
      <c r="BB100" s="68" t="n">
        <v>24290080</v>
      </c>
      <c r="BD100" s="8" t="str">
        <f aca="false">CONCATENATE("preprocessing/",A100, "/outputs/salmon_hg38_100/quant.sf")</f>
        <v>preprocessing/TMRC30239/outputs/salmon_hg38_100/quant.sf</v>
      </c>
      <c r="BI100" s="49" t="str">
        <f aca="false">CONCATENATE("preprocessing/", A100, "/outputs/02hisat2_hg38_100/hg38_100_sno_gene_gene_id.count.xz")</f>
        <v>preprocessing/TMRC30239/outputs/02hisat2_hg38_100/hg38_100_sno_gene_gene_id.count.xz</v>
      </c>
      <c r="BJ100" s="68" t="n">
        <v>22716220</v>
      </c>
      <c r="BK100" s="68" t="n">
        <v>1094635</v>
      </c>
      <c r="BO100" s="8" t="str">
        <f aca="false">CONCATENATE("preprocessing/", A100, "/outputs/03hisat2_lpanamensis_v36/sno_gene_gene_id.count.xz")</f>
        <v>preprocessing/TMRC30239/outputs/03hisat2_lpanamensis_v36/sno_gene_gene_id.count.xz</v>
      </c>
      <c r="BP100" s="14" t="n">
        <v>472</v>
      </c>
      <c r="BQ100" s="14" t="n">
        <v>34</v>
      </c>
      <c r="BV100" s="7" t="s">
        <v>480</v>
      </c>
      <c r="BZ100" s="7" t="s">
        <v>109</v>
      </c>
      <c r="CG100" s="7" t="s">
        <v>484</v>
      </c>
      <c r="CH100" s="7" t="n">
        <v>0</v>
      </c>
      <c r="CI100" s="7" t="n">
        <v>0</v>
      </c>
      <c r="CJ100" s="7" t="n">
        <v>9</v>
      </c>
      <c r="CK100" s="7" t="n">
        <v>0</v>
      </c>
    </row>
    <row r="101" customFormat="false" ht="15.75" hidden="false" customHeight="false" outlineLevel="0" collapsed="false">
      <c r="A101" s="1" t="s">
        <v>485</v>
      </c>
      <c r="B101" s="70" t="s">
        <v>478</v>
      </c>
      <c r="C101" s="70" t="s">
        <v>486</v>
      </c>
      <c r="D101" s="34" t="n">
        <v>1</v>
      </c>
      <c r="E101" s="35" t="s">
        <v>94</v>
      </c>
      <c r="F101" s="35" t="s">
        <v>265</v>
      </c>
      <c r="G101" s="35" t="s">
        <v>96</v>
      </c>
      <c r="H101" s="69" t="n">
        <v>43027</v>
      </c>
      <c r="J101" s="6" t="n">
        <v>0.4375</v>
      </c>
      <c r="K101" s="7" t="s">
        <v>154</v>
      </c>
      <c r="L101" s="38" t="s">
        <v>185</v>
      </c>
      <c r="M101" s="39" t="n">
        <v>1</v>
      </c>
      <c r="N101" s="38" t="s">
        <v>451</v>
      </c>
      <c r="O101" s="70" t="s">
        <v>332</v>
      </c>
      <c r="P101" s="70" t="s">
        <v>99</v>
      </c>
      <c r="Q101" s="70" t="s">
        <v>240</v>
      </c>
      <c r="R101" s="40" t="s">
        <v>155</v>
      </c>
      <c r="S101" s="40" t="s">
        <v>156</v>
      </c>
      <c r="T101" s="40" t="s">
        <v>157</v>
      </c>
      <c r="U101" s="82" t="n">
        <v>27540000</v>
      </c>
      <c r="W101" s="43" t="s">
        <v>230</v>
      </c>
      <c r="X101" s="71" t="n">
        <v>43040</v>
      </c>
      <c r="Y101" s="35" t="n">
        <v>30</v>
      </c>
      <c r="Z101" s="83" t="n">
        <f aca="false">(Y101-AH101)-3</f>
        <v>25.494278257378</v>
      </c>
      <c r="AA101" s="44"/>
      <c r="AB101" s="70" t="n">
        <v>170</v>
      </c>
      <c r="AC101" s="40" t="s">
        <v>104</v>
      </c>
      <c r="AD101" s="40" t="s">
        <v>112</v>
      </c>
      <c r="AE101" s="70" t="n">
        <v>199.24</v>
      </c>
      <c r="AF101" s="70" t="n">
        <v>1.86</v>
      </c>
      <c r="AG101" s="70" t="n">
        <v>1.84</v>
      </c>
      <c r="AH101" s="84" t="n">
        <v>1.50572174262196</v>
      </c>
      <c r="AI101" s="35" t="n">
        <v>300</v>
      </c>
      <c r="AJ101" s="73" t="n">
        <v>43083</v>
      </c>
      <c r="AK101" s="70" t="s">
        <v>104</v>
      </c>
      <c r="AL101" s="70" t="n">
        <v>4</v>
      </c>
      <c r="AM101" s="8" t="n">
        <v>28</v>
      </c>
      <c r="AN101" s="8" t="n">
        <v>15</v>
      </c>
      <c r="AO101" s="73" t="n">
        <v>43102</v>
      </c>
      <c r="AQ101" s="8" t="s">
        <v>188</v>
      </c>
      <c r="BA101" s="68" t="n">
        <v>32729644</v>
      </c>
      <c r="BB101" s="68" t="n">
        <v>30311729</v>
      </c>
      <c r="BD101" s="8" t="str">
        <f aca="false">CONCATENATE("preprocessing/",A101, "/outputs/salmon_hg38_100/quant.sf")</f>
        <v>preprocessing/TMRC30240/outputs/salmon_hg38_100/quant.sf</v>
      </c>
      <c r="BI101" s="49" t="str">
        <f aca="false">CONCATENATE("preprocessing/", A101, "/outputs/02hisat2_hg38_100/hg38_100_sno_gene_gene_id.count.xz")</f>
        <v>preprocessing/TMRC30240/outputs/02hisat2_hg38_100/hg38_100_sno_gene_gene_id.count.xz</v>
      </c>
      <c r="BJ101" s="68" t="n">
        <v>28259387</v>
      </c>
      <c r="BK101" s="68" t="n">
        <v>1365759</v>
      </c>
      <c r="BL101" s="52" t="n">
        <f aca="false">(BK101+BJ101)/BB101</f>
        <v>0.977349263052596</v>
      </c>
      <c r="BO101" s="8" t="str">
        <f aca="false">CONCATENATE("preprocessing/", A101, "/outputs/03hisat2_lpanamensis_v36/sno_gene_gene_id.count.xz")</f>
        <v>preprocessing/TMRC30240/outputs/03hisat2_lpanamensis_v36/sno_gene_gene_id.count.xz</v>
      </c>
      <c r="BP101" s="14" t="n">
        <v>879</v>
      </c>
      <c r="BQ101" s="14" t="n">
        <v>66</v>
      </c>
      <c r="BV101" s="7" t="s">
        <v>480</v>
      </c>
      <c r="BZ101" s="7" t="s">
        <v>109</v>
      </c>
      <c r="CG101" s="7" t="s">
        <v>487</v>
      </c>
      <c r="CH101" s="7" t="n">
        <v>0</v>
      </c>
      <c r="CI101" s="7" t="n">
        <v>0</v>
      </c>
      <c r="CJ101" s="7" t="n">
        <v>4</v>
      </c>
      <c r="CK101" s="7" t="n">
        <v>0</v>
      </c>
    </row>
    <row r="102" customFormat="false" ht="15.75" hidden="false" customHeight="false" outlineLevel="0" collapsed="false">
      <c r="A102" s="1" t="s">
        <v>488</v>
      </c>
      <c r="B102" s="70" t="s">
        <v>478</v>
      </c>
      <c r="C102" s="33" t="s">
        <v>489</v>
      </c>
      <c r="D102" s="34" t="n">
        <v>1</v>
      </c>
      <c r="E102" s="35" t="s">
        <v>94</v>
      </c>
      <c r="F102" s="35" t="s">
        <v>265</v>
      </c>
      <c r="G102" s="35" t="s">
        <v>96</v>
      </c>
      <c r="H102" s="69" t="n">
        <v>43046</v>
      </c>
      <c r="J102" s="6" t="n">
        <v>0.395833333333333</v>
      </c>
      <c r="K102" s="7" t="s">
        <v>175</v>
      </c>
      <c r="L102" s="38" t="s">
        <v>185</v>
      </c>
      <c r="M102" s="39" t="n">
        <v>3</v>
      </c>
      <c r="N102" s="38" t="s">
        <v>451</v>
      </c>
      <c r="O102" s="70" t="s">
        <v>332</v>
      </c>
      <c r="P102" s="70" t="s">
        <v>99</v>
      </c>
      <c r="Q102" s="70" t="s">
        <v>240</v>
      </c>
      <c r="R102" s="40" t="s">
        <v>155</v>
      </c>
      <c r="S102" s="40" t="s">
        <v>200</v>
      </c>
      <c r="T102" s="40" t="s">
        <v>452</v>
      </c>
      <c r="U102" s="82" t="n">
        <v>1350000</v>
      </c>
      <c r="W102" s="43" t="s">
        <v>230</v>
      </c>
      <c r="X102" s="71" t="n">
        <v>43050</v>
      </c>
      <c r="Y102" s="35" t="n">
        <v>20</v>
      </c>
      <c r="Z102" s="83" t="n">
        <f aca="false">(Y102-AH102)-3</f>
        <v>4.16852010265184</v>
      </c>
      <c r="AA102" s="36" t="n">
        <v>43054</v>
      </c>
      <c r="AB102" s="70"/>
      <c r="AC102" s="40"/>
      <c r="AD102" s="40" t="s">
        <v>112</v>
      </c>
      <c r="AE102" s="70" t="n">
        <v>23.38</v>
      </c>
      <c r="AF102" s="70" t="n">
        <v>1.88</v>
      </c>
      <c r="AG102" s="70" t="n">
        <v>0.3</v>
      </c>
      <c r="AH102" s="84" t="n">
        <v>12.8314798973482</v>
      </c>
      <c r="AI102" s="35" t="n">
        <v>300</v>
      </c>
      <c r="AJ102" s="73" t="n">
        <v>43083</v>
      </c>
      <c r="AK102" s="70" t="s">
        <v>104</v>
      </c>
      <c r="AL102" s="70" t="n">
        <v>21</v>
      </c>
      <c r="AM102" s="8" t="n">
        <v>28</v>
      </c>
      <c r="AN102" s="8" t="n">
        <v>15</v>
      </c>
      <c r="AO102" s="73" t="n">
        <v>43102</v>
      </c>
      <c r="AQ102" s="8" t="s">
        <v>188</v>
      </c>
      <c r="BA102" s="68" t="n">
        <v>24326316</v>
      </c>
      <c r="BB102" s="68" t="n">
        <v>22101773</v>
      </c>
      <c r="BD102" s="8" t="str">
        <f aca="false">CONCATENATE("preprocessing/",A102, "/outputs/salmon_hg38_100/quant.sf")</f>
        <v>preprocessing/TMRC30278/outputs/salmon_hg38_100/quant.sf</v>
      </c>
      <c r="BI102" s="49" t="str">
        <f aca="false">CONCATENATE("preprocessing/", A102, "/outputs/02hisat2_hg38_100/hg38_100_sno_gene_gene_id.count.xz")</f>
        <v>preprocessing/TMRC30278/outputs/02hisat2_hg38_100/hg38_100_sno_gene_gene_id.count.xz</v>
      </c>
      <c r="BJ102" s="68" t="n">
        <v>20487483</v>
      </c>
      <c r="BK102" s="68" t="n">
        <v>1035617</v>
      </c>
      <c r="BL102" s="52" t="n">
        <f aca="false">(BK102+BJ102)/BB102</f>
        <v>0.973817801856892</v>
      </c>
      <c r="BO102" s="8" t="str">
        <f aca="false">CONCATENATE("preprocessing/", A102, "/outputs/03hisat2_lpanamensis_v36/sno_gene_gene_id.count.xz")</f>
        <v>preprocessing/TMRC30278/outputs/03hisat2_lpanamensis_v36/sno_gene_gene_id.count.xz</v>
      </c>
      <c r="BP102" s="14" t="n">
        <v>104</v>
      </c>
      <c r="BQ102" s="14" t="n">
        <v>13</v>
      </c>
      <c r="BR102" s="54" t="n">
        <f aca="false">(BQ102+BP102)/BB102</f>
        <v>5.29369295395442E-006</v>
      </c>
      <c r="BV102" s="7" t="s">
        <v>480</v>
      </c>
      <c r="BZ102" s="7" t="s">
        <v>109</v>
      </c>
      <c r="CG102" s="7" t="s">
        <v>490</v>
      </c>
      <c r="CH102" s="7" t="n">
        <v>0</v>
      </c>
      <c r="CI102" s="7" t="n">
        <v>1</v>
      </c>
      <c r="CJ102" s="7" t="n">
        <v>0</v>
      </c>
      <c r="CK102" s="7" t="n">
        <v>0</v>
      </c>
    </row>
    <row r="103" customFormat="false" ht="15.75" hidden="false" customHeight="false" outlineLevel="0" collapsed="false">
      <c r="A103" s="1" t="s">
        <v>491</v>
      </c>
      <c r="B103" s="70" t="s">
        <v>478</v>
      </c>
      <c r="C103" s="70" t="s">
        <v>492</v>
      </c>
      <c r="D103" s="34" t="n">
        <v>1</v>
      </c>
      <c r="E103" s="35" t="s">
        <v>94</v>
      </c>
      <c r="F103" s="35" t="s">
        <v>265</v>
      </c>
      <c r="G103" s="35" t="s">
        <v>96</v>
      </c>
      <c r="H103" s="69" t="n">
        <v>43046</v>
      </c>
      <c r="J103" s="6" t="n">
        <v>0.395833333333333</v>
      </c>
      <c r="K103" s="7" t="s">
        <v>168</v>
      </c>
      <c r="L103" s="38" t="s">
        <v>185</v>
      </c>
      <c r="M103" s="39" t="n">
        <v>3</v>
      </c>
      <c r="N103" s="38" t="s">
        <v>451</v>
      </c>
      <c r="O103" s="70" t="s">
        <v>332</v>
      </c>
      <c r="P103" s="70" t="s">
        <v>99</v>
      </c>
      <c r="Q103" s="70" t="s">
        <v>240</v>
      </c>
      <c r="R103" s="40" t="s">
        <v>155</v>
      </c>
      <c r="S103" s="40" t="s">
        <v>169</v>
      </c>
      <c r="T103" s="40" t="s">
        <v>157</v>
      </c>
      <c r="U103" s="82" t="n">
        <v>12500000</v>
      </c>
      <c r="W103" s="43" t="s">
        <v>230</v>
      </c>
      <c r="X103" s="71" t="n">
        <v>43050</v>
      </c>
      <c r="Y103" s="35" t="n">
        <v>30</v>
      </c>
      <c r="Z103" s="83" t="n">
        <f aca="false">(Y103-AH103)-3</f>
        <v>26.6184953456432</v>
      </c>
      <c r="AA103" s="36" t="n">
        <v>43054</v>
      </c>
      <c r="AB103" s="70" t="n">
        <v>917</v>
      </c>
      <c r="AC103" s="40" t="s">
        <v>104</v>
      </c>
      <c r="AD103" s="40" t="s">
        <v>112</v>
      </c>
      <c r="AE103" s="70" t="n">
        <v>786.36</v>
      </c>
      <c r="AF103" s="70" t="n">
        <v>2.02</v>
      </c>
      <c r="AG103" s="70" t="n">
        <v>2.11</v>
      </c>
      <c r="AH103" s="84" t="n">
        <v>0.381504654356783</v>
      </c>
      <c r="AI103" s="35" t="n">
        <v>300</v>
      </c>
      <c r="AJ103" s="73" t="n">
        <v>43083</v>
      </c>
      <c r="AK103" s="70" t="s">
        <v>104</v>
      </c>
      <c r="AL103" s="70" t="n">
        <v>19</v>
      </c>
      <c r="AM103" s="8" t="n">
        <v>28</v>
      </c>
      <c r="AN103" s="8" t="n">
        <v>15</v>
      </c>
      <c r="AO103" s="73" t="n">
        <v>43102</v>
      </c>
      <c r="AQ103" s="8" t="s">
        <v>188</v>
      </c>
      <c r="BA103" s="68" t="n">
        <v>23080135</v>
      </c>
      <c r="BB103" s="68" t="n">
        <v>20707821</v>
      </c>
      <c r="BD103" s="8" t="str">
        <f aca="false">CONCATENATE("preprocessing/",A103, "/outputs/salmon_hg38_100/quant.sf")</f>
        <v>preprocessing/TMRC30279/outputs/salmon_hg38_100/quant.sf</v>
      </c>
      <c r="BI103" s="49" t="str">
        <f aca="false">CONCATENATE("preprocessing/", A103, "/outputs/02hisat2_hg38_100/hg38_100_sno_gene_gene_id.count.xz")</f>
        <v>preprocessing/TMRC30279/outputs/02hisat2_hg38_100/hg38_100_sno_gene_gene_id.count.xz</v>
      </c>
      <c r="BJ103" s="68" t="n">
        <v>19283026</v>
      </c>
      <c r="BK103" s="68" t="n">
        <v>837315</v>
      </c>
      <c r="BL103" s="52" t="n">
        <f aca="false">(BK103+BJ103)/BB103</f>
        <v>0.971630042581496</v>
      </c>
      <c r="BO103" s="8" t="str">
        <f aca="false">CONCATENATE("preprocessing/", A103, "/outputs/03hisat2_lpanamensis_v36/sno_gene_gene_id.count.xz")</f>
        <v>preprocessing/TMRC30279/outputs/03hisat2_lpanamensis_v36/sno_gene_gene_id.count.xz</v>
      </c>
      <c r="BP103" s="14" t="n">
        <v>71</v>
      </c>
      <c r="BQ103" s="14" t="n">
        <v>7</v>
      </c>
      <c r="BR103" s="54" t="n">
        <f aca="false">(BQ103+BP103)/BB103</f>
        <v>3.76669278723242E-006</v>
      </c>
      <c r="BV103" s="7" t="s">
        <v>480</v>
      </c>
      <c r="BZ103" s="7" t="s">
        <v>109</v>
      </c>
      <c r="CG103" s="7" t="s">
        <v>490</v>
      </c>
      <c r="CH103" s="7" t="n">
        <v>0</v>
      </c>
      <c r="CI103" s="7" t="n">
        <v>0</v>
      </c>
      <c r="CJ103" s="7" t="n">
        <v>0</v>
      </c>
      <c r="CK103" s="7" t="n">
        <v>0</v>
      </c>
    </row>
    <row r="104" customFormat="false" ht="15.75" hidden="false" customHeight="false" outlineLevel="0" collapsed="false">
      <c r="A104" s="1" t="s">
        <v>493</v>
      </c>
      <c r="B104" s="70" t="s">
        <v>478</v>
      </c>
      <c r="C104" s="70" t="s">
        <v>494</v>
      </c>
      <c r="D104" s="34" t="n">
        <v>1</v>
      </c>
      <c r="E104" s="35" t="s">
        <v>94</v>
      </c>
      <c r="F104" s="35" t="s">
        <v>265</v>
      </c>
      <c r="G104" s="35" t="s">
        <v>96</v>
      </c>
      <c r="H104" s="69" t="n">
        <v>43046</v>
      </c>
      <c r="J104" s="6" t="n">
        <v>0.395833333333333</v>
      </c>
      <c r="K104" s="7" t="s">
        <v>154</v>
      </c>
      <c r="L104" s="38" t="s">
        <v>185</v>
      </c>
      <c r="M104" s="39" t="n">
        <v>3</v>
      </c>
      <c r="N104" s="38" t="s">
        <v>451</v>
      </c>
      <c r="O104" s="70" t="s">
        <v>332</v>
      </c>
      <c r="P104" s="70" t="s">
        <v>99</v>
      </c>
      <c r="Q104" s="70" t="s">
        <v>240</v>
      </c>
      <c r="R104" s="40" t="s">
        <v>155</v>
      </c>
      <c r="S104" s="40" t="s">
        <v>156</v>
      </c>
      <c r="T104" s="40" t="s">
        <v>157</v>
      </c>
      <c r="U104" s="82" t="n">
        <v>39500000</v>
      </c>
      <c r="W104" s="43" t="s">
        <v>230</v>
      </c>
      <c r="X104" s="71" t="n">
        <v>43050</v>
      </c>
      <c r="Y104" s="35" t="n">
        <v>30</v>
      </c>
      <c r="Z104" s="83" t="n">
        <f aca="false">(Y104-AH104)-3</f>
        <v>26.0306007044302</v>
      </c>
      <c r="AA104" s="36" t="n">
        <v>43054</v>
      </c>
      <c r="AB104" s="70" t="n">
        <v>609</v>
      </c>
      <c r="AC104" s="40" t="s">
        <v>104</v>
      </c>
      <c r="AD104" s="40" t="s">
        <v>112</v>
      </c>
      <c r="AE104" s="70" t="n">
        <v>309.47</v>
      </c>
      <c r="AF104" s="70" t="n">
        <v>1.94</v>
      </c>
      <c r="AG104" s="70" t="n">
        <v>1.77</v>
      </c>
      <c r="AH104" s="84" t="n">
        <v>0.969399295569845</v>
      </c>
      <c r="AI104" s="35" t="n">
        <v>300</v>
      </c>
      <c r="AJ104" s="73" t="n">
        <v>43083</v>
      </c>
      <c r="AK104" s="70" t="s">
        <v>104</v>
      </c>
      <c r="AL104" s="70" t="n">
        <v>20</v>
      </c>
      <c r="AM104" s="8" t="n">
        <v>28</v>
      </c>
      <c r="AN104" s="8" t="n">
        <v>15</v>
      </c>
      <c r="AO104" s="73" t="n">
        <v>43102</v>
      </c>
      <c r="AQ104" s="8" t="s">
        <v>188</v>
      </c>
      <c r="BA104" s="68" t="n">
        <v>27805895</v>
      </c>
      <c r="BB104" s="68" t="n">
        <v>24938493</v>
      </c>
      <c r="BD104" s="8" t="str">
        <f aca="false">CONCATENATE("preprocessing/",A104, "/outputs/salmon_hg38_100/quant.sf")</f>
        <v>preprocessing/TMRC30280/outputs/salmon_hg38_100/quant.sf</v>
      </c>
      <c r="BI104" s="49" t="str">
        <f aca="false">CONCATENATE("preprocessing/", A104, "/outputs/02hisat2_hg38_100/hg38_100_sno_gene_gene_id.count.xz")</f>
        <v>preprocessing/TMRC30280/outputs/02hisat2_hg38_100/hg38_100_sno_gene_gene_id.count.xz</v>
      </c>
      <c r="BJ104" s="68" t="n">
        <v>22793083</v>
      </c>
      <c r="BK104" s="68" t="n">
        <v>1299272</v>
      </c>
      <c r="BL104" s="52" t="n">
        <f aca="false">(BK104+BJ104)/BB104</f>
        <v>0.966071005172606</v>
      </c>
      <c r="BO104" s="8" t="str">
        <f aca="false">CONCATENATE("preprocessing/", A104, "/outputs/03hisat2_lpanamensis_v36/sno_gene_gene_id.count.xz")</f>
        <v>preprocessing/TMRC30280/outputs/03hisat2_lpanamensis_v36/sno_gene_gene_id.count.xz</v>
      </c>
      <c r="BP104" s="14" t="n">
        <v>249</v>
      </c>
      <c r="BQ104" s="14" t="n">
        <v>41</v>
      </c>
      <c r="BR104" s="54" t="n">
        <f aca="false">(BQ104+BP104)/BB104</f>
        <v>1.16286096357146E-005</v>
      </c>
      <c r="BV104" s="7" t="s">
        <v>480</v>
      </c>
      <c r="BZ104" s="7" t="s">
        <v>109</v>
      </c>
      <c r="CG104" s="7" t="s">
        <v>495</v>
      </c>
      <c r="CH104" s="7" t="n">
        <v>0</v>
      </c>
      <c r="CI104" s="7" t="n">
        <v>0</v>
      </c>
      <c r="CJ104" s="7" t="n">
        <v>0</v>
      </c>
      <c r="CK104" s="7" t="n">
        <v>0</v>
      </c>
    </row>
    <row r="105" customFormat="false" ht="15.75" hidden="false" customHeight="false" outlineLevel="0" collapsed="false">
      <c r="A105" s="1" t="s">
        <v>496</v>
      </c>
      <c r="B105" s="7" t="s">
        <v>497</v>
      </c>
      <c r="C105" s="33" t="s">
        <v>498</v>
      </c>
      <c r="D105" s="34" t="n">
        <v>1</v>
      </c>
      <c r="E105" s="35" t="s">
        <v>94</v>
      </c>
      <c r="F105" s="35" t="s">
        <v>265</v>
      </c>
      <c r="G105" s="35" t="s">
        <v>96</v>
      </c>
      <c r="H105" s="69" t="n">
        <v>43029</v>
      </c>
      <c r="J105" s="6" t="n">
        <v>0.395833333333333</v>
      </c>
      <c r="K105" s="7" t="s">
        <v>175</v>
      </c>
      <c r="L105" s="38" t="s">
        <v>185</v>
      </c>
      <c r="M105" s="39" t="n">
        <v>1</v>
      </c>
      <c r="N105" s="38" t="s">
        <v>451</v>
      </c>
      <c r="O105" s="70" t="s">
        <v>332</v>
      </c>
      <c r="P105" s="70" t="s">
        <v>99</v>
      </c>
      <c r="Q105" s="70" t="s">
        <v>240</v>
      </c>
      <c r="R105" s="40" t="s">
        <v>155</v>
      </c>
      <c r="S105" s="40" t="s">
        <v>200</v>
      </c>
      <c r="T105" s="40" t="s">
        <v>452</v>
      </c>
      <c r="U105" s="82" t="n">
        <v>2790000</v>
      </c>
      <c r="W105" s="43" t="s">
        <v>230</v>
      </c>
      <c r="X105" s="71" t="n">
        <v>43040</v>
      </c>
      <c r="Y105" s="35" t="n">
        <v>20</v>
      </c>
      <c r="Z105" s="45" t="n">
        <f aca="false">(Y105-AH105)-3</f>
        <v>9.7</v>
      </c>
      <c r="AA105" s="36" t="n">
        <v>43043</v>
      </c>
      <c r="AB105" s="70" t="n">
        <v>26</v>
      </c>
      <c r="AC105" s="40" t="s">
        <v>104</v>
      </c>
      <c r="AD105" s="70" t="n">
        <v>9.3</v>
      </c>
      <c r="AE105" s="70" t="n">
        <v>41.24</v>
      </c>
      <c r="AF105" s="70" t="n">
        <v>1.73</v>
      </c>
      <c r="AG105" s="70" t="n">
        <v>2.47</v>
      </c>
      <c r="AH105" s="70" t="n">
        <v>7.3</v>
      </c>
      <c r="AI105" s="35" t="n">
        <v>300</v>
      </c>
      <c r="AJ105" s="73" t="n">
        <v>43078</v>
      </c>
      <c r="AK105" s="70" t="s">
        <v>104</v>
      </c>
      <c r="AL105" s="70" t="n">
        <v>19</v>
      </c>
      <c r="AM105" s="8" t="n">
        <v>28</v>
      </c>
      <c r="AN105" s="8" t="n">
        <v>15</v>
      </c>
      <c r="AO105" s="73" t="n">
        <v>43102</v>
      </c>
      <c r="AQ105" s="8" t="s">
        <v>188</v>
      </c>
      <c r="BA105" s="68" t="n">
        <v>27266355</v>
      </c>
      <c r="BB105" s="68" t="n">
        <v>25009283</v>
      </c>
      <c r="BD105" s="8" t="str">
        <f aca="false">CONCATENATE("preprocessing/",A105, "/outputs/salmon_hg38_100/quant.sf")</f>
        <v>preprocessing/TMRC30257/outputs/salmon_hg38_100/quant.sf</v>
      </c>
      <c r="BI105" s="49" t="str">
        <f aca="false">CONCATENATE("preprocessing/", A105, "/outputs/02hisat2_hg38_100/hg38_100_sno_gene_gene_id.count.xz")</f>
        <v>preprocessing/TMRC30257/outputs/02hisat2_hg38_100/hg38_100_sno_gene_gene_id.count.xz</v>
      </c>
      <c r="BJ105" s="68" t="n">
        <v>23511325</v>
      </c>
      <c r="BK105" s="68" t="n">
        <v>803806</v>
      </c>
      <c r="BL105" s="52" t="n">
        <f aca="false">(BK105+BJ105)/BB105</f>
        <v>0.9722442262739</v>
      </c>
      <c r="BO105" s="8" t="str">
        <f aca="false">CONCATENATE("preprocessing/", A105, "/outputs/03hisat2_lpanamensis_v36/sno_gene_gene_id.count.xz")</f>
        <v>preprocessing/TMRC30257/outputs/03hisat2_lpanamensis_v36/sno_gene_gene_id.count.xz</v>
      </c>
      <c r="BP105" s="14" t="n">
        <v>788</v>
      </c>
      <c r="BQ105" s="14" t="n">
        <v>65</v>
      </c>
      <c r="BR105" s="54" t="n">
        <f aca="false">(BQ105+BP105)/BB105</f>
        <v>3.41073352642697E-005</v>
      </c>
      <c r="BV105" s="7" t="s">
        <v>499</v>
      </c>
      <c r="BZ105" s="7" t="s">
        <v>109</v>
      </c>
      <c r="CG105" s="7" t="s">
        <v>500</v>
      </c>
      <c r="CH105" s="7" t="n">
        <v>0</v>
      </c>
      <c r="CI105" s="7" t="n">
        <v>0</v>
      </c>
      <c r="CJ105" s="7" t="n">
        <v>13</v>
      </c>
      <c r="CK105" s="7" t="n">
        <v>0</v>
      </c>
    </row>
    <row r="106" customFormat="false" ht="15.75" hidden="false" customHeight="false" outlineLevel="0" collapsed="false">
      <c r="A106" s="58" t="s">
        <v>501</v>
      </c>
      <c r="B106" s="33" t="s">
        <v>341</v>
      </c>
      <c r="C106" s="33" t="s">
        <v>502</v>
      </c>
      <c r="D106" s="34" t="n">
        <v>1</v>
      </c>
      <c r="E106" s="35" t="s">
        <v>94</v>
      </c>
      <c r="F106" s="35" t="s">
        <v>95</v>
      </c>
      <c r="G106" s="35" t="s">
        <v>96</v>
      </c>
      <c r="H106" s="36" t="n">
        <v>42144</v>
      </c>
      <c r="I106" s="6" t="n">
        <v>0.583333333333333</v>
      </c>
      <c r="K106" s="5" t="s">
        <v>204</v>
      </c>
      <c r="L106" s="65" t="s">
        <v>185</v>
      </c>
      <c r="M106" s="40" t="n">
        <v>1</v>
      </c>
      <c r="N106" s="35" t="s">
        <v>266</v>
      </c>
      <c r="O106" s="35" t="s">
        <v>99</v>
      </c>
      <c r="P106" s="35" t="s">
        <v>99</v>
      </c>
      <c r="Q106" s="35" t="s">
        <v>291</v>
      </c>
      <c r="R106" s="40" t="s">
        <v>205</v>
      </c>
      <c r="S106" s="40" t="s">
        <v>101</v>
      </c>
      <c r="T106" s="40" t="s">
        <v>101</v>
      </c>
      <c r="U106" s="41" t="s">
        <v>99</v>
      </c>
      <c r="V106" s="42" t="s">
        <v>99</v>
      </c>
      <c r="W106" s="43" t="s">
        <v>206</v>
      </c>
      <c r="X106" s="11" t="n">
        <v>42146</v>
      </c>
      <c r="Y106" s="35" t="n">
        <v>20</v>
      </c>
      <c r="Z106" s="35" t="n">
        <f aca="false">(Y106-AH106)-3</f>
        <v>16</v>
      </c>
      <c r="AA106" s="44" t="n">
        <v>42186</v>
      </c>
      <c r="AB106" s="40" t="n">
        <v>373</v>
      </c>
      <c r="AC106" s="40" t="s">
        <v>104</v>
      </c>
      <c r="AD106" s="40" t="n">
        <v>6.6</v>
      </c>
      <c r="AE106" s="40" t="n">
        <v>279</v>
      </c>
      <c r="AF106" s="40" t="n">
        <v>2.1</v>
      </c>
      <c r="AG106" s="40" t="n">
        <v>2.2</v>
      </c>
      <c r="AH106" s="40" t="n">
        <v>1</v>
      </c>
      <c r="AI106" s="40" t="n">
        <v>373</v>
      </c>
      <c r="AJ106" s="47" t="n">
        <v>42208</v>
      </c>
      <c r="AK106" s="40" t="s">
        <v>104</v>
      </c>
      <c r="AL106" s="40" t="n">
        <v>6</v>
      </c>
      <c r="AM106" s="40" t="n">
        <v>27</v>
      </c>
      <c r="AN106" s="40" t="n">
        <v>15</v>
      </c>
      <c r="AO106" s="47" t="n">
        <v>42277</v>
      </c>
      <c r="AP106" s="40" t="n">
        <v>12</v>
      </c>
      <c r="AQ106" s="40" t="s">
        <v>188</v>
      </c>
      <c r="AS106" s="8"/>
      <c r="AT106" s="7" t="s">
        <v>503</v>
      </c>
      <c r="AU106" s="8" t="n">
        <v>147</v>
      </c>
      <c r="AV106" s="51" t="n">
        <f aca="false">(100 * 2)/AU106</f>
        <v>1.36054421768707</v>
      </c>
      <c r="AW106" s="51" t="n">
        <f aca="false">100-AV106</f>
        <v>98.6394557823129</v>
      </c>
      <c r="AX106" s="7" t="s">
        <v>208</v>
      </c>
      <c r="AY106" s="7" t="n">
        <v>20191107</v>
      </c>
      <c r="AZ106" s="7" t="n">
        <v>20191127</v>
      </c>
      <c r="BA106" s="14" t="n">
        <v>9848643</v>
      </c>
      <c r="BB106" s="14" t="n">
        <v>9521651</v>
      </c>
      <c r="BC106" s="52" t="n">
        <f aca="false">BB106/BA106</f>
        <v>0.966798268553343</v>
      </c>
      <c r="BD106" s="8" t="str">
        <f aca="false">CONCATENATE("preprocessing/",A106, "/outputs/salmon_hg38_100/quant.sf")</f>
        <v>preprocessing/TMRC30019/outputs/salmon_hg38_100/quant.sf</v>
      </c>
      <c r="BE106" s="48"/>
      <c r="BF106" s="52"/>
      <c r="BG106" s="48"/>
      <c r="BH106" s="8"/>
      <c r="BI106" s="49" t="str">
        <f aca="false">CONCATENATE("preprocessing/", A106, "/outputs/02hisat2_hg38_100/hg38_100_sno_gene_gene_id.count.xz")</f>
        <v>preprocessing/TMRC30019/outputs/02hisat2_hg38_100/hg38_100_sno_gene_gene_id.count.xz</v>
      </c>
      <c r="BJ106" s="48" t="n">
        <v>6745185</v>
      </c>
      <c r="BK106" s="48" t="n">
        <v>2301104</v>
      </c>
      <c r="BL106" s="52" t="n">
        <f aca="false">(BK106+BJ106)/BB106</f>
        <v>0.950075674901338</v>
      </c>
      <c r="BM106" s="8"/>
      <c r="BN106" s="8"/>
      <c r="BO106" s="8" t="str">
        <f aca="false">CONCATENATE("preprocessing/", A106, "/outputs/03hisat2_lpanamensis_v36/sno_gene_gene_id.count.xz")</f>
        <v>preprocessing/TMRC30019/outputs/03hisat2_lpanamensis_v36/sno_gene_gene_id.count.xz</v>
      </c>
      <c r="BP106" s="48" t="n">
        <v>7942</v>
      </c>
      <c r="BQ106" s="48" t="n">
        <v>652</v>
      </c>
      <c r="BR106" s="54" t="n">
        <f aca="false">(BQ106+BP106)/BB106</f>
        <v>0.000902574564012061</v>
      </c>
      <c r="BS106" s="55" t="n">
        <f aca="false">(BQ106+BP106)/(BK106+BJ106)</f>
        <v>0.000950002813308308</v>
      </c>
      <c r="BT106" s="5" t="s">
        <v>204</v>
      </c>
      <c r="BU106" s="44" t="n">
        <v>42186</v>
      </c>
      <c r="BV106" s="7" t="s">
        <v>343</v>
      </c>
      <c r="BW106" s="8" t="s">
        <v>163</v>
      </c>
      <c r="BX106" s="8"/>
      <c r="BY106" s="8"/>
      <c r="BZ106" s="8" t="s">
        <v>258</v>
      </c>
      <c r="CA106" s="8"/>
      <c r="CB106" s="8"/>
      <c r="CC106" s="8"/>
      <c r="CD106" s="8"/>
      <c r="CE106" s="8" t="s">
        <v>104</v>
      </c>
      <c r="CF106" s="8"/>
      <c r="CG106" s="8" t="s">
        <v>504</v>
      </c>
      <c r="CH106" s="8" t="n">
        <v>0</v>
      </c>
      <c r="CI106" s="8" t="n">
        <v>1</v>
      </c>
      <c r="CJ106" s="8"/>
      <c r="CK106" s="8"/>
      <c r="CL106" s="8" t="n">
        <f aca="false">SUM(CH106:CK106)</f>
        <v>1</v>
      </c>
      <c r="CM106" s="56" t="n">
        <f aca="false">+CL106/BP106</f>
        <v>0.00012591286829514</v>
      </c>
      <c r="CN106" s="8" t="s">
        <v>99</v>
      </c>
    </row>
    <row r="107" customFormat="false" ht="15.75" hidden="false" customHeight="false" outlineLevel="0" collapsed="false">
      <c r="A107" s="1" t="s">
        <v>505</v>
      </c>
      <c r="B107" s="7" t="s">
        <v>497</v>
      </c>
      <c r="C107" s="33" t="s">
        <v>506</v>
      </c>
      <c r="D107" s="34" t="n">
        <v>1</v>
      </c>
      <c r="E107" s="35" t="s">
        <v>94</v>
      </c>
      <c r="F107" s="35" t="s">
        <v>265</v>
      </c>
      <c r="G107" s="35" t="s">
        <v>96</v>
      </c>
      <c r="H107" s="69" t="n">
        <v>43029</v>
      </c>
      <c r="J107" s="6" t="n">
        <v>0.395833333333333</v>
      </c>
      <c r="K107" s="7" t="s">
        <v>168</v>
      </c>
      <c r="L107" s="38" t="s">
        <v>185</v>
      </c>
      <c r="M107" s="39" t="n">
        <v>1</v>
      </c>
      <c r="N107" s="38" t="s">
        <v>451</v>
      </c>
      <c r="O107" s="70" t="s">
        <v>332</v>
      </c>
      <c r="P107" s="70" t="s">
        <v>99</v>
      </c>
      <c r="Q107" s="70" t="s">
        <v>240</v>
      </c>
      <c r="R107" s="40" t="s">
        <v>155</v>
      </c>
      <c r="S107" s="40" t="s">
        <v>169</v>
      </c>
      <c r="T107" s="40" t="s">
        <v>157</v>
      </c>
      <c r="U107" s="82" t="n">
        <v>18000000</v>
      </c>
      <c r="W107" s="43" t="s">
        <v>230</v>
      </c>
      <c r="X107" s="71" t="n">
        <v>43040</v>
      </c>
      <c r="Y107" s="35" t="n">
        <v>30</v>
      </c>
      <c r="Z107" s="45" t="n">
        <f aca="false">(Y107-AH107)-3</f>
        <v>26.3</v>
      </c>
      <c r="AA107" s="36" t="n">
        <v>43043</v>
      </c>
      <c r="AB107" s="70" t="n">
        <v>535</v>
      </c>
      <c r="AC107" s="40" t="s">
        <v>104</v>
      </c>
      <c r="AD107" s="70" t="n">
        <v>9.7</v>
      </c>
      <c r="AE107" s="70" t="n">
        <v>441.08</v>
      </c>
      <c r="AF107" s="70" t="n">
        <v>1.91</v>
      </c>
      <c r="AG107" s="70" t="n">
        <v>2.19</v>
      </c>
      <c r="AH107" s="70" t="n">
        <v>0.7</v>
      </c>
      <c r="AI107" s="35" t="n">
        <v>300</v>
      </c>
      <c r="AJ107" s="73" t="n">
        <v>43102</v>
      </c>
      <c r="AK107" s="70" t="s">
        <v>104</v>
      </c>
      <c r="AL107" s="70" t="n">
        <v>16</v>
      </c>
      <c r="AM107" s="8" t="n">
        <v>28</v>
      </c>
      <c r="AN107" s="8" t="n">
        <v>15</v>
      </c>
      <c r="AO107" s="73" t="n">
        <v>43102</v>
      </c>
      <c r="AQ107" s="8" t="s">
        <v>188</v>
      </c>
      <c r="BA107" s="68" t="n">
        <v>20255168</v>
      </c>
      <c r="BB107" s="68" t="n">
        <v>17285074</v>
      </c>
      <c r="BD107" s="8" t="str">
        <f aca="false">CONCATENATE("preprocessing/",A107, "/outputs/salmon_hg38_100/quant.sf")</f>
        <v>preprocessing/TMRC30258/outputs/salmon_hg38_100/quant.sf</v>
      </c>
      <c r="BI107" s="49" t="str">
        <f aca="false">CONCATENATE("preprocessing/", A107, "/outputs/02hisat2_hg38_100/hg38_100_sno_gene_gene_id.count.xz")</f>
        <v>preprocessing/TMRC30258/outputs/02hisat2_hg38_100/hg38_100_sno_gene_gene_id.count.xz</v>
      </c>
      <c r="BJ107" s="68" t="n">
        <v>15646216</v>
      </c>
      <c r="BK107" s="68" t="n">
        <v>663258</v>
      </c>
      <c r="BL107" s="52" t="n">
        <f aca="false">(BK107+BJ107)/BB107</f>
        <v>0.943558239901085</v>
      </c>
      <c r="BO107" s="8" t="str">
        <f aca="false">CONCATENATE("preprocessing/", A107, "/outputs/03hisat2_lpanamensis_v36/sno_gene_gene_id.count.xz")</f>
        <v>preprocessing/TMRC30258/outputs/03hisat2_lpanamensis_v36/sno_gene_gene_id.count.xz</v>
      </c>
      <c r="BP107" s="68" t="n">
        <v>7268</v>
      </c>
      <c r="BQ107" s="14" t="n">
        <v>588</v>
      </c>
      <c r="BR107" s="54" t="n">
        <f aca="false">(BQ107+BP107)/BB107</f>
        <v>0.000454496173982246</v>
      </c>
      <c r="BV107" s="7" t="s">
        <v>499</v>
      </c>
      <c r="BZ107" s="7" t="s">
        <v>109</v>
      </c>
      <c r="CG107" s="7" t="s">
        <v>507</v>
      </c>
      <c r="CH107" s="7" t="n">
        <v>0</v>
      </c>
      <c r="CI107" s="7" t="n">
        <v>0</v>
      </c>
      <c r="CJ107" s="7" t="n">
        <v>136</v>
      </c>
      <c r="CK107" s="7" t="n">
        <v>0</v>
      </c>
    </row>
    <row r="108" customFormat="false" ht="15.75" hidden="false" customHeight="false" outlineLevel="0" collapsed="false">
      <c r="A108" s="1" t="s">
        <v>508</v>
      </c>
      <c r="B108" s="7" t="s">
        <v>497</v>
      </c>
      <c r="C108" s="33" t="s">
        <v>509</v>
      </c>
      <c r="D108" s="34" t="n">
        <v>1</v>
      </c>
      <c r="E108" s="35" t="s">
        <v>94</v>
      </c>
      <c r="F108" s="35" t="s">
        <v>265</v>
      </c>
      <c r="G108" s="35" t="s">
        <v>96</v>
      </c>
      <c r="H108" s="69" t="n">
        <v>43029</v>
      </c>
      <c r="J108" s="6" t="n">
        <v>0.395833333333333</v>
      </c>
      <c r="K108" s="7" t="s">
        <v>154</v>
      </c>
      <c r="L108" s="38" t="s">
        <v>185</v>
      </c>
      <c r="M108" s="39" t="n">
        <v>1</v>
      </c>
      <c r="N108" s="38" t="s">
        <v>451</v>
      </c>
      <c r="O108" s="70" t="s">
        <v>332</v>
      </c>
      <c r="P108" s="70" t="s">
        <v>99</v>
      </c>
      <c r="Q108" s="70" t="s">
        <v>240</v>
      </c>
      <c r="R108" s="40" t="s">
        <v>155</v>
      </c>
      <c r="S108" s="40" t="s">
        <v>156</v>
      </c>
      <c r="T108" s="40" t="s">
        <v>157</v>
      </c>
      <c r="U108" s="82" t="n">
        <v>43250000</v>
      </c>
      <c r="W108" s="43" t="s">
        <v>230</v>
      </c>
      <c r="X108" s="71" t="n">
        <v>43040</v>
      </c>
      <c r="Y108" s="35" t="n">
        <v>30</v>
      </c>
      <c r="Z108" s="45" t="n">
        <f aca="false">(Y108-AH108)-3</f>
        <v>25.9</v>
      </c>
      <c r="AA108" s="36" t="n">
        <v>43043</v>
      </c>
      <c r="AB108" s="70" t="n">
        <v>196</v>
      </c>
      <c r="AC108" s="40" t="s">
        <v>104</v>
      </c>
      <c r="AD108" s="70" t="n">
        <v>6</v>
      </c>
      <c r="AE108" s="70" t="n">
        <v>267.39</v>
      </c>
      <c r="AF108" s="70" t="n">
        <v>1.92</v>
      </c>
      <c r="AG108" s="70" t="n">
        <v>1.7</v>
      </c>
      <c r="AH108" s="70" t="n">
        <v>1.1</v>
      </c>
      <c r="AI108" s="35" t="n">
        <v>300</v>
      </c>
      <c r="AJ108" s="73" t="n">
        <v>43102</v>
      </c>
      <c r="AK108" s="70" t="s">
        <v>104</v>
      </c>
      <c r="AL108" s="70" t="n">
        <v>18</v>
      </c>
      <c r="AM108" s="8" t="n">
        <v>28</v>
      </c>
      <c r="AN108" s="8" t="n">
        <v>15</v>
      </c>
      <c r="AO108" s="73" t="n">
        <v>43102</v>
      </c>
      <c r="AQ108" s="8" t="s">
        <v>188</v>
      </c>
      <c r="BV108" s="7" t="s">
        <v>499</v>
      </c>
      <c r="BZ108" s="7" t="s">
        <v>109</v>
      </c>
      <c r="CH108" s="7" t="s">
        <v>510</v>
      </c>
    </row>
    <row r="109" customFormat="false" ht="15.75" hidden="false" customHeight="false" outlineLevel="0" collapsed="false">
      <c r="A109" s="1" t="s">
        <v>511</v>
      </c>
      <c r="B109" s="70" t="s">
        <v>512</v>
      </c>
      <c r="C109" s="33" t="s">
        <v>513</v>
      </c>
      <c r="D109" s="34" t="n">
        <v>1</v>
      </c>
      <c r="E109" s="35" t="s">
        <v>94</v>
      </c>
      <c r="F109" s="35" t="s">
        <v>265</v>
      </c>
      <c r="G109" s="35" t="s">
        <v>96</v>
      </c>
      <c r="H109" s="69" t="n">
        <v>43046</v>
      </c>
      <c r="J109" s="6" t="n">
        <v>0.395833333333333</v>
      </c>
      <c r="K109" s="7" t="s">
        <v>175</v>
      </c>
      <c r="L109" s="38" t="s">
        <v>185</v>
      </c>
      <c r="M109" s="39" t="n">
        <v>1</v>
      </c>
      <c r="N109" s="38" t="s">
        <v>451</v>
      </c>
      <c r="O109" s="70" t="s">
        <v>332</v>
      </c>
      <c r="P109" s="70" t="s">
        <v>99</v>
      </c>
      <c r="Q109" s="70" t="s">
        <v>240</v>
      </c>
      <c r="R109" s="40" t="s">
        <v>155</v>
      </c>
      <c r="S109" s="40" t="s">
        <v>200</v>
      </c>
      <c r="T109" s="40" t="s">
        <v>452</v>
      </c>
      <c r="U109" s="82" t="n">
        <v>1700000</v>
      </c>
      <c r="W109" s="43" t="s">
        <v>230</v>
      </c>
      <c r="X109" s="71" t="n">
        <v>43050</v>
      </c>
      <c r="Y109" s="35" t="n">
        <v>20</v>
      </c>
      <c r="Z109" s="83" t="n">
        <f aca="false">(Y109-AH109)-3</f>
        <v>5.70907038012796</v>
      </c>
      <c r="AA109" s="85"/>
      <c r="AB109" s="70"/>
      <c r="AE109" s="70" t="n">
        <v>26.57</v>
      </c>
      <c r="AF109" s="70" t="n">
        <v>1.89</v>
      </c>
      <c r="AG109" s="70" t="n">
        <v>0.97</v>
      </c>
      <c r="AH109" s="84" t="n">
        <v>11.290929619872</v>
      </c>
      <c r="AI109" s="35" t="n">
        <v>300</v>
      </c>
      <c r="AJ109" s="73" t="n">
        <v>43083</v>
      </c>
      <c r="AK109" s="70" t="s">
        <v>104</v>
      </c>
      <c r="AL109" s="70" t="n">
        <v>16</v>
      </c>
      <c r="AM109" s="8" t="n">
        <v>28</v>
      </c>
      <c r="AN109" s="8" t="n">
        <v>15</v>
      </c>
      <c r="AO109" s="73" t="n">
        <v>43102</v>
      </c>
      <c r="AQ109" s="8" t="s">
        <v>188</v>
      </c>
      <c r="BA109" s="68" t="n">
        <v>18917312</v>
      </c>
      <c r="BB109" s="68" t="n">
        <v>16731460</v>
      </c>
      <c r="BD109" s="8" t="str">
        <f aca="false">CONCATENATE("preprocessing/",A109, "/outputs/salmon_hg38_100/quant.sf")</f>
        <v>preprocessing/TMRC30281/outputs/salmon_hg38_100/quant.sf</v>
      </c>
      <c r="BI109" s="49" t="str">
        <f aca="false">CONCATENATE("preprocessing/", A109, "/outputs/02hisat2_hg38_100/hg38_100_sno_gene_gene_id.count.xz")</f>
        <v>preprocessing/TMRC30281/outputs/02hisat2_hg38_100/hg38_100_sno_gene_gene_id.count.xz</v>
      </c>
      <c r="BJ109" s="68" t="n">
        <v>15096641</v>
      </c>
      <c r="BK109" s="68" t="n">
        <v>899455</v>
      </c>
      <c r="BL109" s="52" t="n">
        <f aca="false">(BK109+BJ109)/BB109</f>
        <v>0.956049023815017</v>
      </c>
      <c r="BO109" s="8" t="str">
        <f aca="false">CONCATENATE("preprocessing/", A109, "/outputs/03hisat2_lpanamensis_v36/sno_gene_gene_id.count.xz")</f>
        <v>preprocessing/TMRC30281/outputs/03hisat2_lpanamensis_v36/sno_gene_gene_id.count.xz</v>
      </c>
      <c r="BP109" s="14" t="n">
        <v>937</v>
      </c>
      <c r="BQ109" s="14" t="n">
        <v>54</v>
      </c>
      <c r="BR109" s="54" t="n">
        <f aca="false">(BQ109+BP109)/BB109</f>
        <v>5.9229738468729E-005</v>
      </c>
      <c r="BV109" s="7" t="s">
        <v>514</v>
      </c>
      <c r="BZ109" s="7" t="s">
        <v>109</v>
      </c>
      <c r="CG109" s="7" t="s">
        <v>515</v>
      </c>
      <c r="CH109" s="7" t="n">
        <v>0</v>
      </c>
      <c r="CI109" s="7" t="n">
        <v>0</v>
      </c>
      <c r="CJ109" s="7" t="n">
        <v>14</v>
      </c>
      <c r="CK109" s="7" t="n">
        <v>0</v>
      </c>
    </row>
    <row r="110" customFormat="false" ht="15.75" hidden="false" customHeight="false" outlineLevel="0" collapsed="false">
      <c r="A110" s="1" t="s">
        <v>516</v>
      </c>
      <c r="B110" s="70" t="s">
        <v>512</v>
      </c>
      <c r="C110" s="70" t="s">
        <v>517</v>
      </c>
      <c r="D110" s="34" t="n">
        <v>1</v>
      </c>
      <c r="E110" s="35" t="s">
        <v>94</v>
      </c>
      <c r="F110" s="35" t="s">
        <v>265</v>
      </c>
      <c r="G110" s="35" t="s">
        <v>96</v>
      </c>
      <c r="H110" s="69" t="n">
        <v>43046</v>
      </c>
      <c r="J110" s="6" t="n">
        <v>0.395833333333333</v>
      </c>
      <c r="K110" s="7" t="s">
        <v>168</v>
      </c>
      <c r="L110" s="38" t="s">
        <v>185</v>
      </c>
      <c r="M110" s="39" t="n">
        <v>1</v>
      </c>
      <c r="N110" s="38" t="s">
        <v>451</v>
      </c>
      <c r="O110" s="70" t="s">
        <v>332</v>
      </c>
      <c r="P110" s="70" t="s">
        <v>99</v>
      </c>
      <c r="Q110" s="70" t="s">
        <v>240</v>
      </c>
      <c r="R110" s="40" t="s">
        <v>155</v>
      </c>
      <c r="S110" s="40" t="s">
        <v>169</v>
      </c>
      <c r="T110" s="40" t="s">
        <v>157</v>
      </c>
      <c r="U110" s="82" t="n">
        <v>14790000</v>
      </c>
      <c r="W110" s="43" t="s">
        <v>230</v>
      </c>
      <c r="X110" s="71" t="n">
        <v>43050</v>
      </c>
      <c r="Y110" s="35" t="n">
        <v>30</v>
      </c>
      <c r="Z110" s="83" t="n">
        <f aca="false">(Y110-AH110)-3</f>
        <v>26.6407185628743</v>
      </c>
      <c r="AA110" s="85"/>
      <c r="AB110" s="70"/>
      <c r="AE110" s="70" t="n">
        <v>835</v>
      </c>
      <c r="AF110" s="70" t="n">
        <v>1.98</v>
      </c>
      <c r="AG110" s="70" t="n">
        <v>2.24</v>
      </c>
      <c r="AH110" s="84" t="n">
        <v>0.359281437125749</v>
      </c>
      <c r="AI110" s="35" t="n">
        <v>300</v>
      </c>
      <c r="AJ110" s="73" t="n">
        <v>43083</v>
      </c>
      <c r="AK110" s="70" t="s">
        <v>104</v>
      </c>
      <c r="AL110" s="70" t="n">
        <v>5</v>
      </c>
      <c r="AM110" s="8" t="n">
        <v>28</v>
      </c>
      <c r="AN110" s="8" t="n">
        <v>15</v>
      </c>
      <c r="AO110" s="73" t="n">
        <v>43102</v>
      </c>
      <c r="AQ110" s="8" t="s">
        <v>188</v>
      </c>
      <c r="BA110" s="68" t="n">
        <v>30007936</v>
      </c>
      <c r="BB110" s="68" t="n">
        <v>27996399</v>
      </c>
      <c r="BD110" s="8" t="str">
        <f aca="false">CONCATENATE("preprocessing/",A110, "/outputs/salmon_hg38_100/quant.sf")</f>
        <v>preprocessing/TMRC30283/outputs/salmon_hg38_100/quant.sf</v>
      </c>
      <c r="BI110" s="49" t="str">
        <f aca="false">CONCATENATE("preprocessing/", A110, "/outputs/02hisat2_hg38_100/hg38_100_sno_gene_gene_id.count.xz")</f>
        <v>preprocessing/TMRC30283/outputs/02hisat2_hg38_100/hg38_100_sno_gene_gene_id.count.xz</v>
      </c>
      <c r="BJ110" s="68" t="n">
        <v>26139178</v>
      </c>
      <c r="BK110" s="68" t="n">
        <v>1227660</v>
      </c>
      <c r="BL110" s="52" t="n">
        <f aca="false">(BK110+BJ110)/BB110</f>
        <v>0.977512786555157</v>
      </c>
      <c r="BO110" s="8" t="str">
        <f aca="false">CONCATENATE("preprocessing/", A110, "/outputs/03hisat2_lpanamensis_v36/sno_gene_gene_id.count.xz")</f>
        <v>preprocessing/TMRC30283/outputs/03hisat2_lpanamensis_v36/sno_gene_gene_id.count.xz</v>
      </c>
      <c r="BP110" s="14" t="n">
        <v>187</v>
      </c>
      <c r="BQ110" s="14" t="n">
        <v>27</v>
      </c>
      <c r="BR110" s="54" t="n">
        <f aca="false">(BQ110+BP110)/BB110</f>
        <v>7.64384019530512E-006</v>
      </c>
      <c r="BV110" s="7" t="s">
        <v>514</v>
      </c>
      <c r="BZ110" s="7" t="s">
        <v>109</v>
      </c>
      <c r="CG110" s="7" t="s">
        <v>518</v>
      </c>
      <c r="CH110" s="7" t="n">
        <v>0</v>
      </c>
      <c r="CI110" s="7" t="n">
        <v>2</v>
      </c>
      <c r="CJ110" s="7" t="n">
        <v>2</v>
      </c>
      <c r="CK110" s="7" t="n">
        <v>0</v>
      </c>
    </row>
    <row r="111" customFormat="false" ht="15.75" hidden="false" customHeight="false" outlineLevel="0" collapsed="false">
      <c r="A111" s="1" t="s">
        <v>519</v>
      </c>
      <c r="B111" s="70" t="s">
        <v>512</v>
      </c>
      <c r="C111" s="70" t="s">
        <v>520</v>
      </c>
      <c r="D111" s="34" t="n">
        <v>1</v>
      </c>
      <c r="E111" s="35" t="s">
        <v>94</v>
      </c>
      <c r="F111" s="35" t="s">
        <v>265</v>
      </c>
      <c r="G111" s="35" t="s">
        <v>96</v>
      </c>
      <c r="H111" s="69" t="n">
        <v>43046</v>
      </c>
      <c r="J111" s="6" t="n">
        <v>0.395833333333333</v>
      </c>
      <c r="K111" s="7" t="s">
        <v>154</v>
      </c>
      <c r="L111" s="38" t="s">
        <v>185</v>
      </c>
      <c r="M111" s="39" t="n">
        <v>1</v>
      </c>
      <c r="N111" s="38" t="s">
        <v>451</v>
      </c>
      <c r="O111" s="70" t="s">
        <v>332</v>
      </c>
      <c r="P111" s="70" t="s">
        <v>99</v>
      </c>
      <c r="Q111" s="70" t="s">
        <v>240</v>
      </c>
      <c r="R111" s="40" t="s">
        <v>155</v>
      </c>
      <c r="S111" s="40" t="s">
        <v>156</v>
      </c>
      <c r="T111" s="40" t="s">
        <v>157</v>
      </c>
      <c r="U111" s="82" t="n">
        <v>38500000</v>
      </c>
      <c r="W111" s="43" t="s">
        <v>230</v>
      </c>
      <c r="X111" s="71" t="n">
        <v>43050</v>
      </c>
      <c r="Y111" s="35" t="n">
        <v>30</v>
      </c>
      <c r="Z111" s="83" t="n">
        <f aca="false">(Y111-AH111)-3</f>
        <v>25.3785536698735</v>
      </c>
      <c r="AA111" s="85"/>
      <c r="AB111" s="70"/>
      <c r="AE111" s="70" t="n">
        <v>185.02</v>
      </c>
      <c r="AF111" s="70" t="n">
        <v>1.96</v>
      </c>
      <c r="AG111" s="70" t="n">
        <v>1.59</v>
      </c>
      <c r="AH111" s="84" t="n">
        <v>1.62144633012647</v>
      </c>
      <c r="AI111" s="35" t="n">
        <v>300</v>
      </c>
      <c r="AJ111" s="73" t="n">
        <v>43083</v>
      </c>
      <c r="AK111" s="70" t="s">
        <v>104</v>
      </c>
      <c r="AL111" s="70" t="n">
        <v>14</v>
      </c>
      <c r="AM111" s="8" t="n">
        <v>28</v>
      </c>
      <c r="AN111" s="8" t="n">
        <v>15</v>
      </c>
      <c r="AO111" s="73" t="n">
        <v>43102</v>
      </c>
      <c r="AQ111" s="8" t="s">
        <v>188</v>
      </c>
      <c r="BA111" s="68" t="n">
        <v>28592175</v>
      </c>
      <c r="BB111" s="68" t="n">
        <v>25536169</v>
      </c>
      <c r="BD111" s="8" t="str">
        <f aca="false">CONCATENATE("preprocessing/",A111, "/outputs/salmon_hg38_100/quant.sf")</f>
        <v>preprocessing/TMRC30284/outputs/salmon_hg38_100/quant.sf</v>
      </c>
      <c r="BI111" s="49" t="str">
        <f aca="false">CONCATENATE("preprocessing/", A111, "/outputs/02hisat2_hg38_100/hg38_100_sno_gene_gene_id.count.xz")</f>
        <v>preprocessing/TMRC30284/outputs/02hisat2_hg38_100/hg38_100_sno_gene_gene_id.count.xz</v>
      </c>
      <c r="BJ111" s="68" t="n">
        <v>23376878</v>
      </c>
      <c r="BK111" s="68" t="n">
        <v>1007825</v>
      </c>
      <c r="BL111" s="52" t="n">
        <f aca="false">(BK111+BJ111)/BB111</f>
        <v>0.95490842812013</v>
      </c>
      <c r="BO111" s="8" t="str">
        <f aca="false">CONCATENATE("preprocessing/", A111, "/outputs/03hisat2_lpanamensis_v36/sno_gene_gene_id.count.xz")</f>
        <v>preprocessing/TMRC30284/outputs/03hisat2_lpanamensis_v36/sno_gene_gene_id.count.xz</v>
      </c>
      <c r="BP111" s="14" t="n">
        <v>82</v>
      </c>
      <c r="BQ111" s="14" t="n">
        <v>32</v>
      </c>
      <c r="BR111" s="54" t="n">
        <f aca="false">(BQ111+BP111)/BB111</f>
        <v>4.46425616935728E-006</v>
      </c>
      <c r="BV111" s="7" t="s">
        <v>514</v>
      </c>
      <c r="BZ111" s="7" t="s">
        <v>109</v>
      </c>
      <c r="CG111" s="7" t="s">
        <v>521</v>
      </c>
      <c r="CH111" s="7" t="n">
        <v>0</v>
      </c>
      <c r="CI111" s="7" t="n">
        <v>0</v>
      </c>
      <c r="CJ111" s="7" t="n">
        <v>0</v>
      </c>
      <c r="CK111" s="7" t="n">
        <v>0</v>
      </c>
    </row>
    <row r="112" customFormat="false" ht="15.75" hidden="false" customHeight="false" outlineLevel="0" collapsed="false">
      <c r="A112" s="1" t="s">
        <v>522</v>
      </c>
      <c r="B112" s="70" t="s">
        <v>512</v>
      </c>
      <c r="C112" s="33" t="s">
        <v>523</v>
      </c>
      <c r="D112" s="34" t="n">
        <v>1</v>
      </c>
      <c r="E112" s="35" t="s">
        <v>94</v>
      </c>
      <c r="F112" s="35" t="s">
        <v>265</v>
      </c>
      <c r="G112" s="35" t="s">
        <v>96</v>
      </c>
      <c r="H112" s="69" t="n">
        <v>43054</v>
      </c>
      <c r="J112" s="6" t="n">
        <v>0.395833333333333</v>
      </c>
      <c r="K112" s="7" t="s">
        <v>175</v>
      </c>
      <c r="L112" s="38" t="s">
        <v>185</v>
      </c>
      <c r="M112" s="39" t="n">
        <v>2</v>
      </c>
      <c r="N112" s="38" t="s">
        <v>451</v>
      </c>
      <c r="O112" s="70" t="s">
        <v>332</v>
      </c>
      <c r="P112" s="70" t="s">
        <v>99</v>
      </c>
      <c r="Q112" s="70" t="s">
        <v>240</v>
      </c>
      <c r="R112" s="40" t="s">
        <v>155</v>
      </c>
      <c r="S112" s="40" t="s">
        <v>200</v>
      </c>
      <c r="T112" s="40" t="s">
        <v>157</v>
      </c>
      <c r="U112" s="82" t="n">
        <v>2850000</v>
      </c>
      <c r="W112" s="43" t="s">
        <v>230</v>
      </c>
      <c r="X112" s="71" t="n">
        <v>43071</v>
      </c>
      <c r="Y112" s="35" t="n">
        <v>20</v>
      </c>
      <c r="Z112" s="83" t="n">
        <f aca="false">(Y112-AH112)-3</f>
        <v>5.8</v>
      </c>
      <c r="AA112" s="85"/>
      <c r="AB112" s="70"/>
      <c r="AC112" s="40"/>
      <c r="AE112" s="70" t="n">
        <v>26.68</v>
      </c>
      <c r="AF112" s="70" t="n">
        <v>1.91</v>
      </c>
      <c r="AG112" s="70" t="n">
        <v>0.31</v>
      </c>
      <c r="AH112" s="84" t="n">
        <v>11.2</v>
      </c>
      <c r="AI112" s="35" t="n">
        <v>300</v>
      </c>
      <c r="AJ112" s="73" t="n">
        <v>43083</v>
      </c>
      <c r="AK112" s="70" t="s">
        <v>104</v>
      </c>
      <c r="AL112" s="70" t="n">
        <v>22</v>
      </c>
      <c r="AM112" s="8" t="n">
        <v>28</v>
      </c>
      <c r="AN112" s="8" t="n">
        <v>15</v>
      </c>
      <c r="AO112" s="73" t="n">
        <v>43102</v>
      </c>
      <c r="AQ112" s="8" t="s">
        <v>188</v>
      </c>
      <c r="BA112" s="68" t="n">
        <v>21594535</v>
      </c>
      <c r="BB112" s="68" t="n">
        <v>19585125</v>
      </c>
      <c r="BD112" s="8" t="str">
        <f aca="false">CONCATENATE("preprocessing/",A112, "/outputs/salmon_hg38_100/quant.sf")</f>
        <v>preprocessing/TMRC30282/outputs/salmon_hg38_100/quant.sf</v>
      </c>
      <c r="BI112" s="49" t="str">
        <f aca="false">CONCATENATE("preprocessing/", A112, "/outputs/02hisat2_hg38_100/hg38_100_sno_gene_gene_id.count.xz")</f>
        <v>preprocessing/TMRC30282/outputs/02hisat2_hg38_100/hg38_100_sno_gene_gene_id.count.xz</v>
      </c>
      <c r="BJ112" s="68" t="n">
        <v>17270006</v>
      </c>
      <c r="BK112" s="68" t="n">
        <v>1668089</v>
      </c>
      <c r="BL112" s="52" t="n">
        <f aca="false">(BK112+BJ112)/BB112</f>
        <v>0.966963192729176</v>
      </c>
      <c r="BO112" s="8" t="str">
        <f aca="false">CONCATENATE("preprocessing/", A112, "/outputs/03hisat2_lpanamensis_v36/sno_gene_gene_id.count.xz")</f>
        <v>preprocessing/TMRC30282/outputs/03hisat2_lpanamensis_v36/sno_gene_gene_id.count.xz</v>
      </c>
      <c r="BP112" s="14" t="n">
        <v>918</v>
      </c>
      <c r="BQ112" s="14" t="n">
        <v>14</v>
      </c>
      <c r="BR112" s="54" t="n">
        <f aca="false">(BQ112+BP112)/BB112</f>
        <v>4.75871356450367E-005</v>
      </c>
      <c r="BV112" s="7" t="s">
        <v>514</v>
      </c>
      <c r="BZ112" s="7" t="s">
        <v>109</v>
      </c>
      <c r="CG112" s="7" t="s">
        <v>524</v>
      </c>
      <c r="CH112" s="7" t="n">
        <v>0</v>
      </c>
      <c r="CI112" s="7" t="n">
        <v>0</v>
      </c>
      <c r="CJ112" s="7" t="n">
        <v>0</v>
      </c>
      <c r="CK112" s="7" t="n">
        <v>0</v>
      </c>
    </row>
    <row r="113" customFormat="false" ht="15.75" hidden="false" customHeight="false" outlineLevel="0" collapsed="false">
      <c r="A113" s="58"/>
      <c r="B113" s="2" t="s">
        <v>525</v>
      </c>
      <c r="C113" s="2" t="s">
        <v>526</v>
      </c>
      <c r="D113" s="10" t="n">
        <v>1</v>
      </c>
      <c r="E113" s="35" t="s">
        <v>94</v>
      </c>
      <c r="F113" s="5" t="s">
        <v>95</v>
      </c>
      <c r="G113" s="35" t="s">
        <v>96</v>
      </c>
      <c r="H113" s="36" t="n">
        <v>42229</v>
      </c>
      <c r="I113" s="77"/>
      <c r="J113" s="77"/>
      <c r="K113" s="35" t="s">
        <v>204</v>
      </c>
      <c r="L113" s="38" t="s">
        <v>185</v>
      </c>
      <c r="M113" s="35" t="n">
        <v>1</v>
      </c>
      <c r="N113" s="35" t="s">
        <v>238</v>
      </c>
      <c r="O113" s="5" t="s">
        <v>240</v>
      </c>
      <c r="P113" s="5" t="s">
        <v>99</v>
      </c>
      <c r="Q113" s="5" t="s">
        <v>240</v>
      </c>
      <c r="R113" s="5" t="s">
        <v>205</v>
      </c>
      <c r="S113" s="40" t="s">
        <v>101</v>
      </c>
      <c r="T113" s="40" t="s">
        <v>101</v>
      </c>
      <c r="U113" s="9" t="s">
        <v>99</v>
      </c>
      <c r="V113" s="10" t="s">
        <v>99</v>
      </c>
      <c r="W113" s="5" t="s">
        <v>206</v>
      </c>
      <c r="X113" s="12"/>
      <c r="AB113" s="86" t="n">
        <v>530</v>
      </c>
      <c r="AC113" s="5" t="s">
        <v>104</v>
      </c>
      <c r="AD113" s="5" t="s">
        <v>112</v>
      </c>
      <c r="AE113" s="5" t="n">
        <v>979</v>
      </c>
      <c r="AF113" s="5" t="n">
        <v>2.05</v>
      </c>
      <c r="AG113" s="5" t="n">
        <v>2.2</v>
      </c>
      <c r="AH113" s="5"/>
      <c r="AI113" s="5"/>
      <c r="AJ113" s="44"/>
      <c r="AK113" s="5"/>
      <c r="AL113" s="5"/>
      <c r="AM113" s="5"/>
      <c r="AN113" s="5"/>
      <c r="AO113" s="44"/>
      <c r="AP113" s="5"/>
      <c r="AQ113" s="40" t="s">
        <v>188</v>
      </c>
      <c r="AR113" s="5"/>
      <c r="AS113" s="5"/>
      <c r="AT113" s="5"/>
      <c r="AU113" s="5"/>
      <c r="AV113" s="5"/>
      <c r="AW113" s="5"/>
      <c r="AX113" s="5"/>
      <c r="AY113" s="5"/>
      <c r="AZ113" s="5"/>
      <c r="BC113" s="78"/>
      <c r="BD113" s="5"/>
      <c r="BE113" s="78"/>
      <c r="BF113" s="78"/>
      <c r="BG113" s="78"/>
      <c r="BH113" s="5"/>
      <c r="BI113" s="79"/>
      <c r="BJ113" s="48"/>
      <c r="BK113" s="48"/>
      <c r="BL113" s="5"/>
      <c r="BM113" s="5"/>
      <c r="BN113" s="5"/>
      <c r="BO113" s="5"/>
      <c r="BP113" s="78"/>
      <c r="BQ113" s="78"/>
      <c r="BR113" s="78"/>
      <c r="BS113" s="78"/>
      <c r="BT113" s="35" t="s">
        <v>204</v>
      </c>
      <c r="BU113" s="12"/>
      <c r="BV113" s="7" t="s">
        <v>527</v>
      </c>
      <c r="BW113" s="7" t="s">
        <v>163</v>
      </c>
      <c r="BZ113" s="8" t="s">
        <v>258</v>
      </c>
      <c r="CM113" s="8" t="e">
        <f aca="false">+CL113/BP113</f>
        <v>#DIV/0!</v>
      </c>
    </row>
    <row r="114" customFormat="false" ht="15.75" hidden="false" customHeight="false" outlineLevel="0" collapsed="false">
      <c r="A114" s="58" t="s">
        <v>528</v>
      </c>
      <c r="B114" s="87" t="s">
        <v>297</v>
      </c>
      <c r="C114" s="87" t="s">
        <v>529</v>
      </c>
      <c r="D114" s="34" t="n">
        <v>2</v>
      </c>
      <c r="E114" s="35" t="s">
        <v>94</v>
      </c>
      <c r="F114" s="35" t="s">
        <v>95</v>
      </c>
      <c r="G114" s="35" t="s">
        <v>96</v>
      </c>
      <c r="H114" s="36" t="n">
        <v>42019</v>
      </c>
      <c r="K114" s="7" t="s">
        <v>168</v>
      </c>
      <c r="L114" s="65" t="s">
        <v>185</v>
      </c>
      <c r="M114" s="39" t="n">
        <v>1</v>
      </c>
      <c r="N114" s="38" t="s">
        <v>266</v>
      </c>
      <c r="O114" s="35" t="s">
        <v>99</v>
      </c>
      <c r="P114" s="35" t="s">
        <v>99</v>
      </c>
      <c r="Q114" s="35" t="s">
        <v>291</v>
      </c>
      <c r="R114" s="40" t="s">
        <v>155</v>
      </c>
      <c r="S114" s="40" t="s">
        <v>169</v>
      </c>
      <c r="T114" s="7" t="s">
        <v>157</v>
      </c>
      <c r="U114" s="41" t="s">
        <v>286</v>
      </c>
      <c r="V114" s="42" t="n">
        <v>99</v>
      </c>
      <c r="W114" s="43" t="s">
        <v>230</v>
      </c>
      <c r="X114" s="11" t="n">
        <v>42049</v>
      </c>
      <c r="Y114" s="35" t="n">
        <v>20</v>
      </c>
      <c r="Z114" s="35" t="n">
        <f aca="false">(Y114-AH114)-3</f>
        <v>16</v>
      </c>
      <c r="AA114" s="44" t="n">
        <v>42049</v>
      </c>
      <c r="AB114" s="40" t="n">
        <v>378</v>
      </c>
      <c r="AC114" s="40" t="s">
        <v>104</v>
      </c>
      <c r="AD114" s="40" t="n">
        <v>9.7</v>
      </c>
      <c r="AE114" s="40" t="s">
        <v>102</v>
      </c>
      <c r="AF114" s="40" t="s">
        <v>102</v>
      </c>
      <c r="AG114" s="40" t="s">
        <v>102</v>
      </c>
      <c r="AH114" s="40" t="n">
        <v>1</v>
      </c>
      <c r="AI114" s="40" t="n">
        <v>300</v>
      </c>
      <c r="AJ114" s="47" t="n">
        <v>42053</v>
      </c>
      <c r="AK114" s="40" t="s">
        <v>104</v>
      </c>
      <c r="AL114" s="40" t="n">
        <v>5</v>
      </c>
      <c r="AM114" s="40" t="n">
        <v>28</v>
      </c>
      <c r="AN114" s="40" t="n">
        <v>28</v>
      </c>
      <c r="AO114" s="47" t="n">
        <v>42053</v>
      </c>
      <c r="AP114" s="46" t="n">
        <v>0</v>
      </c>
      <c r="AQ114" s="40" t="s">
        <v>188</v>
      </c>
      <c r="AR114" s="8"/>
      <c r="AS114" s="8" t="s">
        <v>242</v>
      </c>
      <c r="AT114" s="7" t="s">
        <v>530</v>
      </c>
      <c r="AU114" s="8" t="n">
        <v>160</v>
      </c>
      <c r="AV114" s="51" t="n">
        <f aca="false">(100 * 2)/AU114</f>
        <v>1.25</v>
      </c>
      <c r="AW114" s="51" t="n">
        <f aca="false">100-AV114</f>
        <v>98.75</v>
      </c>
      <c r="AX114" s="88" t="s">
        <v>531</v>
      </c>
      <c r="AY114" s="88" t="n">
        <v>20200901</v>
      </c>
      <c r="AZ114" s="88" t="n">
        <v>20200910</v>
      </c>
      <c r="BA114" s="14" t="n">
        <v>689453</v>
      </c>
      <c r="BB114" s="14" t="n">
        <v>539760</v>
      </c>
      <c r="BC114" s="52" t="n">
        <f aca="false">BB114/BA114</f>
        <v>0.782881501712227</v>
      </c>
      <c r="BD114" s="8" t="str">
        <f aca="false">CONCATENATE("preprocessing/",A114, "/outputs/salmon_hg38_100/quant.sf")</f>
        <v>preprocessing/TMRC30050/outputs/salmon_hg38_100/quant.sf</v>
      </c>
      <c r="BE114" s="48"/>
      <c r="BF114" s="48"/>
      <c r="BG114" s="48"/>
      <c r="BH114" s="8"/>
      <c r="BI114" s="49" t="str">
        <f aca="false">CONCATENATE("preprocessing/", A114, "/outputs/02hisat2_hg38_100/hg38_100_sno_gene_gene_id.count.xz")</f>
        <v>preprocessing/TMRC30050/outputs/02hisat2_hg38_100/hg38_100_sno_gene_gene_id.count.xz</v>
      </c>
      <c r="BJ114" s="48" t="n">
        <v>464723</v>
      </c>
      <c r="BK114" s="48" t="n">
        <v>60070</v>
      </c>
      <c r="BL114" s="52" t="n">
        <f aca="false">(BK114+BJ114)/BB114</f>
        <v>0.972271009337483</v>
      </c>
      <c r="BM114" s="8"/>
      <c r="BN114" s="8"/>
      <c r="BO114" s="8" t="str">
        <f aca="false">CONCATENATE("preprocessing/", A114, "/outputs/03hisat2_lpanamensis_v36/sno_gene_gene_id.count.xz")</f>
        <v>preprocessing/TMRC30050/outputs/03hisat2_lpanamensis_v36/sno_gene_gene_id.count.xz</v>
      </c>
      <c r="BP114" s="48" t="n">
        <v>562</v>
      </c>
      <c r="BQ114" s="48" t="n">
        <v>48</v>
      </c>
      <c r="BR114" s="54" t="n">
        <f aca="false">(BQ114+BP114)/BB114</f>
        <v>0.00113013191047873</v>
      </c>
      <c r="BS114" s="55" t="n">
        <f aca="false">(BQ114+BP114)/(BK114+BJ114)</f>
        <v>0.00116236306505613</v>
      </c>
      <c r="BT114" s="7" t="s">
        <v>173</v>
      </c>
      <c r="BU114" s="44" t="n">
        <v>42049</v>
      </c>
      <c r="BV114" s="7" t="s">
        <v>302</v>
      </c>
      <c r="BW114" s="8" t="s">
        <v>163</v>
      </c>
      <c r="BX114" s="8"/>
      <c r="BY114" s="8"/>
      <c r="BZ114" s="8" t="s">
        <v>258</v>
      </c>
      <c r="CA114" s="8" t="s">
        <v>532</v>
      </c>
      <c r="CB114" s="8" t="n">
        <v>3</v>
      </c>
      <c r="CC114" s="8" t="n">
        <f aca="false">(100 * 2)/CB114</f>
        <v>66.6666666666667</v>
      </c>
      <c r="CD114" s="8" t="n">
        <f aca="false">100-CC114</f>
        <v>33.3333333333333</v>
      </c>
      <c r="CE114" s="8"/>
      <c r="CF114" s="8"/>
      <c r="CG114" s="8" t="s">
        <v>533</v>
      </c>
      <c r="CH114" s="8" t="n">
        <v>0</v>
      </c>
      <c r="CI114" s="8" t="n">
        <v>0</v>
      </c>
      <c r="CJ114" s="8" t="n">
        <v>11</v>
      </c>
      <c r="CK114" s="8" t="n">
        <v>0</v>
      </c>
      <c r="CL114" s="8" t="n">
        <f aca="false">SUM(CH114:CK114)</f>
        <v>11</v>
      </c>
      <c r="CM114" s="56" t="n">
        <f aca="false">+CL114/BP114</f>
        <v>0.0195729537366548</v>
      </c>
      <c r="CN114" s="8" t="s">
        <v>104</v>
      </c>
    </row>
    <row r="115" customFormat="false" ht="15.75" hidden="false" customHeight="false" outlineLevel="0" collapsed="false">
      <c r="A115" s="1" t="s">
        <v>534</v>
      </c>
      <c r="B115" s="70" t="s">
        <v>512</v>
      </c>
      <c r="C115" s="33" t="s">
        <v>535</v>
      </c>
      <c r="D115" s="34" t="n">
        <v>1</v>
      </c>
      <c r="E115" s="35" t="s">
        <v>94</v>
      </c>
      <c r="F115" s="35" t="s">
        <v>265</v>
      </c>
      <c r="G115" s="35" t="s">
        <v>96</v>
      </c>
      <c r="H115" s="69" t="n">
        <v>43068</v>
      </c>
      <c r="J115" s="6" t="n">
        <v>0.388888888888889</v>
      </c>
      <c r="K115" s="7" t="s">
        <v>154</v>
      </c>
      <c r="L115" s="38" t="s">
        <v>185</v>
      </c>
      <c r="M115" s="39" t="n">
        <v>3</v>
      </c>
      <c r="N115" s="38" t="s">
        <v>451</v>
      </c>
      <c r="O115" s="70" t="s">
        <v>332</v>
      </c>
      <c r="P115" s="70" t="s">
        <v>99</v>
      </c>
      <c r="Q115" s="70" t="s">
        <v>240</v>
      </c>
      <c r="R115" s="40" t="s">
        <v>155</v>
      </c>
      <c r="S115" s="40" t="s">
        <v>156</v>
      </c>
      <c r="T115" s="40" t="s">
        <v>452</v>
      </c>
      <c r="U115" s="82" t="n">
        <v>19700000</v>
      </c>
      <c r="W115" s="43" t="s">
        <v>230</v>
      </c>
      <c r="X115" s="71" t="n">
        <v>43071</v>
      </c>
      <c r="Y115" s="35" t="n">
        <v>30</v>
      </c>
      <c r="Z115" s="83" t="n">
        <f aca="false">(Y115-AH115)-3</f>
        <v>25.1</v>
      </c>
      <c r="AA115" s="85"/>
      <c r="AB115" s="70"/>
      <c r="AC115" s="40"/>
      <c r="AE115" s="70" t="n">
        <v>155.93</v>
      </c>
      <c r="AF115" s="70" t="n">
        <v>1.93</v>
      </c>
      <c r="AG115" s="70" t="n">
        <v>0.9</v>
      </c>
      <c r="AH115" s="84" t="n">
        <v>1.9</v>
      </c>
      <c r="AI115" s="35" t="n">
        <v>300</v>
      </c>
      <c r="AJ115" s="73" t="n">
        <v>43083</v>
      </c>
      <c r="AK115" s="70" t="s">
        <v>104</v>
      </c>
      <c r="AL115" s="70" t="n">
        <v>23</v>
      </c>
      <c r="AM115" s="8" t="n">
        <v>28</v>
      </c>
      <c r="AN115" s="8" t="n">
        <v>15</v>
      </c>
      <c r="AO115" s="73" t="n">
        <v>43102</v>
      </c>
      <c r="AQ115" s="8" t="s">
        <v>188</v>
      </c>
      <c r="BA115" s="68" t="n">
        <v>28753098</v>
      </c>
      <c r="BB115" s="68" t="n">
        <v>26890090</v>
      </c>
      <c r="BD115" s="8" t="str">
        <f aca="false">CONCATENATE("preprocessing/",A115, "/outputs/salmon_hg38_100/quant.sf")</f>
        <v>preprocessing/TMRC30285/outputs/salmon_hg38_100/quant.sf</v>
      </c>
      <c r="BI115" s="49" t="str">
        <f aca="false">CONCATENATE("preprocessing/", A115, "/outputs/02hisat2_hg38_100/hg38_100_sno_gene_gene_id.count.xz")</f>
        <v>preprocessing/TMRC30285/outputs/02hisat2_hg38_100/hg38_100_sno_gene_gene_id.count.xz</v>
      </c>
      <c r="BJ115" s="68" t="n">
        <v>24924679</v>
      </c>
      <c r="BK115" s="68" t="n">
        <v>1144109</v>
      </c>
      <c r="BL115" s="52" t="n">
        <f aca="false">(BK115+BJ115)/BB115</f>
        <v>0.969457075078589</v>
      </c>
      <c r="BO115" s="8" t="str">
        <f aca="false">CONCATENATE("preprocessing/", A115, "/outputs/03hisat2_lpanamensis_v36/sno_gene_gene_id.count.xz")</f>
        <v>preprocessing/TMRC30285/outputs/03hisat2_lpanamensis_v36/sno_gene_gene_id.count.xz</v>
      </c>
      <c r="BP115" s="68" t="n">
        <v>78</v>
      </c>
      <c r="BQ115" s="68" t="n">
        <v>42</v>
      </c>
      <c r="BR115" s="54" t="n">
        <f aca="false">(BQ115+BP115)/BB115</f>
        <v>4.46261057512266E-006</v>
      </c>
      <c r="BV115" s="7" t="s">
        <v>514</v>
      </c>
      <c r="BZ115" s="7" t="s">
        <v>109</v>
      </c>
      <c r="CG115" s="7" t="s">
        <v>536</v>
      </c>
      <c r="CH115" s="7" t="n">
        <v>0</v>
      </c>
      <c r="CI115" s="7" t="n">
        <v>0</v>
      </c>
      <c r="CJ115" s="7" t="n">
        <v>0</v>
      </c>
      <c r="CK115" s="7" t="n">
        <v>0</v>
      </c>
    </row>
    <row r="116" customFormat="false" ht="26.85" hidden="false" customHeight="false" outlineLevel="0" collapsed="false">
      <c r="A116" s="58" t="s">
        <v>537</v>
      </c>
      <c r="B116" s="33" t="s">
        <v>297</v>
      </c>
      <c r="C116" s="33" t="s">
        <v>538</v>
      </c>
      <c r="D116" s="34" t="n">
        <v>2</v>
      </c>
      <c r="E116" s="35" t="s">
        <v>94</v>
      </c>
      <c r="F116" s="35" t="s">
        <v>95</v>
      </c>
      <c r="G116" s="35" t="s">
        <v>96</v>
      </c>
      <c r="H116" s="36" t="n">
        <v>42019</v>
      </c>
      <c r="K116" s="7" t="s">
        <v>175</v>
      </c>
      <c r="L116" s="65" t="s">
        <v>185</v>
      </c>
      <c r="M116" s="39" t="n">
        <v>1</v>
      </c>
      <c r="N116" s="38" t="s">
        <v>266</v>
      </c>
      <c r="O116" s="35" t="s">
        <v>99</v>
      </c>
      <c r="P116" s="35" t="s">
        <v>99</v>
      </c>
      <c r="Q116" s="35" t="s">
        <v>291</v>
      </c>
      <c r="R116" s="40" t="s">
        <v>155</v>
      </c>
      <c r="S116" s="40" t="s">
        <v>200</v>
      </c>
      <c r="T116" s="40" t="s">
        <v>177</v>
      </c>
      <c r="U116" s="41" t="s">
        <v>247</v>
      </c>
      <c r="V116" s="42" t="s">
        <v>300</v>
      </c>
      <c r="W116" s="43" t="s">
        <v>230</v>
      </c>
      <c r="X116" s="11" t="n">
        <v>42399</v>
      </c>
      <c r="Y116" s="35" t="n">
        <v>28</v>
      </c>
      <c r="Z116" s="35" t="n">
        <f aca="false">(Y116-AH116)-3</f>
        <v>20</v>
      </c>
      <c r="AA116" s="44" t="n">
        <v>42403</v>
      </c>
      <c r="AB116" s="40" t="n">
        <v>61</v>
      </c>
      <c r="AC116" s="40" t="s">
        <v>104</v>
      </c>
      <c r="AD116" s="40" t="n">
        <v>2.6</v>
      </c>
      <c r="AE116" s="40" t="s">
        <v>102</v>
      </c>
      <c r="AF116" s="40" t="s">
        <v>102</v>
      </c>
      <c r="AG116" s="40" t="s">
        <v>102</v>
      </c>
      <c r="AH116" s="40" t="n">
        <v>5</v>
      </c>
      <c r="AI116" s="40" t="n">
        <v>300</v>
      </c>
      <c r="AJ116" s="47" t="n">
        <v>42410</v>
      </c>
      <c r="AK116" s="40" t="s">
        <v>104</v>
      </c>
      <c r="AL116" s="40" t="n">
        <v>21</v>
      </c>
      <c r="AM116" s="40" t="n">
        <v>28</v>
      </c>
      <c r="AN116" s="40" t="n">
        <v>15</v>
      </c>
      <c r="AO116" s="47" t="n">
        <v>42416</v>
      </c>
      <c r="AP116" s="40" t="n">
        <f aca="false">AM116-AN116</f>
        <v>13</v>
      </c>
      <c r="AQ116" s="40" t="s">
        <v>188</v>
      </c>
      <c r="AR116" s="8" t="s">
        <v>539</v>
      </c>
      <c r="AS116" s="8"/>
      <c r="AT116" s="7" t="s">
        <v>540</v>
      </c>
      <c r="AU116" s="8" t="n">
        <v>130</v>
      </c>
      <c r="AV116" s="51" t="n">
        <f aca="false">(100 * 2)/AU116</f>
        <v>1.53846153846154</v>
      </c>
      <c r="AW116" s="51" t="n">
        <f aca="false">100-AV116</f>
        <v>98.4615384615385</v>
      </c>
      <c r="AX116" s="7" t="s">
        <v>541</v>
      </c>
      <c r="AY116" s="88" t="n">
        <v>20200901</v>
      </c>
      <c r="AZ116" s="7" t="n">
        <v>20200910</v>
      </c>
      <c r="BA116" s="14" t="n">
        <v>97961566</v>
      </c>
      <c r="BB116" s="14" t="n">
        <v>91605458</v>
      </c>
      <c r="BC116" s="52" t="n">
        <f aca="false">BB116/BA116</f>
        <v>0.935116308777669</v>
      </c>
      <c r="BD116" s="8" t="str">
        <f aca="false">CONCATENATE("preprocessing/",A116, "/outputs/salmon_hg38_100/quant.sf")</f>
        <v>preprocessing/TMRC30071/outputs/salmon_hg38_100/quant.sf</v>
      </c>
      <c r="BE116" s="48"/>
      <c r="BF116" s="48"/>
      <c r="BG116" s="48"/>
      <c r="BH116" s="8"/>
      <c r="BI116" s="49" t="str">
        <f aca="false">CONCATENATE("preprocessing/", A116, "/outputs/02hisat2_hg38_100/hg38_100_sno_gene_gene_id.count.xz")</f>
        <v>preprocessing/TMRC30071/outputs/02hisat2_hg38_100/hg38_100_sno_gene_gene_id.count.xz</v>
      </c>
      <c r="BJ116" s="48" t="n">
        <v>76232045</v>
      </c>
      <c r="BK116" s="48" t="n">
        <v>13161346</v>
      </c>
      <c r="BL116" s="52" t="n">
        <f aca="false">(BK116+BJ116)/BB116</f>
        <v>0.975852235791453</v>
      </c>
      <c r="BM116" s="8"/>
      <c r="BN116" s="8"/>
      <c r="BO116" s="8" t="str">
        <f aca="false">CONCATENATE("preprocessing/", A116, "/outputs/03hisat2_lpanamensis_v36/sno_gene_gene_id.count.xz")</f>
        <v>preprocessing/TMRC30071/outputs/03hisat2_lpanamensis_v36/sno_gene_gene_id.count.xz</v>
      </c>
      <c r="BP116" s="48" t="n">
        <v>56603</v>
      </c>
      <c r="BQ116" s="48" t="n">
        <v>3674</v>
      </c>
      <c r="BR116" s="54" t="n">
        <f aca="false">(BQ116+BP116)/BB116</f>
        <v>0.000658006644101927</v>
      </c>
      <c r="BS116" s="55" t="n">
        <f aca="false">(BQ116+BP116)/(BK116+BJ116)</f>
        <v>0.000674289221224419</v>
      </c>
      <c r="BT116" s="7" t="s">
        <v>181</v>
      </c>
      <c r="BU116" s="44"/>
      <c r="BV116" s="7" t="s">
        <v>302</v>
      </c>
      <c r="BW116" s="8" t="s">
        <v>163</v>
      </c>
      <c r="BX116" s="8"/>
      <c r="BY116" s="8"/>
      <c r="BZ116" s="8" t="s">
        <v>258</v>
      </c>
      <c r="CA116" s="8"/>
      <c r="CB116" s="8"/>
      <c r="CC116" s="8"/>
      <c r="CD116" s="8"/>
      <c r="CE116" s="8"/>
      <c r="CF116" s="8" t="s">
        <v>542</v>
      </c>
      <c r="CG116" s="8" t="s">
        <v>543</v>
      </c>
      <c r="CH116" s="8" t="n">
        <v>1</v>
      </c>
      <c r="CI116" s="8" t="n">
        <v>0</v>
      </c>
      <c r="CJ116" s="8" t="n">
        <v>1115</v>
      </c>
      <c r="CK116" s="8" t="n">
        <v>0</v>
      </c>
      <c r="CL116" s="8" t="n">
        <f aca="false">SUM(CH116:CK116)</f>
        <v>1116</v>
      </c>
      <c r="CM116" s="56" t="n">
        <f aca="false">+CL116/BP116</f>
        <v>0.0197162694556826</v>
      </c>
      <c r="CN116" s="8" t="s">
        <v>104</v>
      </c>
    </row>
    <row r="117" customFormat="false" ht="15.75" hidden="false" customHeight="false" outlineLevel="0" collapsed="false">
      <c r="A117" s="58" t="s">
        <v>544</v>
      </c>
      <c r="B117" s="33" t="s">
        <v>545</v>
      </c>
      <c r="C117" s="33" t="s">
        <v>546</v>
      </c>
      <c r="D117" s="34" t="n">
        <v>1</v>
      </c>
      <c r="E117" s="35" t="s">
        <v>94</v>
      </c>
      <c r="F117" s="35" t="s">
        <v>95</v>
      </c>
      <c r="G117" s="35" t="s">
        <v>96</v>
      </c>
      <c r="H117" s="36" t="n">
        <v>42152</v>
      </c>
      <c r="I117" s="6" t="n">
        <v>0.368055555555556</v>
      </c>
      <c r="K117" s="5" t="s">
        <v>204</v>
      </c>
      <c r="L117" s="65" t="s">
        <v>185</v>
      </c>
      <c r="M117" s="40" t="n">
        <v>1</v>
      </c>
      <c r="N117" s="35" t="s">
        <v>238</v>
      </c>
      <c r="O117" s="35" t="s">
        <v>240</v>
      </c>
      <c r="P117" s="35" t="s">
        <v>99</v>
      </c>
      <c r="Q117" s="35" t="s">
        <v>240</v>
      </c>
      <c r="R117" s="40" t="s">
        <v>205</v>
      </c>
      <c r="S117" s="40" t="s">
        <v>101</v>
      </c>
      <c r="T117" s="40" t="s">
        <v>101</v>
      </c>
      <c r="U117" s="41" t="s">
        <v>99</v>
      </c>
      <c r="V117" s="42" t="s">
        <v>99</v>
      </c>
      <c r="W117" s="43" t="s">
        <v>206</v>
      </c>
      <c r="X117" s="11" t="n">
        <v>42165</v>
      </c>
      <c r="Y117" s="35" t="n">
        <v>20</v>
      </c>
      <c r="Z117" s="35" t="n">
        <f aca="false">(Y117-AH117)-3</f>
        <v>15.1</v>
      </c>
      <c r="AA117" s="44" t="n">
        <v>42187</v>
      </c>
      <c r="AB117" s="40" t="n">
        <v>159</v>
      </c>
      <c r="AC117" s="40" t="s">
        <v>104</v>
      </c>
      <c r="AD117" s="46" t="s">
        <v>112</v>
      </c>
      <c r="AE117" s="40" t="n">
        <v>173</v>
      </c>
      <c r="AF117" s="40" t="n">
        <v>2.1</v>
      </c>
      <c r="AG117" s="40" t="n">
        <v>2.2</v>
      </c>
      <c r="AH117" s="40" t="n">
        <v>1.9</v>
      </c>
      <c r="AI117" s="40" t="n">
        <v>300</v>
      </c>
      <c r="AJ117" s="47" t="n">
        <v>42208</v>
      </c>
      <c r="AK117" s="40" t="s">
        <v>104</v>
      </c>
      <c r="AL117" s="40" t="n">
        <v>7</v>
      </c>
      <c r="AM117" s="40" t="n">
        <v>27</v>
      </c>
      <c r="AN117" s="40" t="n">
        <v>15</v>
      </c>
      <c r="AO117" s="47" t="n">
        <v>42277</v>
      </c>
      <c r="AP117" s="40" t="n">
        <v>12</v>
      </c>
      <c r="AQ117" s="40" t="s">
        <v>188</v>
      </c>
      <c r="AR117" s="8" t="s">
        <v>212</v>
      </c>
      <c r="AS117" s="8"/>
      <c r="AT117" s="7" t="s">
        <v>547</v>
      </c>
      <c r="AU117" s="8" t="n">
        <v>136</v>
      </c>
      <c r="AV117" s="51" t="n">
        <f aca="false">(100 * 2)/AU117</f>
        <v>1.47058823529412</v>
      </c>
      <c r="AW117" s="51" t="n">
        <f aca="false">100-AV117</f>
        <v>98.5294117647059</v>
      </c>
      <c r="AX117" s="7" t="s">
        <v>208</v>
      </c>
      <c r="AY117" s="7" t="n">
        <v>20191107</v>
      </c>
      <c r="AZ117" s="7" t="n">
        <v>20191127</v>
      </c>
      <c r="BA117" s="14" t="n">
        <v>10592852</v>
      </c>
      <c r="BB117" s="14" t="n">
        <v>10235416</v>
      </c>
      <c r="BC117" s="52" t="n">
        <f aca="false">BB117/BA117</f>
        <v>0.966256868310819</v>
      </c>
      <c r="BD117" s="8" t="str">
        <f aca="false">CONCATENATE("preprocessing/",A117, "/outputs/salmon_hg38_100/quant.sf")</f>
        <v>preprocessing/TMRC30020/outputs/salmon_hg38_100/quant.sf</v>
      </c>
      <c r="BE117" s="48"/>
      <c r="BF117" s="52"/>
      <c r="BG117" s="48"/>
      <c r="BH117" s="8"/>
      <c r="BI117" s="49" t="str">
        <f aca="false">CONCATENATE("preprocessing/", A117, "/outputs/02hisat2_hg38_100/hg38_100_sno_gene_gene_id.count.xz")</f>
        <v>preprocessing/TMRC30020/outputs/02hisat2_hg38_100/hg38_100_sno_gene_gene_id.count.xz</v>
      </c>
      <c r="BJ117" s="48" t="n">
        <v>7338522</v>
      </c>
      <c r="BK117" s="48" t="n">
        <v>2384278</v>
      </c>
      <c r="BL117" s="52" t="n">
        <f aca="false">(BK117+BJ117)/BB117</f>
        <v>0.949917423971825</v>
      </c>
      <c r="BM117" s="8"/>
      <c r="BN117" s="8"/>
      <c r="BO117" s="8" t="str">
        <f aca="false">CONCATENATE("preprocessing/", A117, "/outputs/03hisat2_lpanamensis_v36/sno_gene_gene_id.count.xz")</f>
        <v>preprocessing/TMRC30020/outputs/03hisat2_lpanamensis_v36/sno_gene_gene_id.count.xz</v>
      </c>
      <c r="BP117" s="48" t="n">
        <v>4793</v>
      </c>
      <c r="BQ117" s="48" t="n">
        <v>340</v>
      </c>
      <c r="BR117" s="54" t="n">
        <f aca="false">(BQ117+BP117)/BB117</f>
        <v>0.000501494028186055</v>
      </c>
      <c r="BS117" s="55" t="n">
        <f aca="false">(BQ117+BP117)/(BK117+BJ117)</f>
        <v>0.000527934339902086</v>
      </c>
      <c r="BT117" s="5" t="s">
        <v>204</v>
      </c>
      <c r="BU117" s="44" t="n">
        <v>42187</v>
      </c>
      <c r="BV117" s="7" t="s">
        <v>548</v>
      </c>
      <c r="BW117" s="8" t="s">
        <v>163</v>
      </c>
      <c r="BX117" s="8"/>
      <c r="BY117" s="8"/>
      <c r="BZ117" s="8" t="s">
        <v>258</v>
      </c>
      <c r="CA117" s="8"/>
      <c r="CB117" s="8"/>
      <c r="CC117" s="8"/>
      <c r="CD117" s="8"/>
      <c r="CE117" s="8" t="s">
        <v>104</v>
      </c>
      <c r="CF117" s="8"/>
      <c r="CG117" s="8" t="s">
        <v>549</v>
      </c>
      <c r="CH117" s="8" t="n">
        <v>0</v>
      </c>
      <c r="CI117" s="8" t="n">
        <v>0</v>
      </c>
      <c r="CJ117" s="8"/>
      <c r="CK117" s="8"/>
      <c r="CL117" s="8" t="n">
        <f aca="false">SUM(CH117:CK117)</f>
        <v>0</v>
      </c>
      <c r="CM117" s="56" t="n">
        <f aca="false">+CL117/BP117</f>
        <v>0</v>
      </c>
      <c r="CN117" s="8" t="s">
        <v>99</v>
      </c>
    </row>
    <row r="118" customFormat="false" ht="15.75" hidden="false" customHeight="false" outlineLevel="0" collapsed="false">
      <c r="A118" s="58"/>
      <c r="B118" s="2" t="s">
        <v>525</v>
      </c>
      <c r="C118" s="2" t="s">
        <v>550</v>
      </c>
      <c r="D118" s="10" t="n">
        <v>1</v>
      </c>
      <c r="E118" s="35" t="s">
        <v>94</v>
      </c>
      <c r="F118" s="5" t="s">
        <v>95</v>
      </c>
      <c r="G118" s="5" t="s">
        <v>96</v>
      </c>
      <c r="H118" s="36" t="n">
        <v>42236</v>
      </c>
      <c r="I118" s="77"/>
      <c r="J118" s="77"/>
      <c r="K118" s="5" t="s">
        <v>168</v>
      </c>
      <c r="L118" s="38" t="s">
        <v>185</v>
      </c>
      <c r="M118" s="35" t="n">
        <v>2</v>
      </c>
      <c r="N118" s="35" t="s">
        <v>238</v>
      </c>
      <c r="O118" s="5" t="s">
        <v>240</v>
      </c>
      <c r="P118" s="5" t="s">
        <v>99</v>
      </c>
      <c r="Q118" s="5" t="s">
        <v>240</v>
      </c>
      <c r="R118" s="5" t="s">
        <v>155</v>
      </c>
      <c r="S118" s="5" t="s">
        <v>169</v>
      </c>
      <c r="T118" s="5" t="s">
        <v>157</v>
      </c>
      <c r="W118" s="5" t="s">
        <v>230</v>
      </c>
      <c r="X118" s="12"/>
      <c r="AB118" s="5"/>
      <c r="AC118" s="5"/>
      <c r="AD118" s="5"/>
      <c r="AE118" s="5"/>
      <c r="AF118" s="5"/>
      <c r="AG118" s="5"/>
      <c r="AH118" s="5"/>
      <c r="AI118" s="5"/>
      <c r="AJ118" s="44"/>
      <c r="AK118" s="5"/>
      <c r="AL118" s="5"/>
      <c r="AM118" s="5"/>
      <c r="AN118" s="5"/>
      <c r="AO118" s="44"/>
      <c r="AP118" s="5"/>
      <c r="AQ118" s="40" t="s">
        <v>188</v>
      </c>
      <c r="AR118" s="5"/>
      <c r="AS118" s="5"/>
      <c r="AT118" s="5"/>
      <c r="AU118" s="5"/>
      <c r="AV118" s="5"/>
      <c r="AW118" s="5"/>
      <c r="AX118" s="7" t="s">
        <v>292</v>
      </c>
      <c r="AY118" s="5"/>
      <c r="AZ118" s="5"/>
      <c r="BC118" s="78"/>
      <c r="BD118" s="5"/>
      <c r="BE118" s="78"/>
      <c r="BF118" s="78"/>
      <c r="BG118" s="78"/>
      <c r="BH118" s="5"/>
      <c r="BI118" s="79"/>
      <c r="BJ118" s="48"/>
      <c r="BK118" s="48"/>
      <c r="BL118" s="5"/>
      <c r="BM118" s="5"/>
      <c r="BN118" s="5"/>
      <c r="BO118" s="5"/>
      <c r="BP118" s="78"/>
      <c r="BQ118" s="78"/>
      <c r="BR118" s="78"/>
      <c r="BS118" s="78"/>
      <c r="BT118" s="7" t="s">
        <v>173</v>
      </c>
      <c r="BU118" s="12"/>
      <c r="BV118" s="7" t="s">
        <v>527</v>
      </c>
      <c r="BW118" s="7" t="s">
        <v>214</v>
      </c>
      <c r="BZ118" s="8" t="s">
        <v>258</v>
      </c>
      <c r="CM118" s="8" t="e">
        <f aca="false">+CL118/BP118</f>
        <v>#DIV/0!</v>
      </c>
    </row>
    <row r="119" customFormat="false" ht="15.75" hidden="false" customHeight="false" outlineLevel="0" collapsed="false">
      <c r="A119" s="58"/>
      <c r="B119" s="2" t="s">
        <v>525</v>
      </c>
      <c r="C119" s="2" t="s">
        <v>551</v>
      </c>
      <c r="D119" s="10" t="n">
        <v>2</v>
      </c>
      <c r="E119" s="35" t="s">
        <v>94</v>
      </c>
      <c r="F119" s="5" t="s">
        <v>95</v>
      </c>
      <c r="G119" s="5" t="s">
        <v>96</v>
      </c>
      <c r="H119" s="36" t="n">
        <v>42236</v>
      </c>
      <c r="I119" s="77"/>
      <c r="J119" s="77"/>
      <c r="K119" s="5" t="s">
        <v>154</v>
      </c>
      <c r="L119" s="38" t="s">
        <v>185</v>
      </c>
      <c r="M119" s="35" t="n">
        <v>2</v>
      </c>
      <c r="N119" s="35" t="s">
        <v>238</v>
      </c>
      <c r="O119" s="5" t="s">
        <v>240</v>
      </c>
      <c r="P119" s="5" t="s">
        <v>99</v>
      </c>
      <c r="Q119" s="5" t="s">
        <v>240</v>
      </c>
      <c r="R119" s="5" t="s">
        <v>155</v>
      </c>
      <c r="S119" s="5" t="s">
        <v>156</v>
      </c>
      <c r="T119" s="5" t="s">
        <v>157</v>
      </c>
      <c r="W119" s="5" t="s">
        <v>230</v>
      </c>
      <c r="X119" s="12"/>
      <c r="AB119" s="5"/>
      <c r="AC119" s="5"/>
      <c r="AD119" s="5"/>
      <c r="AE119" s="5"/>
      <c r="AF119" s="5"/>
      <c r="AG119" s="5"/>
      <c r="AH119" s="5"/>
      <c r="AI119" s="5"/>
      <c r="AJ119" s="44"/>
      <c r="AK119" s="5"/>
      <c r="AL119" s="5"/>
      <c r="AM119" s="5"/>
      <c r="AN119" s="5"/>
      <c r="AO119" s="44"/>
      <c r="AP119" s="5"/>
      <c r="AQ119" s="40" t="s">
        <v>188</v>
      </c>
      <c r="AR119" s="5"/>
      <c r="AS119" s="5"/>
      <c r="AT119" s="88" t="s">
        <v>552</v>
      </c>
      <c r="AU119" s="5" t="n">
        <v>37.1</v>
      </c>
      <c r="AV119" s="5"/>
      <c r="AW119" s="5"/>
      <c r="AX119" s="5"/>
      <c r="AY119" s="5"/>
      <c r="AZ119" s="5"/>
      <c r="BC119" s="78"/>
      <c r="BD119" s="5"/>
      <c r="BE119" s="78"/>
      <c r="BF119" s="78"/>
      <c r="BG119" s="78"/>
      <c r="BH119" s="5"/>
      <c r="BI119" s="79"/>
      <c r="BJ119" s="48"/>
      <c r="BK119" s="48"/>
      <c r="BL119" s="5"/>
      <c r="BM119" s="5"/>
      <c r="BN119" s="5"/>
      <c r="BO119" s="5"/>
      <c r="BP119" s="78"/>
      <c r="BQ119" s="78"/>
      <c r="BR119" s="78"/>
      <c r="BS119" s="78"/>
      <c r="BT119" s="7" t="s">
        <v>161</v>
      </c>
      <c r="BU119" s="12"/>
      <c r="BV119" s="7" t="s">
        <v>527</v>
      </c>
      <c r="BW119" s="7" t="s">
        <v>214</v>
      </c>
      <c r="BZ119" s="8" t="s">
        <v>258</v>
      </c>
      <c r="CM119" s="8" t="e">
        <f aca="false">+CL119/BP119</f>
        <v>#DIV/0!</v>
      </c>
    </row>
    <row r="120" customFormat="false" ht="15.75" hidden="false" customHeight="false" outlineLevel="0" collapsed="false">
      <c r="A120" s="58"/>
      <c r="B120" s="2" t="s">
        <v>525</v>
      </c>
      <c r="C120" s="2" t="s">
        <v>553</v>
      </c>
      <c r="D120" s="10" t="n">
        <v>1</v>
      </c>
      <c r="E120" s="35" t="s">
        <v>94</v>
      </c>
      <c r="F120" s="5" t="s">
        <v>95</v>
      </c>
      <c r="G120" s="5" t="s">
        <v>96</v>
      </c>
      <c r="H120" s="36" t="n">
        <v>42236</v>
      </c>
      <c r="I120" s="77"/>
      <c r="J120" s="77"/>
      <c r="K120" s="5" t="s">
        <v>175</v>
      </c>
      <c r="L120" s="38" t="s">
        <v>185</v>
      </c>
      <c r="M120" s="35" t="n">
        <v>2</v>
      </c>
      <c r="N120" s="35" t="s">
        <v>238</v>
      </c>
      <c r="O120" s="5" t="s">
        <v>240</v>
      </c>
      <c r="P120" s="5" t="s">
        <v>99</v>
      </c>
      <c r="Q120" s="5" t="s">
        <v>240</v>
      </c>
      <c r="R120" s="5" t="s">
        <v>155</v>
      </c>
      <c r="S120" s="5" t="s">
        <v>200</v>
      </c>
      <c r="T120" s="5" t="s">
        <v>177</v>
      </c>
      <c r="W120" s="5" t="s">
        <v>230</v>
      </c>
      <c r="X120" s="12"/>
      <c r="AB120" s="5"/>
      <c r="AC120" s="5"/>
      <c r="AD120" s="5"/>
      <c r="AE120" s="5"/>
      <c r="AF120" s="5"/>
      <c r="AG120" s="5"/>
      <c r="AH120" s="5"/>
      <c r="AI120" s="5"/>
      <c r="AJ120" s="44"/>
      <c r="AK120" s="5"/>
      <c r="AL120" s="5"/>
      <c r="AM120" s="5"/>
      <c r="AN120" s="5"/>
      <c r="AO120" s="44"/>
      <c r="AP120" s="5"/>
      <c r="AQ120" s="40" t="s">
        <v>188</v>
      </c>
      <c r="AR120" s="5"/>
      <c r="AS120" s="5"/>
      <c r="AT120" s="5"/>
      <c r="AU120" s="5"/>
      <c r="AV120" s="5"/>
      <c r="AW120" s="5"/>
      <c r="AX120" s="5"/>
      <c r="AY120" s="5"/>
      <c r="AZ120" s="5"/>
      <c r="BC120" s="78"/>
      <c r="BD120" s="5"/>
      <c r="BE120" s="78"/>
      <c r="BF120" s="78"/>
      <c r="BG120" s="78"/>
      <c r="BH120" s="5"/>
      <c r="BI120" s="79"/>
      <c r="BJ120" s="48"/>
      <c r="BK120" s="48"/>
      <c r="BL120" s="5"/>
      <c r="BM120" s="5"/>
      <c r="BN120" s="5"/>
      <c r="BO120" s="5"/>
      <c r="BP120" s="78"/>
      <c r="BQ120" s="78"/>
      <c r="BR120" s="78"/>
      <c r="BS120" s="78"/>
      <c r="BT120" s="5" t="s">
        <v>181</v>
      </c>
      <c r="BU120" s="12"/>
      <c r="BV120" s="7" t="s">
        <v>527</v>
      </c>
      <c r="BW120" s="7" t="s">
        <v>214</v>
      </c>
      <c r="BZ120" s="8" t="s">
        <v>258</v>
      </c>
      <c r="CM120" s="8" t="e">
        <f aca="false">+CL120/BP120</f>
        <v>#DIV/0!</v>
      </c>
    </row>
    <row r="121" customFormat="false" ht="15.75" hidden="false" customHeight="false" outlineLevel="0" collapsed="false">
      <c r="A121" s="58" t="s">
        <v>554</v>
      </c>
      <c r="B121" s="89" t="s">
        <v>297</v>
      </c>
      <c r="C121" s="89" t="s">
        <v>555</v>
      </c>
      <c r="D121" s="10" t="n">
        <v>2</v>
      </c>
      <c r="E121" s="35" t="s">
        <v>94</v>
      </c>
      <c r="F121" s="35" t="s">
        <v>95</v>
      </c>
      <c r="G121" s="35" t="s">
        <v>96</v>
      </c>
      <c r="H121" s="36" t="n">
        <v>42026</v>
      </c>
      <c r="I121" s="77"/>
      <c r="J121" s="77" t="n">
        <v>0.541666666666667</v>
      </c>
      <c r="K121" s="5" t="s">
        <v>168</v>
      </c>
      <c r="L121" s="38" t="s">
        <v>185</v>
      </c>
      <c r="M121" s="38" t="n">
        <v>2</v>
      </c>
      <c r="N121" s="38" t="s">
        <v>266</v>
      </c>
      <c r="O121" s="35" t="s">
        <v>99</v>
      </c>
      <c r="P121" s="35" t="s">
        <v>99</v>
      </c>
      <c r="Q121" s="35" t="s">
        <v>291</v>
      </c>
      <c r="R121" s="35" t="s">
        <v>155</v>
      </c>
      <c r="S121" s="35" t="s">
        <v>169</v>
      </c>
      <c r="T121" s="5" t="s">
        <v>157</v>
      </c>
      <c r="U121" s="41" t="s">
        <v>158</v>
      </c>
      <c r="V121" s="42" t="n">
        <v>100</v>
      </c>
      <c r="W121" s="43" t="s">
        <v>230</v>
      </c>
      <c r="X121" s="11" t="n">
        <v>42049</v>
      </c>
      <c r="Y121" s="35" t="n">
        <v>20</v>
      </c>
      <c r="Z121" s="35" t="n">
        <f aca="false">(Y121-AH121)-3</f>
        <v>15.7</v>
      </c>
      <c r="AA121" s="44" t="n">
        <v>42049</v>
      </c>
      <c r="AB121" s="35" t="n">
        <v>235</v>
      </c>
      <c r="AC121" s="35" t="s">
        <v>104</v>
      </c>
      <c r="AD121" s="35" t="n">
        <v>9.7</v>
      </c>
      <c r="AE121" s="35" t="s">
        <v>102</v>
      </c>
      <c r="AF121" s="35" t="s">
        <v>102</v>
      </c>
      <c r="AG121" s="35" t="s">
        <v>102</v>
      </c>
      <c r="AH121" s="35" t="n">
        <v>1.3</v>
      </c>
      <c r="AI121" s="35" t="n">
        <v>300</v>
      </c>
      <c r="AJ121" s="44" t="n">
        <v>42053</v>
      </c>
      <c r="AK121" s="35"/>
      <c r="AL121" s="35" t="n">
        <v>12</v>
      </c>
      <c r="AM121" s="35" t="n">
        <v>28</v>
      </c>
      <c r="AN121" s="35" t="n">
        <v>28</v>
      </c>
      <c r="AO121" s="44" t="n">
        <v>42053</v>
      </c>
      <c r="AP121" s="45" t="n">
        <v>0</v>
      </c>
      <c r="AQ121" s="40" t="s">
        <v>188</v>
      </c>
      <c r="AR121" s="5" t="s">
        <v>301</v>
      </c>
      <c r="AS121" s="5" t="s">
        <v>242</v>
      </c>
      <c r="AT121" s="7" t="s">
        <v>556</v>
      </c>
      <c r="AU121" s="5" t="n">
        <v>7.8</v>
      </c>
      <c r="AV121" s="51" t="n">
        <f aca="false">(100 * 2)/AU121</f>
        <v>25.6410256410256</v>
      </c>
      <c r="AW121" s="51" t="n">
        <f aca="false">100-AV121</f>
        <v>74.3589743589744</v>
      </c>
      <c r="AX121" s="88" t="s">
        <v>531</v>
      </c>
      <c r="AY121" s="88" t="n">
        <v>20200901</v>
      </c>
      <c r="AZ121" s="88" t="n">
        <v>20200910</v>
      </c>
      <c r="BA121" s="14" t="n">
        <v>2397697</v>
      </c>
      <c r="BB121" s="14" t="n">
        <v>1876370</v>
      </c>
      <c r="BC121" s="52" t="n">
        <f aca="false">BB121/BA121</f>
        <v>0.78257177616688</v>
      </c>
      <c r="BD121" s="8" t="str">
        <f aca="false">CONCATENATE("preprocessing/",A121, "/outputs/salmon_hg38_100/quant.sf")</f>
        <v>preprocessing/TMRC30056/outputs/salmon_hg38_100/quant.sf</v>
      </c>
      <c r="BE121" s="78"/>
      <c r="BF121" s="78"/>
      <c r="BG121" s="78"/>
      <c r="BH121" s="5"/>
      <c r="BI121" s="49" t="str">
        <f aca="false">CONCATENATE("preprocessing/", A121, "/outputs/02hisat2_hg38_100/hg38_100_sno_gene_gene_id.count.xz")</f>
        <v>preprocessing/TMRC30056/outputs/02hisat2_hg38_100/hg38_100_sno_gene_gene_id.count.xz</v>
      </c>
      <c r="BJ121" s="48" t="n">
        <v>1616275</v>
      </c>
      <c r="BK121" s="48" t="n">
        <v>205270</v>
      </c>
      <c r="BL121" s="52" t="n">
        <f aca="false">(BK121+BJ121)/BB121</f>
        <v>0.970781349094262</v>
      </c>
      <c r="BM121" s="5"/>
      <c r="BN121" s="5"/>
      <c r="BO121" s="8" t="str">
        <f aca="false">CONCATENATE("preprocessing/", A121, "/outputs/03hisat2_lpanamensis_v36/sno_gene_gene_id.count.xz")</f>
        <v>preprocessing/TMRC30056/outputs/03hisat2_lpanamensis_v36/sno_gene_gene_id.count.xz</v>
      </c>
      <c r="BP121" s="78" t="n">
        <v>4069</v>
      </c>
      <c r="BQ121" s="78" t="n">
        <v>279</v>
      </c>
      <c r="BR121" s="54" t="n">
        <f aca="false">(BQ121+BP121)/BB121</f>
        <v>0.00231724020315823</v>
      </c>
      <c r="BS121" s="55" t="n">
        <f aca="false">(BQ121+BP121)/(BK121+BJ121)</f>
        <v>0.00238698467509724</v>
      </c>
      <c r="BT121" s="5" t="s">
        <v>173</v>
      </c>
      <c r="BU121" s="44" t="n">
        <v>42049</v>
      </c>
      <c r="BV121" s="7" t="s">
        <v>302</v>
      </c>
      <c r="BW121" s="8" t="s">
        <v>214</v>
      </c>
      <c r="BX121" s="5"/>
      <c r="BY121" s="5"/>
      <c r="BZ121" s="8" t="s">
        <v>258</v>
      </c>
      <c r="CA121" s="8" t="s">
        <v>557</v>
      </c>
      <c r="CB121" s="5" t="n">
        <v>8.4</v>
      </c>
      <c r="CC121" s="8" t="n">
        <f aca="false">(100 * 2)/CB121</f>
        <v>23.8095238095238</v>
      </c>
      <c r="CD121" s="8" t="n">
        <f aca="false">100-CC121</f>
        <v>76.1904761904762</v>
      </c>
      <c r="CE121" s="5"/>
      <c r="CF121" s="5"/>
      <c r="CG121" s="5" t="s">
        <v>558</v>
      </c>
      <c r="CH121" s="5" t="n">
        <v>0</v>
      </c>
      <c r="CI121" s="5" t="n">
        <v>0</v>
      </c>
      <c r="CJ121" s="5" t="n">
        <v>87</v>
      </c>
      <c r="CK121" s="5" t="n">
        <v>0</v>
      </c>
      <c r="CL121" s="8" t="n">
        <f aca="false">SUM(CH121:CK121)</f>
        <v>87</v>
      </c>
      <c r="CM121" s="56" t="n">
        <f aca="false">+CL121/BP121</f>
        <v>0.0213811747358073</v>
      </c>
      <c r="CN121" s="5" t="s">
        <v>104</v>
      </c>
    </row>
    <row r="122" customFormat="false" ht="15.75" hidden="false" customHeight="false" outlineLevel="0" collapsed="false">
      <c r="A122" s="58" t="s">
        <v>559</v>
      </c>
      <c r="B122" s="87" t="s">
        <v>297</v>
      </c>
      <c r="C122" s="87" t="s">
        <v>560</v>
      </c>
      <c r="D122" s="34" t="n">
        <v>2</v>
      </c>
      <c r="E122" s="35" t="s">
        <v>94</v>
      </c>
      <c r="F122" s="35" t="s">
        <v>95</v>
      </c>
      <c r="G122" s="35" t="s">
        <v>96</v>
      </c>
      <c r="H122" s="36" t="n">
        <v>42019</v>
      </c>
      <c r="K122" s="7" t="s">
        <v>154</v>
      </c>
      <c r="L122" s="65" t="s">
        <v>185</v>
      </c>
      <c r="M122" s="39" t="n">
        <v>1</v>
      </c>
      <c r="N122" s="38" t="s">
        <v>266</v>
      </c>
      <c r="O122" s="35" t="s">
        <v>99</v>
      </c>
      <c r="P122" s="35" t="s">
        <v>99</v>
      </c>
      <c r="Q122" s="35" t="s">
        <v>291</v>
      </c>
      <c r="R122" s="40" t="s">
        <v>155</v>
      </c>
      <c r="S122" s="40" t="s">
        <v>156</v>
      </c>
      <c r="T122" s="7" t="s">
        <v>157</v>
      </c>
      <c r="U122" s="41" t="s">
        <v>245</v>
      </c>
      <c r="V122" s="59" t="s">
        <v>260</v>
      </c>
      <c r="W122" s="43" t="s">
        <v>230</v>
      </c>
      <c r="X122" s="11" t="n">
        <v>42049</v>
      </c>
      <c r="Y122" s="35" t="n">
        <v>20</v>
      </c>
      <c r="Z122" s="35" t="n">
        <f aca="false">(Y122-AH122)-3</f>
        <v>15.7</v>
      </c>
      <c r="AA122" s="44" t="n">
        <v>42049</v>
      </c>
      <c r="AB122" s="40" t="n">
        <v>239</v>
      </c>
      <c r="AC122" s="40" t="s">
        <v>104</v>
      </c>
      <c r="AD122" s="40" t="n">
        <v>7.5</v>
      </c>
      <c r="AE122" s="40" t="s">
        <v>102</v>
      </c>
      <c r="AF122" s="40" t="s">
        <v>102</v>
      </c>
      <c r="AG122" s="40" t="s">
        <v>102</v>
      </c>
      <c r="AH122" s="40" t="n">
        <v>1.3</v>
      </c>
      <c r="AI122" s="40" t="n">
        <v>300</v>
      </c>
      <c r="AJ122" s="47" t="n">
        <v>42053</v>
      </c>
      <c r="AK122" s="40" t="s">
        <v>104</v>
      </c>
      <c r="AL122" s="40" t="n">
        <v>7</v>
      </c>
      <c r="AM122" s="40" t="n">
        <v>28</v>
      </c>
      <c r="AN122" s="40" t="n">
        <v>28</v>
      </c>
      <c r="AO122" s="47" t="n">
        <v>42053</v>
      </c>
      <c r="AP122" s="46" t="n">
        <v>0</v>
      </c>
      <c r="AQ122" s="40" t="s">
        <v>188</v>
      </c>
      <c r="AR122" s="8"/>
      <c r="AS122" s="8" t="s">
        <v>242</v>
      </c>
      <c r="AT122" s="7" t="s">
        <v>561</v>
      </c>
      <c r="AU122" s="8" t="n">
        <v>217</v>
      </c>
      <c r="AV122" s="51" t="n">
        <f aca="false">(100 * 2)/AU122</f>
        <v>0.921658986175115</v>
      </c>
      <c r="AW122" s="51" t="n">
        <f aca="false">100-AV122</f>
        <v>99.0783410138249</v>
      </c>
      <c r="AX122" s="88" t="s">
        <v>531</v>
      </c>
      <c r="AY122" s="88" t="n">
        <v>20200901</v>
      </c>
      <c r="AZ122" s="88" t="n">
        <v>20200910</v>
      </c>
      <c r="BA122" s="14" t="n">
        <v>2500640</v>
      </c>
      <c r="BB122" s="14" t="n">
        <v>1978602</v>
      </c>
      <c r="BC122" s="52" t="n">
        <f aca="false">BB122/BA122</f>
        <v>0.79123824300979</v>
      </c>
      <c r="BD122" s="8" t="str">
        <f aca="false">CONCATENATE("preprocessing/",A122, "/outputs/salmon_hg38_100/quant.sf")</f>
        <v>preprocessing/TMRC30052/outputs/salmon_hg38_100/quant.sf</v>
      </c>
      <c r="BE122" s="48"/>
      <c r="BF122" s="48"/>
      <c r="BG122" s="48"/>
      <c r="BH122" s="8"/>
      <c r="BI122" s="49" t="str">
        <f aca="false">CONCATENATE("preprocessing/", A122, "/outputs/02hisat2_hg38_100/hg38_100_sno_gene_gene_id.count.xz")</f>
        <v>preprocessing/TMRC30052/outputs/02hisat2_hg38_100/hg38_100_sno_gene_gene_id.count.xz</v>
      </c>
      <c r="BJ122" s="48" t="n">
        <v>1713229</v>
      </c>
      <c r="BK122" s="48" t="n">
        <v>206285</v>
      </c>
      <c r="BL122" s="52" t="n">
        <f aca="false">(BK122+BJ122)/BB122</f>
        <v>0.970136490309825</v>
      </c>
      <c r="BM122" s="8"/>
      <c r="BN122" s="8"/>
      <c r="BO122" s="8" t="str">
        <f aca="false">CONCATENATE("preprocessing/", A122, "/outputs/03hisat2_lpanamensis_v36/sno_gene_gene_id.count.xz")</f>
        <v>preprocessing/TMRC30052/outputs/03hisat2_lpanamensis_v36/sno_gene_gene_id.count.xz</v>
      </c>
      <c r="BP122" s="48" t="n">
        <v>2302</v>
      </c>
      <c r="BQ122" s="48" t="n">
        <v>138</v>
      </c>
      <c r="BR122" s="54" t="n">
        <f aca="false">(BQ122+BP122)/BB122</f>
        <v>0.0012331939419853</v>
      </c>
      <c r="BS122" s="55" t="n">
        <f aca="false">(BQ122+BP122)/(BK122+BJ122)</f>
        <v>0.00127115509446662</v>
      </c>
      <c r="BT122" s="7" t="s">
        <v>161</v>
      </c>
      <c r="BU122" s="44" t="n">
        <v>42049</v>
      </c>
      <c r="BV122" s="7" t="s">
        <v>302</v>
      </c>
      <c r="BW122" s="8" t="s">
        <v>163</v>
      </c>
      <c r="BX122" s="8"/>
      <c r="BY122" s="8"/>
      <c r="BZ122" s="8" t="s">
        <v>258</v>
      </c>
      <c r="CA122" s="8" t="s">
        <v>562</v>
      </c>
      <c r="CB122" s="8" t="n">
        <v>8.7</v>
      </c>
      <c r="CC122" s="8" t="n">
        <f aca="false">(100 * 2)/CB122</f>
        <v>22.9885057471264</v>
      </c>
      <c r="CD122" s="8" t="n">
        <f aca="false">100-CC122</f>
        <v>77.0114942528736</v>
      </c>
      <c r="CE122" s="8"/>
      <c r="CF122" s="8"/>
      <c r="CG122" s="8" t="s">
        <v>563</v>
      </c>
      <c r="CH122" s="8" t="n">
        <v>0</v>
      </c>
      <c r="CI122" s="8" t="n">
        <v>0</v>
      </c>
      <c r="CJ122" s="8" t="n">
        <v>53</v>
      </c>
      <c r="CK122" s="8" t="n">
        <v>0</v>
      </c>
      <c r="CL122" s="8" t="n">
        <f aca="false">SUM(CH122:CK122)</f>
        <v>53</v>
      </c>
      <c r="CM122" s="56" t="n">
        <f aca="false">+CL122/BP122</f>
        <v>0.0230234578627281</v>
      </c>
      <c r="CN122" s="8" t="s">
        <v>104</v>
      </c>
    </row>
    <row r="123" customFormat="false" ht="52.2" hidden="false" customHeight="false" outlineLevel="0" collapsed="false">
      <c r="A123" s="90" t="s">
        <v>564</v>
      </c>
      <c r="B123" s="33" t="s">
        <v>325</v>
      </c>
      <c r="C123" s="33" t="s">
        <v>565</v>
      </c>
      <c r="D123" s="34" t="n">
        <v>1</v>
      </c>
      <c r="E123" s="35" t="s">
        <v>94</v>
      </c>
      <c r="F123" s="35" t="s">
        <v>95</v>
      </c>
      <c r="G123" s="35" t="s">
        <v>96</v>
      </c>
      <c r="H123" s="36" t="n">
        <v>42151</v>
      </c>
      <c r="I123" s="6" t="n">
        <v>0.423611111111111</v>
      </c>
      <c r="J123" s="6" t="n">
        <v>0.858333333333333</v>
      </c>
      <c r="K123" s="5" t="s">
        <v>175</v>
      </c>
      <c r="L123" s="65" t="s">
        <v>185</v>
      </c>
      <c r="M123" s="40" t="n">
        <v>2</v>
      </c>
      <c r="N123" s="35" t="s">
        <v>238</v>
      </c>
      <c r="O123" s="35" t="s">
        <v>239</v>
      </c>
      <c r="P123" s="35" t="s">
        <v>327</v>
      </c>
      <c r="Q123" s="35" t="s">
        <v>240</v>
      </c>
      <c r="R123" s="40" t="s">
        <v>155</v>
      </c>
      <c r="S123" s="40" t="s">
        <v>200</v>
      </c>
      <c r="T123" s="7" t="s">
        <v>177</v>
      </c>
      <c r="U123" s="41" t="s">
        <v>286</v>
      </c>
      <c r="V123" s="42" t="n">
        <v>98</v>
      </c>
      <c r="W123" s="43" t="s">
        <v>230</v>
      </c>
      <c r="X123" s="11" t="n">
        <v>42628</v>
      </c>
      <c r="Y123" s="35" t="n">
        <v>15</v>
      </c>
      <c r="Z123" s="35" t="n">
        <f aca="false">(Y123-AH123)-3</f>
        <v>6.2</v>
      </c>
      <c r="AA123" s="44" t="n">
        <v>42630</v>
      </c>
      <c r="AB123" s="40" t="n">
        <v>52</v>
      </c>
      <c r="AC123" s="40" t="s">
        <v>104</v>
      </c>
      <c r="AD123" s="40" t="n">
        <v>7.6</v>
      </c>
      <c r="AE123" s="40" t="s">
        <v>102</v>
      </c>
      <c r="AF123" s="40" t="s">
        <v>102</v>
      </c>
      <c r="AG123" s="40" t="s">
        <v>102</v>
      </c>
      <c r="AH123" s="40" t="n">
        <v>5.8</v>
      </c>
      <c r="AI123" s="40" t="n">
        <v>300</v>
      </c>
      <c r="AJ123" s="91" t="n">
        <v>42636</v>
      </c>
      <c r="AK123" s="60" t="s">
        <v>105</v>
      </c>
      <c r="AL123" s="40" t="n">
        <v>12</v>
      </c>
      <c r="AM123" s="40" t="n">
        <v>27</v>
      </c>
      <c r="AN123" s="40" t="n">
        <v>15</v>
      </c>
      <c r="AO123" s="47" t="n">
        <v>42647</v>
      </c>
      <c r="AP123" s="40" t="n">
        <v>12</v>
      </c>
      <c r="AQ123" s="40" t="s">
        <v>188</v>
      </c>
      <c r="AS123" s="8"/>
      <c r="AT123" s="7" t="s">
        <v>566</v>
      </c>
      <c r="AU123" s="8" t="n">
        <v>145</v>
      </c>
      <c r="AV123" s="51" t="n">
        <f aca="false">(100 * 4)/AU123</f>
        <v>2.75862068965517</v>
      </c>
      <c r="AW123" s="8"/>
      <c r="AX123" s="8" t="s">
        <v>567</v>
      </c>
      <c r="AY123" s="8" t="n">
        <v>20210427</v>
      </c>
      <c r="AZ123" s="8" t="n">
        <v>20210427</v>
      </c>
      <c r="BA123" s="14" t="n">
        <v>14262771</v>
      </c>
      <c r="BB123" s="14" t="n">
        <v>9882095</v>
      </c>
      <c r="BC123" s="52" t="n">
        <f aca="false">BB123/BA123</f>
        <v>0.692859402986979</v>
      </c>
      <c r="BD123" s="8" t="str">
        <f aca="false">CONCATENATE("preprocessing/",A123, "/outputs/salmon_hg38_100/quant.sf")</f>
        <v>preprocessing/TMRC30113/outputs/salmon_hg38_100/quant.sf</v>
      </c>
      <c r="BE123" s="48"/>
      <c r="BF123" s="48"/>
      <c r="BG123" s="48"/>
      <c r="BH123" s="8"/>
      <c r="BI123" s="49" t="str">
        <f aca="false">CONCATENATE("preprocessing/", A123, "/outputs/02hisat2_hg38_100/hg38_100_sno_gene_gene_id.count.xz")</f>
        <v>preprocessing/TMRC30113/outputs/02hisat2_hg38_100/hg38_100_sno_gene_gene_id.count.xz</v>
      </c>
      <c r="BJ123" s="48" t="n">
        <v>9390151</v>
      </c>
      <c r="BK123" s="48" t="n">
        <v>306350</v>
      </c>
      <c r="BL123" s="52" t="n">
        <f aca="false">(BK123+BJ123)/BB123</f>
        <v>0.981219164559742</v>
      </c>
      <c r="BM123" s="8"/>
      <c r="BN123" s="8"/>
      <c r="BO123" s="8" t="str">
        <f aca="false">CONCATENATE("preprocessing/", A123, "/outputs/03hisat2_lpanamensis_v36/sno_gene_gene_id.count.xz")</f>
        <v>preprocessing/TMRC30113/outputs/03hisat2_lpanamensis_v36/sno_gene_gene_id.count.xz</v>
      </c>
      <c r="BP123" s="68" t="n">
        <v>5127</v>
      </c>
      <c r="BQ123" s="68" t="n">
        <v>319</v>
      </c>
      <c r="BR123" s="54" t="n">
        <f aca="false">(BQ123+BP123)/BB123</f>
        <v>0.000551097717639832</v>
      </c>
      <c r="BS123" s="55" t="n">
        <f aca="false">(BQ123+BP123)/(BK123+BJ123)</f>
        <v>0.000561645896803393</v>
      </c>
      <c r="BT123" s="5" t="s">
        <v>181</v>
      </c>
      <c r="BU123" s="12"/>
      <c r="BV123" s="7" t="s">
        <v>328</v>
      </c>
      <c r="BW123" s="8" t="s">
        <v>214</v>
      </c>
      <c r="BX123" s="8"/>
      <c r="BY123" s="8"/>
      <c r="BZ123" s="8" t="s">
        <v>258</v>
      </c>
      <c r="CA123" s="8"/>
      <c r="CB123" s="8"/>
      <c r="CC123" s="8"/>
      <c r="CD123" s="8"/>
      <c r="CE123" s="8"/>
      <c r="CF123" s="8"/>
      <c r="CG123" s="8" t="s">
        <v>568</v>
      </c>
      <c r="CH123" s="8" t="n">
        <v>0</v>
      </c>
      <c r="CI123" s="8" t="n">
        <v>20</v>
      </c>
      <c r="CJ123" s="8" t="n">
        <v>71</v>
      </c>
      <c r="CK123" s="8" t="n">
        <v>0</v>
      </c>
      <c r="CL123" s="8" t="n">
        <f aca="false">SUM(CH123:CK123)</f>
        <v>91</v>
      </c>
      <c r="CM123" s="56" t="n">
        <f aca="false">+CL123/BP123</f>
        <v>0.017749171055198</v>
      </c>
      <c r="CN123" s="8" t="s">
        <v>104</v>
      </c>
    </row>
    <row r="124" customFormat="false" ht="15.75" hidden="false" customHeight="false" outlineLevel="0" collapsed="false">
      <c r="A124" s="90" t="s">
        <v>569</v>
      </c>
      <c r="B124" s="33" t="s">
        <v>297</v>
      </c>
      <c r="C124" s="33" t="s">
        <v>570</v>
      </c>
      <c r="D124" s="34" t="n">
        <v>2</v>
      </c>
      <c r="E124" s="35" t="s">
        <v>94</v>
      </c>
      <c r="F124" s="35" t="s">
        <v>95</v>
      </c>
      <c r="G124" s="35" t="s">
        <v>96</v>
      </c>
      <c r="H124" s="36" t="n">
        <v>42039</v>
      </c>
      <c r="J124" s="6" t="n">
        <v>0.444444444444444</v>
      </c>
      <c r="K124" s="7" t="s">
        <v>168</v>
      </c>
      <c r="L124" s="65" t="s">
        <v>185</v>
      </c>
      <c r="M124" s="39" t="n">
        <v>3</v>
      </c>
      <c r="N124" s="38" t="s">
        <v>266</v>
      </c>
      <c r="O124" s="35" t="s">
        <v>99</v>
      </c>
      <c r="P124" s="35" t="s">
        <v>99</v>
      </c>
      <c r="Q124" s="35" t="s">
        <v>291</v>
      </c>
      <c r="R124" s="40" t="s">
        <v>155</v>
      </c>
      <c r="S124" s="40" t="s">
        <v>169</v>
      </c>
      <c r="T124" s="7" t="s">
        <v>157</v>
      </c>
      <c r="U124" s="41" t="s">
        <v>278</v>
      </c>
      <c r="V124" s="42" t="n">
        <v>98</v>
      </c>
      <c r="W124" s="43" t="s">
        <v>230</v>
      </c>
      <c r="X124" s="11" t="n">
        <v>42627</v>
      </c>
      <c r="Y124" s="35" t="n">
        <v>23</v>
      </c>
      <c r="Z124" s="35" t="n">
        <f aca="false">(Y124-AH124)-3</f>
        <v>19.1</v>
      </c>
      <c r="AA124" s="44" t="n">
        <v>42630</v>
      </c>
      <c r="AB124" s="40" t="n">
        <v>344</v>
      </c>
      <c r="AC124" s="40" t="s">
        <v>104</v>
      </c>
      <c r="AD124" s="40" t="n">
        <v>9.3</v>
      </c>
      <c r="AE124" s="40" t="s">
        <v>102</v>
      </c>
      <c r="AF124" s="40" t="s">
        <v>102</v>
      </c>
      <c r="AG124" s="40" t="s">
        <v>102</v>
      </c>
      <c r="AH124" s="40" t="n">
        <v>0.9</v>
      </c>
      <c r="AI124" s="40" t="n">
        <v>300</v>
      </c>
      <c r="AJ124" s="47" t="n">
        <v>42636</v>
      </c>
      <c r="AK124" s="40" t="s">
        <v>104</v>
      </c>
      <c r="AL124" s="40" t="n">
        <v>12</v>
      </c>
      <c r="AM124" s="40" t="n">
        <v>27</v>
      </c>
      <c r="AN124" s="40" t="n">
        <v>15</v>
      </c>
      <c r="AO124" s="47" t="n">
        <v>42647</v>
      </c>
      <c r="AP124" s="40" t="n">
        <v>12</v>
      </c>
      <c r="AQ124" s="40" t="s">
        <v>188</v>
      </c>
      <c r="AR124" s="8"/>
      <c r="AS124" s="8"/>
      <c r="AT124" s="7" t="s">
        <v>571</v>
      </c>
      <c r="AU124" s="8" t="n">
        <v>154</v>
      </c>
      <c r="AV124" s="51" t="n">
        <f aca="false">(100 * 4)/AU124</f>
        <v>2.5974025974026</v>
      </c>
      <c r="AW124" s="8"/>
      <c r="AX124" s="7" t="s">
        <v>572</v>
      </c>
      <c r="AY124" s="8" t="n">
        <v>20210301</v>
      </c>
      <c r="AZ124" s="7" t="n">
        <v>20210308</v>
      </c>
      <c r="BA124" s="14" t="n">
        <v>136339032</v>
      </c>
      <c r="BB124" s="14" t="n">
        <v>102601162</v>
      </c>
      <c r="BC124" s="52" t="n">
        <f aca="false">BB124/BA124</f>
        <v>0.752544304407266</v>
      </c>
      <c r="BD124" s="8" t="str">
        <f aca="false">CONCATENATE("preprocessing/",A124, "/outputs/salmon_hg38_100/quant.sf")</f>
        <v>preprocessing/TMRC30105/outputs/salmon_hg38_100/quant.sf</v>
      </c>
      <c r="BE124" s="48"/>
      <c r="BF124" s="48"/>
      <c r="BG124" s="48"/>
      <c r="BH124" s="8"/>
      <c r="BI124" s="49" t="str">
        <f aca="false">CONCATENATE("preprocessing/", A124, "/outputs/02hisat2_hg38_100/hg38_100_sno_gene_gene_id.count.xz")</f>
        <v>preprocessing/TMRC30105/outputs/02hisat2_hg38_100/hg38_100_sno_gene_gene_id.count.xz</v>
      </c>
      <c r="BJ124" s="48" t="n">
        <v>94549351</v>
      </c>
      <c r="BK124" s="48" t="n">
        <v>5076828</v>
      </c>
      <c r="BL124" s="52" t="n">
        <f aca="false">(BK124+BJ124)/BB124</f>
        <v>0.971004392718281</v>
      </c>
      <c r="BM124" s="8"/>
      <c r="BN124" s="8"/>
      <c r="BO124" s="8" t="str">
        <f aca="false">CONCATENATE("preprocessing/", A124, "/outputs/03hisat2_lpanamensis_v36/sno_gene_gene_id.count.xz")</f>
        <v>preprocessing/TMRC30105/outputs/03hisat2_lpanamensis_v36/sno_gene_gene_id.count.xz</v>
      </c>
      <c r="BP124" s="68" t="n">
        <v>26033</v>
      </c>
      <c r="BQ124" s="68" t="n">
        <v>1698</v>
      </c>
      <c r="BR124" s="54" t="n">
        <f aca="false">(BQ124+BP124)/BB124</f>
        <v>0.000270279590010881</v>
      </c>
      <c r="BS124" s="55" t="n">
        <f aca="false">(BQ124+BP124)/(BK124+BJ124)</f>
        <v>0.000278350532745013</v>
      </c>
      <c r="BT124" s="7" t="s">
        <v>173</v>
      </c>
      <c r="BU124" s="12"/>
      <c r="BV124" s="7" t="s">
        <v>302</v>
      </c>
      <c r="BW124" s="8" t="s">
        <v>214</v>
      </c>
      <c r="BX124" s="8"/>
      <c r="BY124" s="8"/>
      <c r="BZ124" s="8" t="s">
        <v>258</v>
      </c>
      <c r="CA124" s="8"/>
      <c r="CB124" s="8"/>
      <c r="CC124" s="8"/>
      <c r="CD124" s="8"/>
      <c r="CE124" s="8"/>
      <c r="CF124" s="8" t="s">
        <v>542</v>
      </c>
      <c r="CG124" s="8" t="s">
        <v>573</v>
      </c>
      <c r="CH124" s="8" t="n">
        <v>0</v>
      </c>
      <c r="CI124" s="8" t="n">
        <v>0</v>
      </c>
      <c r="CJ124" s="8" t="n">
        <v>388</v>
      </c>
      <c r="CK124" s="8" t="n">
        <v>0</v>
      </c>
      <c r="CL124" s="8" t="n">
        <f aca="false">SUM(CH124:CK124)</f>
        <v>388</v>
      </c>
      <c r="CM124" s="56" t="n">
        <f aca="false">+CL124/BP124</f>
        <v>0.0149041601044828</v>
      </c>
      <c r="CN124" s="8" t="s">
        <v>104</v>
      </c>
    </row>
    <row r="125" customFormat="false" ht="15.75" hidden="false" customHeight="false" outlineLevel="0" collapsed="false">
      <c r="A125" s="58" t="s">
        <v>574</v>
      </c>
      <c r="B125" s="87" t="s">
        <v>297</v>
      </c>
      <c r="C125" s="87" t="s">
        <v>575</v>
      </c>
      <c r="D125" s="34" t="n">
        <v>2</v>
      </c>
      <c r="E125" s="35" t="s">
        <v>94</v>
      </c>
      <c r="F125" s="35" t="s">
        <v>95</v>
      </c>
      <c r="G125" s="35" t="s">
        <v>96</v>
      </c>
      <c r="H125" s="36" t="n">
        <v>42026</v>
      </c>
      <c r="J125" s="6" t="n">
        <v>0.541666666666667</v>
      </c>
      <c r="K125" s="7" t="s">
        <v>154</v>
      </c>
      <c r="L125" s="65" t="s">
        <v>185</v>
      </c>
      <c r="M125" s="39" t="n">
        <v>2</v>
      </c>
      <c r="N125" s="38" t="s">
        <v>266</v>
      </c>
      <c r="O125" s="35" t="s">
        <v>99</v>
      </c>
      <c r="P125" s="35" t="s">
        <v>99</v>
      </c>
      <c r="Q125" s="35" t="s">
        <v>291</v>
      </c>
      <c r="R125" s="40" t="s">
        <v>155</v>
      </c>
      <c r="S125" s="40" t="s">
        <v>156</v>
      </c>
      <c r="T125" s="7" t="s">
        <v>157</v>
      </c>
      <c r="U125" s="41" t="s">
        <v>286</v>
      </c>
      <c r="V125" s="59" t="s">
        <v>112</v>
      </c>
      <c r="W125" s="43" t="s">
        <v>230</v>
      </c>
      <c r="X125" s="11" t="n">
        <v>42049</v>
      </c>
      <c r="Y125" s="35" t="n">
        <v>20</v>
      </c>
      <c r="Z125" s="35" t="n">
        <f aca="false">(Y125-AH125)-3</f>
        <v>11.4</v>
      </c>
      <c r="AA125" s="44" t="n">
        <v>42049</v>
      </c>
      <c r="AB125" s="40" t="n">
        <v>54</v>
      </c>
      <c r="AC125" s="40" t="s">
        <v>104</v>
      </c>
      <c r="AD125" s="40" t="n">
        <v>8.1</v>
      </c>
      <c r="AE125" s="40" t="s">
        <v>102</v>
      </c>
      <c r="AF125" s="40" t="s">
        <v>102</v>
      </c>
      <c r="AG125" s="40" t="s">
        <v>102</v>
      </c>
      <c r="AH125" s="40" t="n">
        <v>5.6</v>
      </c>
      <c r="AI125" s="40" t="n">
        <v>300</v>
      </c>
      <c r="AJ125" s="47" t="n">
        <v>42053</v>
      </c>
      <c r="AK125" s="40"/>
      <c r="AL125" s="40" t="n">
        <v>14</v>
      </c>
      <c r="AM125" s="40" t="n">
        <v>28</v>
      </c>
      <c r="AN125" s="40" t="n">
        <v>28</v>
      </c>
      <c r="AO125" s="47" t="n">
        <v>42053</v>
      </c>
      <c r="AP125" s="46" t="n">
        <v>0</v>
      </c>
      <c r="AQ125" s="40" t="s">
        <v>188</v>
      </c>
      <c r="AR125" s="8" t="s">
        <v>301</v>
      </c>
      <c r="AS125" s="8" t="s">
        <v>242</v>
      </c>
      <c r="AT125" s="7" t="s">
        <v>576</v>
      </c>
      <c r="AU125" s="8" t="n">
        <v>10.4</v>
      </c>
      <c r="AV125" s="51" t="n">
        <f aca="false">(100 * 2)/AU125</f>
        <v>19.2307692307692</v>
      </c>
      <c r="AW125" s="51" t="n">
        <f aca="false">100-AV125</f>
        <v>80.7692307692308</v>
      </c>
      <c r="AX125" s="88" t="s">
        <v>531</v>
      </c>
      <c r="AY125" s="88" t="n">
        <v>20200901</v>
      </c>
      <c r="AZ125" s="88" t="n">
        <v>20200910</v>
      </c>
      <c r="BA125" s="14" t="n">
        <v>13228711</v>
      </c>
      <c r="BB125" s="14" t="n">
        <v>10279518</v>
      </c>
      <c r="BC125" s="52" t="n">
        <f aca="false">BB125/BA125</f>
        <v>0.777061196665344</v>
      </c>
      <c r="BD125" s="8" t="str">
        <f aca="false">CONCATENATE("preprocessing/",A125, "/outputs/salmon_hg38_100/quant.sf")</f>
        <v>preprocessing/TMRC30058/outputs/salmon_hg38_100/quant.sf</v>
      </c>
      <c r="BE125" s="48"/>
      <c r="BF125" s="48"/>
      <c r="BG125" s="48"/>
      <c r="BH125" s="8"/>
      <c r="BI125" s="49" t="str">
        <f aca="false">CONCATENATE("preprocessing/", A125, "/outputs/02hisat2_hg38_100/hg38_100_sno_gene_gene_id.count.xz")</f>
        <v>preprocessing/TMRC30058/outputs/02hisat2_hg38_100/hg38_100_sno_gene_gene_id.count.xz</v>
      </c>
      <c r="BJ125" s="48" t="n">
        <v>8882941</v>
      </c>
      <c r="BK125" s="48" t="n">
        <v>1106273</v>
      </c>
      <c r="BL125" s="52" t="n">
        <f aca="false">(BK125+BJ125)/BB125</f>
        <v>0.971758987143172</v>
      </c>
      <c r="BM125" s="8"/>
      <c r="BN125" s="8"/>
      <c r="BO125" s="8" t="str">
        <f aca="false">CONCATENATE("preprocessing/", A125, "/outputs/03hisat2_lpanamensis_v36/sno_gene_gene_id.count.xz")</f>
        <v>preprocessing/TMRC30058/outputs/03hisat2_lpanamensis_v36/sno_gene_gene_id.count.xz</v>
      </c>
      <c r="BP125" s="48" t="n">
        <v>12239</v>
      </c>
      <c r="BQ125" s="48" t="n">
        <v>768</v>
      </c>
      <c r="BR125" s="54" t="n">
        <f aca="false">(BQ125+BP125)/BB125</f>
        <v>0.0012653317013502</v>
      </c>
      <c r="BS125" s="55" t="n">
        <f aca="false">(BQ125+BP125)/(BK125+BJ125)</f>
        <v>0.00130210444985962</v>
      </c>
      <c r="BT125" s="7" t="s">
        <v>161</v>
      </c>
      <c r="BU125" s="44" t="n">
        <v>42049</v>
      </c>
      <c r="BV125" s="7" t="s">
        <v>302</v>
      </c>
      <c r="BW125" s="8" t="s">
        <v>214</v>
      </c>
      <c r="BX125" s="8"/>
      <c r="BY125" s="8"/>
      <c r="BZ125" s="8" t="s">
        <v>258</v>
      </c>
      <c r="CA125" s="8" t="s">
        <v>577</v>
      </c>
      <c r="CB125" s="8" t="n">
        <v>9.1</v>
      </c>
      <c r="CC125" s="8" t="n">
        <f aca="false">(100 * 2)/CB125</f>
        <v>21.978021978022</v>
      </c>
      <c r="CD125" s="8" t="n">
        <f aca="false">100-CC125</f>
        <v>78.021978021978</v>
      </c>
      <c r="CE125" s="8"/>
      <c r="CF125" s="8"/>
      <c r="CG125" s="8" t="s">
        <v>578</v>
      </c>
      <c r="CH125" s="8" t="n">
        <v>0</v>
      </c>
      <c r="CI125" s="8" t="n">
        <v>0</v>
      </c>
      <c r="CJ125" s="8" t="n">
        <v>215</v>
      </c>
      <c r="CK125" s="8" t="n">
        <v>0</v>
      </c>
      <c r="CL125" s="8" t="n">
        <f aca="false">SUM(CH125:CK125)</f>
        <v>215</v>
      </c>
      <c r="CM125" s="56" t="n">
        <f aca="false">+CL125/BP125</f>
        <v>0.0175667946727674</v>
      </c>
      <c r="CN125" s="8" t="s">
        <v>104</v>
      </c>
    </row>
    <row r="126" customFormat="false" ht="52.2" hidden="false" customHeight="false" outlineLevel="0" collapsed="false">
      <c r="A126" s="58" t="s">
        <v>579</v>
      </c>
      <c r="B126" s="2" t="s">
        <v>325</v>
      </c>
      <c r="C126" s="2" t="s">
        <v>580</v>
      </c>
      <c r="D126" s="3" t="n">
        <v>1</v>
      </c>
      <c r="E126" s="35" t="s">
        <v>94</v>
      </c>
      <c r="F126" s="35" t="s">
        <v>95</v>
      </c>
      <c r="G126" s="35" t="s">
        <v>96</v>
      </c>
      <c r="H126" s="36" t="n">
        <v>42167</v>
      </c>
      <c r="I126" s="6" t="n">
        <v>0.447916666666667</v>
      </c>
      <c r="J126" s="6" t="n">
        <v>0.739583333333333</v>
      </c>
      <c r="K126" s="5" t="s">
        <v>175</v>
      </c>
      <c r="L126" s="65" t="s">
        <v>185</v>
      </c>
      <c r="M126" s="40" t="n">
        <v>3</v>
      </c>
      <c r="N126" s="35" t="s">
        <v>238</v>
      </c>
      <c r="O126" s="35" t="s">
        <v>239</v>
      </c>
      <c r="P126" s="35" t="s">
        <v>327</v>
      </c>
      <c r="Q126" s="35" t="s">
        <v>240</v>
      </c>
      <c r="R126" s="40" t="s">
        <v>155</v>
      </c>
      <c r="S126" s="40" t="s">
        <v>200</v>
      </c>
      <c r="T126" s="7" t="s">
        <v>177</v>
      </c>
      <c r="U126" s="41" t="s">
        <v>318</v>
      </c>
      <c r="V126" s="42" t="n">
        <v>100</v>
      </c>
      <c r="W126" s="43" t="s">
        <v>230</v>
      </c>
      <c r="X126" s="11" t="n">
        <v>42628</v>
      </c>
      <c r="Y126" s="35" t="n">
        <v>15</v>
      </c>
      <c r="Z126" s="35" t="n">
        <f aca="false">(Y126-AH126)-3</f>
        <v>9.7</v>
      </c>
      <c r="AA126" s="44" t="n">
        <v>42640</v>
      </c>
      <c r="AB126" s="8" t="n">
        <v>133</v>
      </c>
      <c r="AC126" s="8" t="s">
        <v>104</v>
      </c>
      <c r="AD126" s="8" t="n">
        <v>9.5</v>
      </c>
      <c r="AE126" s="40" t="s">
        <v>102</v>
      </c>
      <c r="AF126" s="40" t="s">
        <v>102</v>
      </c>
      <c r="AG126" s="40" t="s">
        <v>102</v>
      </c>
      <c r="AH126" s="8" t="n">
        <v>2.3</v>
      </c>
      <c r="AI126" s="8" t="n">
        <v>300</v>
      </c>
      <c r="AJ126" s="47" t="n">
        <v>42663</v>
      </c>
      <c r="AK126" s="40" t="s">
        <v>104</v>
      </c>
      <c r="AL126" s="40" t="n">
        <v>9</v>
      </c>
      <c r="AM126" s="40"/>
      <c r="AN126" s="40" t="n">
        <v>15</v>
      </c>
      <c r="AO126" s="92" t="n">
        <v>42738</v>
      </c>
      <c r="AP126" s="60" t="n">
        <v>12</v>
      </c>
      <c r="AQ126" s="40" t="s">
        <v>188</v>
      </c>
      <c r="AT126" s="7" t="s">
        <v>581</v>
      </c>
      <c r="AU126" s="7" t="n">
        <v>51.9</v>
      </c>
      <c r="AX126" s="5" t="s">
        <v>251</v>
      </c>
      <c r="AY126" s="7" t="n">
        <v>20210501</v>
      </c>
      <c r="AZ126" s="7" t="n">
        <v>20210530</v>
      </c>
      <c r="BA126" s="14" t="n">
        <v>29373345</v>
      </c>
      <c r="BB126" s="14" t="n">
        <v>26858082</v>
      </c>
      <c r="BC126" s="52" t="n">
        <f aca="false">BB126/BA126</f>
        <v>0.914369201056264</v>
      </c>
      <c r="BD126" s="8" t="str">
        <f aca="false">CONCATENATE("preprocessing/",A126, "/outputs/salmon_hg38_100/quant.sf")</f>
        <v>preprocessing/TMRC30164/outputs/salmon_hg38_100/quant.sf</v>
      </c>
      <c r="BI126" s="49" t="str">
        <f aca="false">CONCATENATE("preprocessing/", A126, "/outputs/02hisat2_hg38_100/hg38_100_sno_gene_gene_id.count.xz")</f>
        <v>preprocessing/TMRC30164/outputs/02hisat2_hg38_100/hg38_100_sno_gene_gene_id.count.xz</v>
      </c>
      <c r="BJ126" s="48" t="n">
        <v>25366122</v>
      </c>
      <c r="BK126" s="48" t="n">
        <v>863010</v>
      </c>
      <c r="BL126" s="52" t="n">
        <f aca="false">(BK126+BJ126)/BB126</f>
        <v>0.976582467802429</v>
      </c>
      <c r="BO126" s="8" t="str">
        <f aca="false">CONCATENATE("preprocessing/", A126, "/outputs/03hisat2_lpanamensis_v36/sno_gene_gene_id.count.xz")</f>
        <v>preprocessing/TMRC30164/outputs/03hisat2_lpanamensis_v36/sno_gene_gene_id.count.xz</v>
      </c>
      <c r="BP126" s="68" t="n">
        <v>809</v>
      </c>
      <c r="BQ126" s="68" t="n">
        <v>52</v>
      </c>
      <c r="BR126" s="54" t="n">
        <f aca="false">(BQ126+BP126)/BB126</f>
        <v>3.20573896527682E-005</v>
      </c>
      <c r="BS126" s="55" t="n">
        <f aca="false">(BQ126+BP126)/(BK126+BJ126)</f>
        <v>3.28260958082791E-005</v>
      </c>
      <c r="BT126" s="5" t="s">
        <v>181</v>
      </c>
      <c r="BU126" s="12"/>
      <c r="BV126" s="7" t="s">
        <v>328</v>
      </c>
      <c r="BW126" s="7" t="s">
        <v>214</v>
      </c>
      <c r="BZ126" s="8" t="s">
        <v>258</v>
      </c>
      <c r="CG126" s="7" t="s">
        <v>582</v>
      </c>
      <c r="CH126" s="7" t="n">
        <v>0</v>
      </c>
      <c r="CI126" s="7" t="n">
        <v>0</v>
      </c>
      <c r="CJ126" s="7" t="n">
        <v>14</v>
      </c>
      <c r="CK126" s="7" t="n">
        <v>0</v>
      </c>
      <c r="CL126" s="8" t="n">
        <f aca="false">SUM(CH126:CK126)</f>
        <v>14</v>
      </c>
      <c r="CM126" s="56" t="n">
        <f aca="false">+CL126/BP126</f>
        <v>0.0173053152039555</v>
      </c>
      <c r="CN126" s="7" t="s">
        <v>104</v>
      </c>
    </row>
    <row r="127" customFormat="false" ht="26.85" hidden="false" customHeight="false" outlineLevel="0" collapsed="false">
      <c r="A127" s="58"/>
      <c r="B127" s="2" t="s">
        <v>583</v>
      </c>
      <c r="C127" s="2" t="s">
        <v>584</v>
      </c>
      <c r="D127" s="10" t="n">
        <v>1</v>
      </c>
      <c r="E127" s="35" t="s">
        <v>94</v>
      </c>
      <c r="F127" s="5" t="s">
        <v>95</v>
      </c>
      <c r="G127" s="5" t="s">
        <v>96</v>
      </c>
      <c r="H127" s="36" t="n">
        <v>42243</v>
      </c>
      <c r="I127" s="77"/>
      <c r="J127" s="77"/>
      <c r="K127" s="5" t="s">
        <v>204</v>
      </c>
      <c r="L127" s="38" t="s">
        <v>185</v>
      </c>
      <c r="M127" s="35" t="n">
        <v>1</v>
      </c>
      <c r="N127" s="35" t="s">
        <v>238</v>
      </c>
      <c r="O127" s="5" t="s">
        <v>239</v>
      </c>
      <c r="P127" s="35" t="s">
        <v>585</v>
      </c>
      <c r="Q127" s="5" t="s">
        <v>240</v>
      </c>
      <c r="R127" s="5" t="s">
        <v>205</v>
      </c>
      <c r="S127" s="40" t="s">
        <v>101</v>
      </c>
      <c r="T127" s="40" t="s">
        <v>101</v>
      </c>
      <c r="U127" s="9" t="s">
        <v>99</v>
      </c>
      <c r="V127" s="10" t="s">
        <v>99</v>
      </c>
      <c r="W127" s="5" t="s">
        <v>206</v>
      </c>
      <c r="X127" s="12"/>
      <c r="AB127" s="5" t="n">
        <v>411</v>
      </c>
      <c r="AC127" s="5" t="s">
        <v>104</v>
      </c>
      <c r="AD127" s="5" t="n">
        <v>7.4</v>
      </c>
      <c r="AE127" s="5" t="n">
        <v>297</v>
      </c>
      <c r="AF127" s="5" t="n">
        <v>2.04</v>
      </c>
      <c r="AG127" s="5" t="n">
        <v>2.2</v>
      </c>
      <c r="AH127" s="5"/>
      <c r="AI127" s="5"/>
      <c r="AJ127" s="44"/>
      <c r="AK127" s="5"/>
      <c r="AL127" s="5"/>
      <c r="AM127" s="5"/>
      <c r="AN127" s="5"/>
      <c r="AO127" s="44"/>
      <c r="AP127" s="5"/>
      <c r="AQ127" s="5" t="s">
        <v>241</v>
      </c>
      <c r="AR127" s="5"/>
      <c r="AS127" s="5"/>
      <c r="AT127" s="5"/>
      <c r="AU127" s="5"/>
      <c r="AV127" s="5"/>
      <c r="AW127" s="5"/>
      <c r="AX127" s="5"/>
      <c r="AY127" s="5"/>
      <c r="AZ127" s="5"/>
      <c r="BC127" s="78"/>
      <c r="BD127" s="5"/>
      <c r="BE127" s="78"/>
      <c r="BF127" s="78"/>
      <c r="BG127" s="78"/>
      <c r="BH127" s="5"/>
      <c r="BI127" s="79"/>
      <c r="BJ127" s="48"/>
      <c r="BK127" s="48"/>
      <c r="BL127" s="5"/>
      <c r="BM127" s="5"/>
      <c r="BN127" s="5"/>
      <c r="BO127" s="5"/>
      <c r="BP127" s="78"/>
      <c r="BQ127" s="78"/>
      <c r="BR127" s="78"/>
      <c r="BS127" s="78"/>
      <c r="BT127" s="5" t="s">
        <v>204</v>
      </c>
      <c r="BU127" s="12"/>
      <c r="BV127" s="7" t="s">
        <v>586</v>
      </c>
      <c r="BW127" s="7" t="s">
        <v>163</v>
      </c>
      <c r="BZ127" s="8" t="s">
        <v>258</v>
      </c>
      <c r="CM127" s="8" t="e">
        <f aca="false">+CL127/BP127</f>
        <v>#DIV/0!</v>
      </c>
    </row>
    <row r="128" customFormat="false" ht="15.75" hidden="false" customHeight="false" outlineLevel="0" collapsed="false">
      <c r="A128" s="58"/>
      <c r="B128" s="2" t="s">
        <v>525</v>
      </c>
      <c r="C128" s="2" t="s">
        <v>587</v>
      </c>
      <c r="D128" s="10" t="n">
        <v>1</v>
      </c>
      <c r="E128" s="35" t="s">
        <v>94</v>
      </c>
      <c r="F128" s="5" t="s">
        <v>95</v>
      </c>
      <c r="G128" s="5" t="s">
        <v>96</v>
      </c>
      <c r="H128" s="36" t="n">
        <v>42244</v>
      </c>
      <c r="I128" s="77"/>
      <c r="J128" s="77"/>
      <c r="K128" s="5" t="s">
        <v>168</v>
      </c>
      <c r="L128" s="38" t="s">
        <v>185</v>
      </c>
      <c r="M128" s="35" t="n">
        <v>3</v>
      </c>
      <c r="N128" s="35" t="s">
        <v>238</v>
      </c>
      <c r="O128" s="5" t="s">
        <v>240</v>
      </c>
      <c r="P128" s="5" t="s">
        <v>99</v>
      </c>
      <c r="Q128" s="5" t="s">
        <v>240</v>
      </c>
      <c r="R128" s="5" t="s">
        <v>155</v>
      </c>
      <c r="S128" s="5" t="s">
        <v>169</v>
      </c>
      <c r="T128" s="5" t="s">
        <v>157</v>
      </c>
      <c r="U128" s="41" t="n">
        <v>5000000</v>
      </c>
      <c r="V128" s="42"/>
      <c r="W128" s="93" t="s">
        <v>230</v>
      </c>
      <c r="X128" s="12"/>
      <c r="Y128" s="35"/>
      <c r="Z128" s="35"/>
      <c r="AB128" s="5"/>
      <c r="AC128" s="5"/>
      <c r="AD128" s="5"/>
      <c r="AE128" s="5"/>
      <c r="AF128" s="5"/>
      <c r="AG128" s="5"/>
      <c r="AH128" s="5"/>
      <c r="AI128" s="5"/>
      <c r="AJ128" s="44"/>
      <c r="AK128" s="5"/>
      <c r="AL128" s="5"/>
      <c r="AM128" s="5"/>
      <c r="AN128" s="5"/>
      <c r="AO128" s="44"/>
      <c r="AP128" s="5"/>
      <c r="AQ128" s="5" t="s">
        <v>188</v>
      </c>
      <c r="AR128" s="5"/>
      <c r="AS128" s="5"/>
      <c r="AT128" s="5"/>
      <c r="AU128" s="5"/>
      <c r="AV128" s="5"/>
      <c r="AW128" s="5"/>
      <c r="AX128" s="5"/>
      <c r="AY128" s="5"/>
      <c r="AZ128" s="5"/>
      <c r="BC128" s="78"/>
      <c r="BD128" s="5"/>
      <c r="BE128" s="78"/>
      <c r="BF128" s="78"/>
      <c r="BG128" s="78"/>
      <c r="BH128" s="5"/>
      <c r="BI128" s="79"/>
      <c r="BJ128" s="48"/>
      <c r="BK128" s="48"/>
      <c r="BL128" s="5"/>
      <c r="BM128" s="5"/>
      <c r="BN128" s="5"/>
      <c r="BO128" s="5"/>
      <c r="BP128" s="78"/>
      <c r="BQ128" s="78"/>
      <c r="BR128" s="78"/>
      <c r="BS128" s="78"/>
      <c r="BT128" s="7" t="s">
        <v>173</v>
      </c>
      <c r="BU128" s="12"/>
      <c r="BV128" s="7" t="s">
        <v>527</v>
      </c>
      <c r="BW128" s="7" t="s">
        <v>214</v>
      </c>
      <c r="BZ128" s="8" t="s">
        <v>258</v>
      </c>
      <c r="CM128" s="8" t="e">
        <f aca="false">+CL128/BP128</f>
        <v>#DIV/0!</v>
      </c>
    </row>
    <row r="129" customFormat="false" ht="15.75" hidden="false" customHeight="false" outlineLevel="0" collapsed="false">
      <c r="A129" s="58"/>
      <c r="B129" s="2" t="s">
        <v>525</v>
      </c>
      <c r="C129" s="2" t="s">
        <v>588</v>
      </c>
      <c r="D129" s="10" t="n">
        <v>2</v>
      </c>
      <c r="E129" s="35" t="s">
        <v>94</v>
      </c>
      <c r="F129" s="5" t="s">
        <v>95</v>
      </c>
      <c r="G129" s="5" t="s">
        <v>96</v>
      </c>
      <c r="H129" s="36" t="n">
        <v>42244</v>
      </c>
      <c r="I129" s="77"/>
      <c r="J129" s="77"/>
      <c r="K129" s="5" t="s">
        <v>154</v>
      </c>
      <c r="L129" s="38" t="s">
        <v>185</v>
      </c>
      <c r="M129" s="35" t="n">
        <v>3</v>
      </c>
      <c r="N129" s="35" t="s">
        <v>238</v>
      </c>
      <c r="O129" s="5" t="s">
        <v>240</v>
      </c>
      <c r="P129" s="5" t="s">
        <v>99</v>
      </c>
      <c r="Q129" s="5" t="s">
        <v>240</v>
      </c>
      <c r="R129" s="5" t="s">
        <v>155</v>
      </c>
      <c r="S129" s="5" t="s">
        <v>156</v>
      </c>
      <c r="T129" s="5" t="s">
        <v>157</v>
      </c>
      <c r="U129" s="9" t="n">
        <v>59000000</v>
      </c>
      <c r="W129" s="5" t="s">
        <v>230</v>
      </c>
      <c r="X129" s="12"/>
      <c r="AB129" s="5"/>
      <c r="AC129" s="5"/>
      <c r="AD129" s="5"/>
      <c r="AE129" s="5"/>
      <c r="AF129" s="5"/>
      <c r="AG129" s="5"/>
      <c r="AH129" s="5"/>
      <c r="AI129" s="5"/>
      <c r="AJ129" s="44"/>
      <c r="AK129" s="5"/>
      <c r="AL129" s="5"/>
      <c r="AM129" s="35"/>
      <c r="AN129" s="35"/>
      <c r="AO129" s="44"/>
      <c r="AP129" s="35"/>
      <c r="AQ129" s="5" t="s">
        <v>188</v>
      </c>
      <c r="AR129" s="5"/>
      <c r="AS129" s="5"/>
      <c r="AT129" s="5"/>
      <c r="AU129" s="5"/>
      <c r="AV129" s="5"/>
      <c r="AW129" s="5"/>
      <c r="AX129" s="5"/>
      <c r="AY129" s="5"/>
      <c r="AZ129" s="5"/>
      <c r="BC129" s="78"/>
      <c r="BD129" s="5"/>
      <c r="BE129" s="78"/>
      <c r="BF129" s="78"/>
      <c r="BG129" s="78"/>
      <c r="BH129" s="5"/>
      <c r="BI129" s="79"/>
      <c r="BJ129" s="48"/>
      <c r="BK129" s="48"/>
      <c r="BL129" s="5"/>
      <c r="BM129" s="5"/>
      <c r="BN129" s="5"/>
      <c r="BO129" s="5"/>
      <c r="BP129" s="78"/>
      <c r="BQ129" s="78"/>
      <c r="BR129" s="78"/>
      <c r="BS129" s="78"/>
      <c r="BT129" s="7" t="s">
        <v>161</v>
      </c>
      <c r="BU129" s="12"/>
      <c r="BV129" s="7" t="s">
        <v>527</v>
      </c>
      <c r="BW129" s="7" t="s">
        <v>214</v>
      </c>
      <c r="BZ129" s="8" t="s">
        <v>258</v>
      </c>
      <c r="CM129" s="8" t="e">
        <f aca="false">+CL129/BP129</f>
        <v>#DIV/0!</v>
      </c>
    </row>
    <row r="130" customFormat="false" ht="15.75" hidden="false" customHeight="false" outlineLevel="0" collapsed="false">
      <c r="A130" s="58"/>
      <c r="B130" s="2" t="s">
        <v>525</v>
      </c>
      <c r="C130" s="2" t="s">
        <v>589</v>
      </c>
      <c r="D130" s="10" t="n">
        <v>1</v>
      </c>
      <c r="E130" s="35" t="s">
        <v>94</v>
      </c>
      <c r="F130" s="5" t="s">
        <v>95</v>
      </c>
      <c r="G130" s="5" t="s">
        <v>96</v>
      </c>
      <c r="H130" s="36" t="n">
        <v>42244</v>
      </c>
      <c r="I130" s="77"/>
      <c r="J130" s="77"/>
      <c r="K130" s="5" t="s">
        <v>175</v>
      </c>
      <c r="L130" s="38" t="s">
        <v>185</v>
      </c>
      <c r="M130" s="35" t="n">
        <v>3</v>
      </c>
      <c r="N130" s="35" t="s">
        <v>238</v>
      </c>
      <c r="O130" s="5" t="s">
        <v>240</v>
      </c>
      <c r="P130" s="5" t="s">
        <v>99</v>
      </c>
      <c r="Q130" s="5" t="s">
        <v>240</v>
      </c>
      <c r="R130" s="5" t="s">
        <v>155</v>
      </c>
      <c r="S130" s="5" t="s">
        <v>200</v>
      </c>
      <c r="T130" s="5" t="s">
        <v>177</v>
      </c>
      <c r="U130" s="41" t="n">
        <v>15000000</v>
      </c>
      <c r="V130" s="42"/>
      <c r="W130" s="93" t="s">
        <v>230</v>
      </c>
      <c r="X130" s="12"/>
      <c r="Y130" s="35"/>
      <c r="Z130" s="35"/>
      <c r="AB130" s="5"/>
      <c r="AC130" s="5"/>
      <c r="AD130" s="5"/>
      <c r="AE130" s="5"/>
      <c r="AF130" s="5"/>
      <c r="AG130" s="5"/>
      <c r="AH130" s="5"/>
      <c r="AI130" s="5"/>
      <c r="AJ130" s="44"/>
      <c r="AK130" s="5"/>
      <c r="AL130" s="5"/>
      <c r="AM130" s="5"/>
      <c r="AN130" s="5"/>
      <c r="AO130" s="44"/>
      <c r="AP130" s="5"/>
      <c r="AQ130" s="5" t="s">
        <v>188</v>
      </c>
      <c r="AR130" s="5"/>
      <c r="AS130" s="5"/>
      <c r="AT130" s="5"/>
      <c r="AU130" s="5"/>
      <c r="AV130" s="5"/>
      <c r="AW130" s="5"/>
      <c r="AX130" s="5"/>
      <c r="AY130" s="5"/>
      <c r="AZ130" s="5"/>
      <c r="BC130" s="78"/>
      <c r="BD130" s="5"/>
      <c r="BE130" s="78"/>
      <c r="BF130" s="78"/>
      <c r="BG130" s="78"/>
      <c r="BH130" s="5"/>
      <c r="BI130" s="79"/>
      <c r="BJ130" s="48"/>
      <c r="BK130" s="48"/>
      <c r="BL130" s="5"/>
      <c r="BM130" s="5"/>
      <c r="BN130" s="5"/>
      <c r="BO130" s="5"/>
      <c r="BP130" s="78"/>
      <c r="BQ130" s="78"/>
      <c r="BR130" s="78"/>
      <c r="BS130" s="78"/>
      <c r="BT130" s="5" t="s">
        <v>181</v>
      </c>
      <c r="BU130" s="12"/>
      <c r="BV130" s="7" t="s">
        <v>527</v>
      </c>
      <c r="BW130" s="7" t="s">
        <v>214</v>
      </c>
      <c r="BZ130" s="8" t="s">
        <v>258</v>
      </c>
      <c r="CM130" s="8" t="e">
        <f aca="false">+CL130/BP130</f>
        <v>#DIV/0!</v>
      </c>
    </row>
    <row r="131" customFormat="false" ht="52.2" hidden="false" customHeight="false" outlineLevel="0" collapsed="false">
      <c r="A131" s="90" t="s">
        <v>590</v>
      </c>
      <c r="B131" s="33" t="s">
        <v>325</v>
      </c>
      <c r="C131" s="33" t="s">
        <v>591</v>
      </c>
      <c r="D131" s="34" t="n">
        <v>2</v>
      </c>
      <c r="E131" s="35" t="s">
        <v>94</v>
      </c>
      <c r="F131" s="35" t="s">
        <v>95</v>
      </c>
      <c r="G131" s="35" t="s">
        <v>96</v>
      </c>
      <c r="H131" s="36" t="n">
        <v>42144</v>
      </c>
      <c r="I131" s="6" t="n">
        <v>0.375</v>
      </c>
      <c r="J131" s="6" t="n">
        <v>0.833333333333333</v>
      </c>
      <c r="K131" s="7" t="s">
        <v>168</v>
      </c>
      <c r="L131" s="65" t="s">
        <v>185</v>
      </c>
      <c r="M131" s="40" t="n">
        <v>1</v>
      </c>
      <c r="N131" s="35" t="s">
        <v>238</v>
      </c>
      <c r="O131" s="35" t="s">
        <v>239</v>
      </c>
      <c r="P131" s="35" t="s">
        <v>327</v>
      </c>
      <c r="Q131" s="35" t="s">
        <v>240</v>
      </c>
      <c r="R131" s="40" t="s">
        <v>155</v>
      </c>
      <c r="S131" s="40" t="s">
        <v>169</v>
      </c>
      <c r="T131" s="7" t="s">
        <v>157</v>
      </c>
      <c r="U131" s="41" t="s">
        <v>592</v>
      </c>
      <c r="V131" s="42" t="n">
        <v>99</v>
      </c>
      <c r="W131" s="43" t="s">
        <v>230</v>
      </c>
      <c r="X131" s="11" t="n">
        <v>42628</v>
      </c>
      <c r="Y131" s="35" t="n">
        <v>20</v>
      </c>
      <c r="Z131" s="35" t="n">
        <f aca="false">(Y131-AH131)-3</f>
        <v>15.9</v>
      </c>
      <c r="AA131" s="94" t="n">
        <v>42630</v>
      </c>
      <c r="AB131" s="95" t="n">
        <v>283</v>
      </c>
      <c r="AC131" s="40" t="s">
        <v>104</v>
      </c>
      <c r="AD131" s="40" t="n">
        <v>9.2</v>
      </c>
      <c r="AE131" s="40" t="s">
        <v>102</v>
      </c>
      <c r="AF131" s="40" t="s">
        <v>102</v>
      </c>
      <c r="AG131" s="40" t="s">
        <v>102</v>
      </c>
      <c r="AH131" s="40" t="n">
        <v>1.1</v>
      </c>
      <c r="AI131" s="40" t="n">
        <v>300</v>
      </c>
      <c r="AJ131" s="47" t="n">
        <v>42636</v>
      </c>
      <c r="AK131" s="40" t="s">
        <v>104</v>
      </c>
      <c r="AL131" s="40" t="n">
        <v>8</v>
      </c>
      <c r="AM131" s="40" t="n">
        <v>27</v>
      </c>
      <c r="AN131" s="40" t="n">
        <v>15</v>
      </c>
      <c r="AO131" s="47" t="n">
        <v>42647</v>
      </c>
      <c r="AP131" s="40" t="n">
        <v>12</v>
      </c>
      <c r="AQ131" s="40" t="s">
        <v>188</v>
      </c>
      <c r="AR131" s="8"/>
      <c r="AS131" s="8"/>
      <c r="AT131" s="7" t="s">
        <v>593</v>
      </c>
      <c r="AU131" s="8" t="n">
        <v>172</v>
      </c>
      <c r="AV131" s="51" t="n">
        <f aca="false">(100 * 4)/AU131</f>
        <v>2.32558139534884</v>
      </c>
      <c r="AW131" s="8"/>
      <c r="AX131" s="8"/>
      <c r="AY131" s="8" t="n">
        <v>20210301</v>
      </c>
      <c r="AZ131" s="7" t="n">
        <v>20210316</v>
      </c>
      <c r="BA131" s="14" t="n">
        <v>39604194</v>
      </c>
      <c r="BB131" s="14" t="n">
        <v>37444874</v>
      </c>
      <c r="BC131" s="52" t="n">
        <f aca="false">BB131/BA131</f>
        <v>0.945477491601016</v>
      </c>
      <c r="BD131" s="8" t="str">
        <f aca="false">CONCATENATE("preprocessing/",A131, "/outputs/salmon_hg38_100/quant.sf")</f>
        <v>preprocessing/TMRC30080/outputs/salmon_hg38_100/quant.sf</v>
      </c>
      <c r="BE131" s="48"/>
      <c r="BF131" s="48"/>
      <c r="BG131" s="48"/>
      <c r="BH131" s="8"/>
      <c r="BI131" s="49" t="str">
        <f aca="false">CONCATENATE("preprocessing/", A131, "/outputs/02hisat2_hg38_100/hg38_100_sno_gene_gene_id.count.xz")</f>
        <v>preprocessing/TMRC30080/outputs/02hisat2_hg38_100/hg38_100_sno_gene_gene_id.count.xz</v>
      </c>
      <c r="BJ131" s="48" t="n">
        <v>34650131</v>
      </c>
      <c r="BK131" s="48" t="n">
        <v>1772675</v>
      </c>
      <c r="BL131" s="52" t="n">
        <f aca="false">(BK131+BJ131)/BB131</f>
        <v>0.972704728556437</v>
      </c>
      <c r="BM131" s="8"/>
      <c r="BN131" s="8"/>
      <c r="BO131" s="8" t="str">
        <f aca="false">CONCATENATE("preprocessing/", A131, "/outputs/03hisat2_lpanamensis_v36/sno_gene_gene_id.count.xz")</f>
        <v>preprocessing/TMRC30080/outputs/03hisat2_lpanamensis_v36/sno_gene_gene_id.count.xz</v>
      </c>
      <c r="BP131" s="68" t="n">
        <v>3944</v>
      </c>
      <c r="BQ131" s="68" t="n">
        <v>297</v>
      </c>
      <c r="BR131" s="54" t="n">
        <f aca="false">(BQ131+BP131)/BB131</f>
        <v>0.000113259828301198</v>
      </c>
      <c r="BS131" s="55" t="n">
        <f aca="false">(BQ131+BP131)/(BK131+BJ131)</f>
        <v>0.000116438036102984</v>
      </c>
      <c r="BT131" s="7" t="s">
        <v>173</v>
      </c>
      <c r="BU131" s="44" t="n">
        <v>42186</v>
      </c>
      <c r="BV131" s="7" t="s">
        <v>328</v>
      </c>
      <c r="BW131" s="8" t="s">
        <v>163</v>
      </c>
      <c r="BX131" s="8"/>
      <c r="BY131" s="8"/>
      <c r="BZ131" s="8" t="s">
        <v>258</v>
      </c>
      <c r="CA131" s="8"/>
      <c r="CB131" s="8"/>
      <c r="CC131" s="8"/>
      <c r="CD131" s="8"/>
      <c r="CE131" s="8"/>
      <c r="CF131" s="8"/>
      <c r="CG131" s="8" t="s">
        <v>594</v>
      </c>
      <c r="CH131" s="8" t="n">
        <v>0</v>
      </c>
      <c r="CI131" s="8" t="n">
        <v>0</v>
      </c>
      <c r="CJ131" s="8" t="n">
        <v>55</v>
      </c>
      <c r="CK131" s="8" t="n">
        <v>0</v>
      </c>
      <c r="CL131" s="8" t="n">
        <f aca="false">SUM(CH131:CK131)</f>
        <v>55</v>
      </c>
      <c r="CM131" s="56" t="n">
        <f aca="false">+CL131/BP131</f>
        <v>0.0139452332657201</v>
      </c>
      <c r="CN131" s="8" t="s">
        <v>104</v>
      </c>
    </row>
    <row r="132" customFormat="false" ht="15.75" hidden="false" customHeight="false" outlineLevel="0" collapsed="false">
      <c r="A132" s="90" t="s">
        <v>595</v>
      </c>
      <c r="B132" s="33" t="s">
        <v>297</v>
      </c>
      <c r="C132" s="33" t="s">
        <v>596</v>
      </c>
      <c r="D132" s="34" t="n">
        <v>2</v>
      </c>
      <c r="E132" s="35" t="s">
        <v>94</v>
      </c>
      <c r="F132" s="35" t="s">
        <v>95</v>
      </c>
      <c r="G132" s="35" t="s">
        <v>96</v>
      </c>
      <c r="H132" s="36" t="n">
        <v>42039</v>
      </c>
      <c r="J132" s="6" t="n">
        <v>0.444444444444444</v>
      </c>
      <c r="K132" s="7" t="s">
        <v>154</v>
      </c>
      <c r="L132" s="65" t="s">
        <v>185</v>
      </c>
      <c r="M132" s="39" t="n">
        <v>3</v>
      </c>
      <c r="N132" s="38" t="s">
        <v>266</v>
      </c>
      <c r="O132" s="35" t="s">
        <v>99</v>
      </c>
      <c r="P132" s="35" t="s">
        <v>99</v>
      </c>
      <c r="Q132" s="35" t="s">
        <v>291</v>
      </c>
      <c r="R132" s="40" t="s">
        <v>155</v>
      </c>
      <c r="S132" s="40" t="s">
        <v>156</v>
      </c>
      <c r="T132" s="7" t="s">
        <v>157</v>
      </c>
      <c r="U132" s="41" t="s">
        <v>597</v>
      </c>
      <c r="V132" s="42" t="n">
        <v>98</v>
      </c>
      <c r="W132" s="43" t="s">
        <v>230</v>
      </c>
      <c r="X132" s="11" t="n">
        <v>42627</v>
      </c>
      <c r="Y132" s="35" t="n">
        <v>23</v>
      </c>
      <c r="Z132" s="35" t="n">
        <f aca="false">(Y132-AH132)-3</f>
        <v>17.4</v>
      </c>
      <c r="AA132" s="44" t="n">
        <v>42630</v>
      </c>
      <c r="AB132" s="40" t="n">
        <v>115</v>
      </c>
      <c r="AC132" s="40" t="s">
        <v>104</v>
      </c>
      <c r="AD132" s="40" t="n">
        <v>7.6</v>
      </c>
      <c r="AE132" s="40" t="s">
        <v>102</v>
      </c>
      <c r="AF132" s="40" t="s">
        <v>102</v>
      </c>
      <c r="AG132" s="40" t="s">
        <v>102</v>
      </c>
      <c r="AH132" s="40" t="n">
        <v>2.6</v>
      </c>
      <c r="AI132" s="40" t="n">
        <v>300</v>
      </c>
      <c r="AJ132" s="47" t="n">
        <v>42636</v>
      </c>
      <c r="AK132" s="40" t="s">
        <v>104</v>
      </c>
      <c r="AL132" s="40" t="n">
        <v>13</v>
      </c>
      <c r="AM132" s="40" t="n">
        <v>27</v>
      </c>
      <c r="AN132" s="40" t="n">
        <v>15</v>
      </c>
      <c r="AO132" s="47" t="n">
        <v>42647</v>
      </c>
      <c r="AP132" s="40" t="n">
        <v>12</v>
      </c>
      <c r="AQ132" s="40" t="s">
        <v>188</v>
      </c>
      <c r="AR132" s="8"/>
      <c r="AS132" s="8"/>
      <c r="AT132" s="7" t="s">
        <v>598</v>
      </c>
      <c r="AU132" s="8" t="n">
        <v>97.3</v>
      </c>
      <c r="AV132" s="51" t="n">
        <f aca="false">(100 * 4)/AU132</f>
        <v>4.11099691675231</v>
      </c>
      <c r="AW132" s="8"/>
      <c r="AX132" s="8"/>
      <c r="AY132" s="8" t="n">
        <v>20210301</v>
      </c>
      <c r="AZ132" s="7" t="n">
        <v>20210316</v>
      </c>
      <c r="BA132" s="14" t="n">
        <v>182180710</v>
      </c>
      <c r="BB132" s="14" t="n">
        <v>137733025</v>
      </c>
      <c r="BC132" s="52" t="n">
        <f aca="false">BB132/BA132</f>
        <v>0.756024197073335</v>
      </c>
      <c r="BD132" s="8" t="str">
        <f aca="false">CONCATENATE("preprocessing/",A132, "/outputs/salmon_hg38_100/quant.sf")</f>
        <v>preprocessing/TMRC30094/outputs/salmon_hg38_100/quant.sf</v>
      </c>
      <c r="BE132" s="48"/>
      <c r="BF132" s="48"/>
      <c r="BG132" s="48"/>
      <c r="BH132" s="8"/>
      <c r="BI132" s="49" t="str">
        <f aca="false">CONCATENATE("preprocessing/", A132, "/outputs/02hisat2_hg38_100/hg38_100_sno_gene_gene_id.count.xz")</f>
        <v>preprocessing/TMRC30094/outputs/02hisat2_hg38_100/hg38_100_sno_gene_gene_id.count.xz</v>
      </c>
      <c r="BJ132" s="48" t="n">
        <v>123850637</v>
      </c>
      <c r="BK132" s="48" t="n">
        <v>9512350</v>
      </c>
      <c r="BL132" s="52" t="n">
        <f aca="false">(BK132+BJ132)/BB132</f>
        <v>0.968271676310021</v>
      </c>
      <c r="BM132" s="8"/>
      <c r="BN132" s="8"/>
      <c r="BO132" s="8" t="str">
        <f aca="false">CONCATENATE("preprocessing/", A132, "/outputs/03hisat2_lpanamensis_v36/sno_gene_gene_id.count.xz")</f>
        <v>preprocessing/TMRC30094/outputs/03hisat2_lpanamensis_v36/sno_gene_gene_id.count.xz</v>
      </c>
      <c r="BP132" s="68" t="n">
        <v>56390</v>
      </c>
      <c r="BQ132" s="68" t="n">
        <v>3801</v>
      </c>
      <c r="BR132" s="54" t="n">
        <f aca="false">(BQ132+BP132)/BB132</f>
        <v>0.000437012110929822</v>
      </c>
      <c r="BS132" s="55" t="n">
        <f aca="false">(BQ132+BP132)/(BK132+BJ132)</f>
        <v>0.000451332122607602</v>
      </c>
      <c r="BT132" s="7" t="s">
        <v>161</v>
      </c>
      <c r="BU132" s="12"/>
      <c r="BV132" s="7" t="s">
        <v>302</v>
      </c>
      <c r="BW132" s="8" t="s">
        <v>214</v>
      </c>
      <c r="BX132" s="8"/>
      <c r="BY132" s="8"/>
      <c r="BZ132" s="8" t="s">
        <v>258</v>
      </c>
      <c r="CA132" s="8"/>
      <c r="CB132" s="8"/>
      <c r="CC132" s="8"/>
      <c r="CD132" s="8"/>
      <c r="CE132" s="8"/>
      <c r="CF132" s="8" t="s">
        <v>599</v>
      </c>
      <c r="CG132" s="8" t="s">
        <v>600</v>
      </c>
      <c r="CH132" s="8" t="n">
        <v>0</v>
      </c>
      <c r="CI132" s="8" t="n">
        <v>0</v>
      </c>
      <c r="CJ132" s="8"/>
      <c r="CK132" s="8"/>
      <c r="CL132" s="8" t="n">
        <f aca="false">SUM(CH132:CK132)</f>
        <v>0</v>
      </c>
      <c r="CM132" s="56" t="n">
        <f aca="false">+CL132/BP132</f>
        <v>0</v>
      </c>
      <c r="CN132" s="8" t="s">
        <v>99</v>
      </c>
    </row>
    <row r="133" customFormat="false" ht="15.75" hidden="false" customHeight="false" outlineLevel="0" collapsed="false">
      <c r="A133" s="90" t="s">
        <v>601</v>
      </c>
      <c r="B133" s="33" t="s">
        <v>341</v>
      </c>
      <c r="C133" s="33" t="s">
        <v>602</v>
      </c>
      <c r="D133" s="3" t="n">
        <v>1</v>
      </c>
      <c r="E133" s="35" t="s">
        <v>94</v>
      </c>
      <c r="F133" s="35" t="s">
        <v>95</v>
      </c>
      <c r="G133" s="35" t="s">
        <v>96</v>
      </c>
      <c r="H133" s="36" t="n">
        <v>42151</v>
      </c>
      <c r="I133" s="6" t="n">
        <v>0.365277777777778</v>
      </c>
      <c r="J133" s="6" t="n">
        <v>0.858333333333333</v>
      </c>
      <c r="K133" s="5" t="s">
        <v>175</v>
      </c>
      <c r="L133" s="65" t="s">
        <v>185</v>
      </c>
      <c r="M133" s="40" t="n">
        <v>2</v>
      </c>
      <c r="N133" s="35" t="s">
        <v>266</v>
      </c>
      <c r="O133" s="35" t="s">
        <v>99</v>
      </c>
      <c r="P133" s="35" t="s">
        <v>99</v>
      </c>
      <c r="Q133" s="35" t="s">
        <v>291</v>
      </c>
      <c r="R133" s="40" t="s">
        <v>155</v>
      </c>
      <c r="S133" s="40" t="s">
        <v>200</v>
      </c>
      <c r="T133" s="7" t="s">
        <v>177</v>
      </c>
      <c r="U133" s="41" t="s">
        <v>247</v>
      </c>
      <c r="V133" s="42" t="n">
        <v>99</v>
      </c>
      <c r="W133" s="43" t="s">
        <v>230</v>
      </c>
      <c r="X133" s="11" t="n">
        <v>42627</v>
      </c>
      <c r="Y133" s="35" t="n">
        <v>13</v>
      </c>
      <c r="Z133" s="35" t="n">
        <f aca="false">(Y133-AH133)-3</f>
        <v>-0.699999999999999</v>
      </c>
      <c r="AA133" s="44" t="n">
        <v>42630</v>
      </c>
      <c r="AB133" s="8" t="n">
        <v>28</v>
      </c>
      <c r="AC133" s="8" t="s">
        <v>104</v>
      </c>
      <c r="AD133" s="8" t="n">
        <v>7.3</v>
      </c>
      <c r="AE133" s="40" t="s">
        <v>102</v>
      </c>
      <c r="AF133" s="40" t="s">
        <v>102</v>
      </c>
      <c r="AG133" s="40" t="s">
        <v>102</v>
      </c>
      <c r="AH133" s="8" t="n">
        <v>10.7</v>
      </c>
      <c r="AI133" s="40" t="n">
        <v>300</v>
      </c>
      <c r="AJ133" s="47" t="n">
        <v>42636</v>
      </c>
      <c r="AK133" s="8" t="s">
        <v>104</v>
      </c>
      <c r="AL133" s="8" t="n">
        <v>19</v>
      </c>
      <c r="AM133" s="40" t="n">
        <v>27</v>
      </c>
      <c r="AN133" s="8" t="n">
        <v>15</v>
      </c>
      <c r="AO133" s="47" t="n">
        <v>42647</v>
      </c>
      <c r="AP133" s="40" t="n">
        <v>12</v>
      </c>
      <c r="AQ133" s="40" t="s">
        <v>188</v>
      </c>
      <c r="AS133" s="8"/>
      <c r="AT133" s="7" t="s">
        <v>603</v>
      </c>
      <c r="AU133" s="7" t="n">
        <v>177</v>
      </c>
      <c r="AV133" s="51" t="n">
        <f aca="false">(100 * 4)/AU133</f>
        <v>2.25988700564972</v>
      </c>
      <c r="AX133" s="7" t="s">
        <v>251</v>
      </c>
      <c r="AY133" s="8" t="n">
        <v>20210501</v>
      </c>
      <c r="AZ133" s="7" t="n">
        <v>20210530</v>
      </c>
      <c r="BA133" s="14" t="n">
        <v>28579099</v>
      </c>
      <c r="BB133" s="14" t="n">
        <v>26072052</v>
      </c>
      <c r="BC133" s="52" t="n">
        <f aca="false">BB133/BA133</f>
        <v>0.912276905580543</v>
      </c>
      <c r="BD133" s="8" t="str">
        <f aca="false">CONCATENATE("preprocessing/",A133, "/outputs/salmon_hg38_100/quant.sf")</f>
        <v>preprocessing/TMRC30119/outputs/salmon_hg38_100/quant.sf</v>
      </c>
      <c r="BI133" s="49" t="str">
        <f aca="false">CONCATENATE("preprocessing/", A133, "/outputs/02hisat2_hg38_100/hg38_100_sno_gene_gene_id.count.xz")</f>
        <v>preprocessing/TMRC30119/outputs/02hisat2_hg38_100/hg38_100_sno_gene_gene_id.count.xz</v>
      </c>
      <c r="BJ133" s="48" t="n">
        <v>24684253</v>
      </c>
      <c r="BK133" s="48" t="n">
        <v>745038</v>
      </c>
      <c r="BL133" s="52" t="n">
        <f aca="false">(BK133+BJ133)/BB133</f>
        <v>0.975346742941446</v>
      </c>
      <c r="BO133" s="8" t="str">
        <f aca="false">CONCATENATE("preprocessing/", A133, "/outputs/03hisat2_lpanamensis_v36/sno_gene_gene_id.count.xz")</f>
        <v>preprocessing/TMRC30119/outputs/03hisat2_lpanamensis_v36/sno_gene_gene_id.count.xz</v>
      </c>
      <c r="BP133" s="68" t="n">
        <v>757</v>
      </c>
      <c r="BQ133" s="68" t="n">
        <v>57</v>
      </c>
      <c r="BR133" s="54" t="n">
        <f aca="false">(BQ133+BP133)/BB133</f>
        <v>3.12211712373081E-005</v>
      </c>
      <c r="BS133" s="55" t="n">
        <f aca="false">(BQ133+BP133)/(BK133+BJ133)</f>
        <v>3.20103301346467E-005</v>
      </c>
      <c r="BT133" s="5" t="s">
        <v>181</v>
      </c>
      <c r="BU133" s="12"/>
      <c r="BV133" s="7" t="s">
        <v>343</v>
      </c>
      <c r="BW133" s="8" t="s">
        <v>214</v>
      </c>
      <c r="BZ133" s="8" t="s">
        <v>258</v>
      </c>
      <c r="CG133" s="7" t="s">
        <v>604</v>
      </c>
      <c r="CH133" s="7" t="n">
        <v>0</v>
      </c>
      <c r="CI133" s="7" t="n">
        <v>0</v>
      </c>
      <c r="CJ133" s="7" t="n">
        <v>11</v>
      </c>
      <c r="CK133" s="7" t="n">
        <v>0</v>
      </c>
      <c r="CL133" s="8" t="n">
        <f aca="false">SUM(CH133:CK133)</f>
        <v>11</v>
      </c>
      <c r="CM133" s="56" t="n">
        <f aca="false">+CL133/BP133</f>
        <v>0.0145310435931308</v>
      </c>
      <c r="CN133" s="7" t="s">
        <v>104</v>
      </c>
    </row>
    <row r="134" customFormat="false" ht="26.85" hidden="false" customHeight="false" outlineLevel="0" collapsed="false">
      <c r="A134" s="58"/>
      <c r="B134" s="2" t="s">
        <v>583</v>
      </c>
      <c r="C134" s="2" t="s">
        <v>605</v>
      </c>
      <c r="D134" s="10" t="n">
        <v>1</v>
      </c>
      <c r="E134" s="5" t="s">
        <v>94</v>
      </c>
      <c r="F134" s="5" t="s">
        <v>95</v>
      </c>
      <c r="G134" s="5" t="s">
        <v>96</v>
      </c>
      <c r="H134" s="36" t="n">
        <v>42250</v>
      </c>
      <c r="I134" s="77"/>
      <c r="J134" s="77"/>
      <c r="K134" s="5" t="s">
        <v>168</v>
      </c>
      <c r="L134" s="5" t="s">
        <v>185</v>
      </c>
      <c r="M134" s="5" t="n">
        <v>2</v>
      </c>
      <c r="N134" s="5" t="s">
        <v>451</v>
      </c>
      <c r="O134" s="5" t="s">
        <v>239</v>
      </c>
      <c r="P134" s="35" t="s">
        <v>585</v>
      </c>
      <c r="Q134" s="5" t="s">
        <v>240</v>
      </c>
      <c r="R134" s="5" t="s">
        <v>155</v>
      </c>
      <c r="S134" s="5" t="s">
        <v>169</v>
      </c>
      <c r="T134" s="5" t="s">
        <v>157</v>
      </c>
      <c r="W134" s="5" t="s">
        <v>230</v>
      </c>
      <c r="X134" s="12"/>
      <c r="AB134" s="5"/>
      <c r="AC134" s="5"/>
      <c r="AD134" s="5"/>
      <c r="AE134" s="5"/>
      <c r="AF134" s="5"/>
      <c r="AG134" s="5"/>
      <c r="AH134" s="5"/>
      <c r="AI134" s="5"/>
      <c r="AJ134" s="44"/>
      <c r="AK134" s="5"/>
      <c r="AL134" s="5"/>
      <c r="AM134" s="5"/>
      <c r="AN134" s="5"/>
      <c r="AO134" s="44"/>
      <c r="AP134" s="5"/>
      <c r="AQ134" s="5" t="s">
        <v>241</v>
      </c>
      <c r="AR134" s="5"/>
      <c r="AS134" s="5"/>
      <c r="AT134" s="5"/>
      <c r="AU134" s="5"/>
      <c r="AV134" s="5"/>
      <c r="AW134" s="5"/>
      <c r="AX134" s="5"/>
      <c r="AY134" s="5"/>
      <c r="AZ134" s="5"/>
      <c r="BC134" s="78"/>
      <c r="BD134" s="5"/>
      <c r="BE134" s="78"/>
      <c r="BF134" s="78"/>
      <c r="BG134" s="78"/>
      <c r="BH134" s="5"/>
      <c r="BI134" s="79"/>
      <c r="BJ134" s="48"/>
      <c r="BK134" s="48"/>
      <c r="BL134" s="5"/>
      <c r="BM134" s="5"/>
      <c r="BN134" s="5"/>
      <c r="BO134" s="5"/>
      <c r="BP134" s="78"/>
      <c r="BQ134" s="78"/>
      <c r="BR134" s="78"/>
      <c r="BS134" s="78"/>
      <c r="BT134" s="7" t="s">
        <v>173</v>
      </c>
      <c r="BV134" s="7" t="s">
        <v>586</v>
      </c>
      <c r="BW134" s="7" t="s">
        <v>214</v>
      </c>
      <c r="BZ134" s="8" t="s">
        <v>258</v>
      </c>
      <c r="CM134" s="8" t="e">
        <f aca="false">+CL134/BP134</f>
        <v>#DIV/0!</v>
      </c>
    </row>
    <row r="135" customFormat="false" ht="26.85" hidden="false" customHeight="false" outlineLevel="0" collapsed="false">
      <c r="A135" s="58"/>
      <c r="B135" s="2" t="s">
        <v>583</v>
      </c>
      <c r="C135" s="2" t="s">
        <v>606</v>
      </c>
      <c r="D135" s="10" t="n">
        <v>0</v>
      </c>
      <c r="E135" s="5" t="s">
        <v>94</v>
      </c>
      <c r="F135" s="5" t="s">
        <v>95</v>
      </c>
      <c r="G135" s="5" t="s">
        <v>96</v>
      </c>
      <c r="H135" s="36" t="n">
        <v>42251</v>
      </c>
      <c r="I135" s="77"/>
      <c r="J135" s="77"/>
      <c r="K135" s="5" t="s">
        <v>154</v>
      </c>
      <c r="L135" s="5" t="s">
        <v>185</v>
      </c>
      <c r="M135" s="5" t="n">
        <v>2</v>
      </c>
      <c r="N135" s="5" t="s">
        <v>451</v>
      </c>
      <c r="O135" s="5" t="s">
        <v>239</v>
      </c>
      <c r="P135" s="35" t="s">
        <v>585</v>
      </c>
      <c r="Q135" s="5" t="s">
        <v>240</v>
      </c>
      <c r="R135" s="5" t="s">
        <v>99</v>
      </c>
      <c r="S135" s="40" t="s">
        <v>101</v>
      </c>
      <c r="T135" s="40" t="s">
        <v>101</v>
      </c>
      <c r="U135" s="9" t="s">
        <v>99</v>
      </c>
      <c r="W135" s="5" t="s">
        <v>99</v>
      </c>
      <c r="X135" s="12"/>
      <c r="AB135" s="5"/>
      <c r="AC135" s="5"/>
      <c r="AD135" s="5"/>
      <c r="AE135" s="5"/>
      <c r="AF135" s="5"/>
      <c r="AG135" s="5"/>
      <c r="AH135" s="5"/>
      <c r="AI135" s="5"/>
      <c r="AJ135" s="44"/>
      <c r="AK135" s="5"/>
      <c r="AL135" s="5"/>
      <c r="AM135" s="5"/>
      <c r="AN135" s="5"/>
      <c r="AO135" s="44"/>
      <c r="AP135" s="5"/>
      <c r="AQ135" s="5" t="s">
        <v>241</v>
      </c>
      <c r="AR135" s="5"/>
      <c r="AS135" s="5"/>
      <c r="AT135" s="5"/>
      <c r="AU135" s="5"/>
      <c r="AV135" s="5"/>
      <c r="AW135" s="5"/>
      <c r="AX135" s="5"/>
      <c r="AY135" s="5"/>
      <c r="AZ135" s="5"/>
      <c r="BC135" s="78"/>
      <c r="BD135" s="5"/>
      <c r="BE135" s="78"/>
      <c r="BF135" s="78"/>
      <c r="BG135" s="78"/>
      <c r="BH135" s="5"/>
      <c r="BI135" s="79"/>
      <c r="BJ135" s="48"/>
      <c r="BK135" s="48"/>
      <c r="BL135" s="5"/>
      <c r="BM135" s="5"/>
      <c r="BN135" s="5"/>
      <c r="BO135" s="5"/>
      <c r="BP135" s="78"/>
      <c r="BQ135" s="78"/>
      <c r="BR135" s="78"/>
      <c r="BS135" s="78"/>
      <c r="BT135" s="7" t="s">
        <v>161</v>
      </c>
      <c r="BV135" s="7" t="s">
        <v>586</v>
      </c>
      <c r="BW135" s="7" t="s">
        <v>214</v>
      </c>
      <c r="BZ135" s="8" t="s">
        <v>258</v>
      </c>
      <c r="CM135" s="8" t="e">
        <f aca="false">+CL135/BP135</f>
        <v>#DIV/0!</v>
      </c>
    </row>
    <row r="136" customFormat="false" ht="26.85" hidden="false" customHeight="false" outlineLevel="0" collapsed="false">
      <c r="A136" s="58"/>
      <c r="B136" s="2" t="s">
        <v>583</v>
      </c>
      <c r="C136" s="2" t="s">
        <v>607</v>
      </c>
      <c r="D136" s="10" t="n">
        <v>1</v>
      </c>
      <c r="E136" s="5" t="s">
        <v>94</v>
      </c>
      <c r="F136" s="5" t="s">
        <v>95</v>
      </c>
      <c r="G136" s="5" t="s">
        <v>96</v>
      </c>
      <c r="H136" s="36" t="n">
        <v>42252</v>
      </c>
      <c r="I136" s="77"/>
      <c r="J136" s="77"/>
      <c r="K136" s="5" t="s">
        <v>175</v>
      </c>
      <c r="L136" s="5" t="s">
        <v>185</v>
      </c>
      <c r="M136" s="5" t="n">
        <v>2</v>
      </c>
      <c r="N136" s="5" t="s">
        <v>451</v>
      </c>
      <c r="O136" s="5" t="s">
        <v>239</v>
      </c>
      <c r="P136" s="35" t="s">
        <v>585</v>
      </c>
      <c r="Q136" s="5" t="s">
        <v>240</v>
      </c>
      <c r="R136" s="5" t="s">
        <v>155</v>
      </c>
      <c r="S136" s="5" t="s">
        <v>200</v>
      </c>
      <c r="T136" s="5" t="s">
        <v>177</v>
      </c>
      <c r="W136" s="5" t="s">
        <v>230</v>
      </c>
      <c r="X136" s="12"/>
      <c r="AB136" s="5"/>
      <c r="AC136" s="5"/>
      <c r="AD136" s="5"/>
      <c r="AE136" s="5"/>
      <c r="AF136" s="5"/>
      <c r="AG136" s="5"/>
      <c r="AH136" s="5"/>
      <c r="AI136" s="5"/>
      <c r="AJ136" s="44"/>
      <c r="AK136" s="5"/>
      <c r="AL136" s="5"/>
      <c r="AM136" s="5"/>
      <c r="AN136" s="5"/>
      <c r="AO136" s="44"/>
      <c r="AP136" s="5"/>
      <c r="AQ136" s="5" t="s">
        <v>241</v>
      </c>
      <c r="AR136" s="5"/>
      <c r="AS136" s="5"/>
      <c r="AT136" s="7" t="s">
        <v>608</v>
      </c>
      <c r="AU136" s="5"/>
      <c r="AV136" s="5"/>
      <c r="AW136" s="5"/>
      <c r="AX136" s="5"/>
      <c r="AY136" s="5"/>
      <c r="AZ136" s="5"/>
      <c r="BC136" s="78"/>
      <c r="BD136" s="5"/>
      <c r="BE136" s="78"/>
      <c r="BF136" s="78"/>
      <c r="BG136" s="78"/>
      <c r="BH136" s="5"/>
      <c r="BI136" s="79"/>
      <c r="BJ136" s="48"/>
      <c r="BK136" s="48"/>
      <c r="BL136" s="5"/>
      <c r="BM136" s="5"/>
      <c r="BN136" s="5"/>
      <c r="BO136" s="5"/>
      <c r="BP136" s="78"/>
      <c r="BQ136" s="78"/>
      <c r="BR136" s="78"/>
      <c r="BS136" s="78"/>
      <c r="BT136" s="5" t="s">
        <v>181</v>
      </c>
      <c r="BV136" s="7" t="s">
        <v>586</v>
      </c>
      <c r="BW136" s="7" t="s">
        <v>214</v>
      </c>
      <c r="BZ136" s="8" t="s">
        <v>258</v>
      </c>
      <c r="CM136" s="8" t="e">
        <f aca="false">+CL136/BP136</f>
        <v>#DIV/0!</v>
      </c>
    </row>
    <row r="137" customFormat="false" ht="26.85" hidden="false" customHeight="false" outlineLevel="0" collapsed="false">
      <c r="A137" s="58" t="s">
        <v>609</v>
      </c>
      <c r="B137" s="7" t="s">
        <v>610</v>
      </c>
      <c r="C137" s="7" t="s">
        <v>611</v>
      </c>
      <c r="D137" s="3" t="n">
        <v>1</v>
      </c>
      <c r="E137" s="5" t="s">
        <v>94</v>
      </c>
      <c r="F137" s="5" t="s">
        <v>612</v>
      </c>
      <c r="G137" s="5" t="s">
        <v>96</v>
      </c>
      <c r="H137" s="35" t="n">
        <v>20190629</v>
      </c>
      <c r="K137" s="7" t="s">
        <v>613</v>
      </c>
      <c r="L137" s="8" t="s">
        <v>99</v>
      </c>
      <c r="M137" s="7" t="s">
        <v>99</v>
      </c>
      <c r="N137" s="5" t="s">
        <v>99</v>
      </c>
      <c r="O137" s="5" t="s">
        <v>99</v>
      </c>
      <c r="P137" s="5" t="s">
        <v>99</v>
      </c>
      <c r="Q137" s="5" t="s">
        <v>99</v>
      </c>
      <c r="R137" s="40" t="s">
        <v>100</v>
      </c>
      <c r="S137" s="40" t="s">
        <v>176</v>
      </c>
      <c r="T137" s="40" t="s">
        <v>614</v>
      </c>
      <c r="U137" s="9" t="s">
        <v>99</v>
      </c>
      <c r="V137" s="96" t="s">
        <v>99</v>
      </c>
      <c r="W137" s="43" t="s">
        <v>103</v>
      </c>
      <c r="X137" s="36" t="n">
        <v>42381</v>
      </c>
      <c r="Y137" s="35" t="n">
        <v>30</v>
      </c>
      <c r="Z137" s="97" t="n">
        <f aca="false">Y137-(1.5+AH137)</f>
        <v>25.7067039106145</v>
      </c>
      <c r="AA137" s="44" t="n">
        <v>42382</v>
      </c>
      <c r="AB137" s="7" t="n">
        <v>179</v>
      </c>
      <c r="AC137" s="40" t="s">
        <v>104</v>
      </c>
      <c r="AD137" s="35" t="s">
        <v>615</v>
      </c>
      <c r="AE137" s="8" t="s">
        <v>99</v>
      </c>
      <c r="AF137" s="8" t="s">
        <v>99</v>
      </c>
      <c r="AG137" s="8" t="s">
        <v>99</v>
      </c>
      <c r="AH137" s="51" t="n">
        <v>2.79329608938548</v>
      </c>
      <c r="AI137" s="35" t="n">
        <v>0.5</v>
      </c>
      <c r="AJ137" s="35" t="n">
        <v>20200115</v>
      </c>
      <c r="AK137" s="40" t="s">
        <v>104</v>
      </c>
      <c r="AL137" s="7" t="n">
        <v>1</v>
      </c>
      <c r="AM137" s="8" t="n">
        <v>28</v>
      </c>
      <c r="AN137" s="8" t="n">
        <v>15</v>
      </c>
      <c r="AO137" s="7" t="n">
        <v>20200217</v>
      </c>
      <c r="AP137" s="8" t="n">
        <f aca="false">AM137-AN137</f>
        <v>13</v>
      </c>
      <c r="AQ137" s="8" t="s">
        <v>101</v>
      </c>
      <c r="AT137" s="7" t="s">
        <v>616</v>
      </c>
      <c r="AU137" s="7" t="n">
        <v>38.5</v>
      </c>
      <c r="AV137" s="51" t="n">
        <f aca="false">(100 * 2)/AU137</f>
        <v>5.1948051948052</v>
      </c>
      <c r="AW137" s="51" t="n">
        <f aca="false">100-AV137</f>
        <v>94.8051948051948</v>
      </c>
      <c r="AX137" s="7" t="s">
        <v>541</v>
      </c>
      <c r="AY137" s="88" t="n">
        <v>20200901</v>
      </c>
      <c r="AZ137" s="7" t="n">
        <v>20200910</v>
      </c>
      <c r="BA137" s="14" t="n">
        <v>30651064</v>
      </c>
      <c r="BB137" s="14" t="n">
        <v>28531680</v>
      </c>
      <c r="BC137" s="52" t="n">
        <f aca="false">BB137/BA137</f>
        <v>0.930854472131865</v>
      </c>
      <c r="BD137" s="8" t="str">
        <f aca="false">CONCATENATE("preprocessing/",A137, "/outputs/salmon_hg38_100/quant.sf")</f>
        <v>preprocessing/TMRC30059/outputs/salmon_hg38_100/quant.sf</v>
      </c>
      <c r="BI137" s="49" t="str">
        <f aca="false">CONCATENATE("preprocessing/", A137, "/outputs/02hisat2_hg38_100/hg38_100_sno_gene_gene_id.count.xz")</f>
        <v>preprocessing/TMRC30059/outputs/02hisat2_hg38_100/hg38_100_sno_gene_gene_id.count.xz</v>
      </c>
      <c r="BJ137" s="48" t="n">
        <v>25232575</v>
      </c>
      <c r="BK137" s="48" t="n">
        <v>2524799</v>
      </c>
      <c r="BL137" s="52" t="n">
        <f aca="false">(BK137+BJ137)/BB137</f>
        <v>0.972861534967447</v>
      </c>
      <c r="BO137" s="8" t="str">
        <f aca="false">CONCATENATE("preprocessing/", A137, "/outputs/03hisat2_lpanamensis_v36/sno_gene_gene_id.count.xz")</f>
        <v>preprocessing/TMRC30059/outputs/03hisat2_lpanamensis_v36/sno_gene_gene_id.count.xz</v>
      </c>
      <c r="BP137" s="78" t="n">
        <v>14007</v>
      </c>
      <c r="BQ137" s="14" t="n">
        <v>873</v>
      </c>
      <c r="BR137" s="54" t="n">
        <f aca="false">(BQ137+BP137)/BB137</f>
        <v>0.000521525546340068</v>
      </c>
      <c r="BS137" s="55" t="n">
        <f aca="false">(BQ137+BP137)/(BK137+BJ137)</f>
        <v>0.0005360737654794</v>
      </c>
      <c r="BT137" s="7" t="s">
        <v>617</v>
      </c>
      <c r="BV137" s="7" t="s">
        <v>618</v>
      </c>
      <c r="BW137" s="7" t="s">
        <v>618</v>
      </c>
      <c r="BX137" s="7" t="s">
        <v>619</v>
      </c>
      <c r="BY137" s="7" t="s">
        <v>101</v>
      </c>
      <c r="BZ137" s="7" t="s">
        <v>620</v>
      </c>
      <c r="CG137" s="7" t="s">
        <v>621</v>
      </c>
      <c r="CH137" s="7" t="n">
        <v>0</v>
      </c>
      <c r="CI137" s="7" t="n">
        <v>0</v>
      </c>
      <c r="CJ137" s="80" t="n">
        <v>294</v>
      </c>
      <c r="CK137" s="7" t="n">
        <v>0</v>
      </c>
      <c r="CL137" s="8" t="n">
        <f aca="false">SUM(CH137:CK137)</f>
        <v>294</v>
      </c>
      <c r="CM137" s="56" t="n">
        <f aca="false">+CL137/BP137</f>
        <v>0.0209895052473763</v>
      </c>
      <c r="CN137" s="80" t="s">
        <v>104</v>
      </c>
    </row>
    <row r="138" customFormat="false" ht="26.85" hidden="false" customHeight="false" outlineLevel="0" collapsed="false">
      <c r="A138" s="58" t="s">
        <v>622</v>
      </c>
      <c r="B138" s="7" t="s">
        <v>623</v>
      </c>
      <c r="C138" s="7" t="s">
        <v>624</v>
      </c>
      <c r="D138" s="3" t="n">
        <v>1</v>
      </c>
      <c r="E138" s="5" t="s">
        <v>94</v>
      </c>
      <c r="F138" s="5" t="s">
        <v>612</v>
      </c>
      <c r="G138" s="5" t="s">
        <v>96</v>
      </c>
      <c r="H138" s="35" t="n">
        <v>20190629</v>
      </c>
      <c r="K138" s="7" t="s">
        <v>613</v>
      </c>
      <c r="L138" s="8" t="s">
        <v>99</v>
      </c>
      <c r="M138" s="7" t="s">
        <v>99</v>
      </c>
      <c r="N138" s="5" t="s">
        <v>99</v>
      </c>
      <c r="O138" s="5" t="s">
        <v>99</v>
      </c>
      <c r="P138" s="5" t="s">
        <v>99</v>
      </c>
      <c r="Q138" s="5" t="s">
        <v>99</v>
      </c>
      <c r="R138" s="40" t="s">
        <v>100</v>
      </c>
      <c r="S138" s="40" t="s">
        <v>176</v>
      </c>
      <c r="T138" s="40" t="s">
        <v>614</v>
      </c>
      <c r="U138" s="9" t="s">
        <v>99</v>
      </c>
      <c r="V138" s="96" t="s">
        <v>99</v>
      </c>
      <c r="W138" s="43" t="s">
        <v>103</v>
      </c>
      <c r="X138" s="35" t="n">
        <v>20200113</v>
      </c>
      <c r="Y138" s="35" t="n">
        <v>30</v>
      </c>
      <c r="Z138" s="97" t="n">
        <f aca="false">Y138-(1.5+AH138)</f>
        <v>25.5760233918129</v>
      </c>
      <c r="AA138" s="35" t="n">
        <v>20200114</v>
      </c>
      <c r="AB138" s="7" t="n">
        <v>171</v>
      </c>
      <c r="AC138" s="40" t="s">
        <v>104</v>
      </c>
      <c r="AD138" s="35" t="n">
        <v>10</v>
      </c>
      <c r="AE138" s="8" t="s">
        <v>99</v>
      </c>
      <c r="AF138" s="8" t="s">
        <v>99</v>
      </c>
      <c r="AG138" s="8" t="s">
        <v>99</v>
      </c>
      <c r="AH138" s="51" t="n">
        <v>2.92397660818713</v>
      </c>
      <c r="AI138" s="35" t="n">
        <v>0.5</v>
      </c>
      <c r="AJ138" s="35" t="n">
        <v>20200115</v>
      </c>
      <c r="AK138" s="40" t="s">
        <v>104</v>
      </c>
      <c r="AL138" s="40" t="n">
        <v>2</v>
      </c>
      <c r="AM138" s="8" t="n">
        <v>28</v>
      </c>
      <c r="AN138" s="8" t="n">
        <v>15</v>
      </c>
      <c r="AO138" s="7" t="n">
        <v>20200217</v>
      </c>
      <c r="AP138" s="8" t="n">
        <f aca="false">AM138-AN138</f>
        <v>13</v>
      </c>
      <c r="AQ138" s="5" t="s">
        <v>188</v>
      </c>
      <c r="AT138" s="7" t="s">
        <v>625</v>
      </c>
      <c r="AU138" s="7" t="n">
        <v>94.4</v>
      </c>
      <c r="AV138" s="51" t="n">
        <f aca="false">(100 * 2)/AU138</f>
        <v>2.11864406779661</v>
      </c>
      <c r="AW138" s="51" t="n">
        <f aca="false">100-AV138</f>
        <v>97.8813559322034</v>
      </c>
      <c r="AX138" s="7" t="s">
        <v>541</v>
      </c>
      <c r="AY138" s="88" t="n">
        <v>20200901</v>
      </c>
      <c r="AZ138" s="7" t="n">
        <v>20200910</v>
      </c>
      <c r="BA138" s="14" t="n">
        <v>56458945</v>
      </c>
      <c r="BB138" s="14" t="n">
        <v>52743866</v>
      </c>
      <c r="BC138" s="52" t="n">
        <f aca="false">BB138/BA138</f>
        <v>0.93419857561986</v>
      </c>
      <c r="BD138" s="8" t="str">
        <f aca="false">CONCATENATE("preprocessing/",A138, "/outputs/salmon_hg38_100/quant.sf")</f>
        <v>preprocessing/TMRC30060/outputs/salmon_hg38_100/quant.sf</v>
      </c>
      <c r="BI138" s="49" t="str">
        <f aca="false">CONCATENATE("preprocessing/", A138, "/outputs/02hisat2_hg38_100/hg38_100_sno_gene_gene_id.count.xz")</f>
        <v>preprocessing/TMRC30060/outputs/02hisat2_hg38_100/hg38_100_sno_gene_gene_id.count.xz</v>
      </c>
      <c r="BJ138" s="48" t="n">
        <v>47311698</v>
      </c>
      <c r="BK138" s="48" t="n">
        <v>4295613</v>
      </c>
      <c r="BL138" s="52" t="n">
        <f aca="false">(BK138+BJ138)/BB138</f>
        <v>0.978451427887368</v>
      </c>
      <c r="BO138" s="8" t="str">
        <f aca="false">CONCATENATE("preprocessing/", A138, "/outputs/03hisat2_lpanamensis_v36/sno_gene_gene_id.count.xz")</f>
        <v>preprocessing/TMRC30060/outputs/03hisat2_lpanamensis_v36/sno_gene_gene_id.count.xz</v>
      </c>
      <c r="BP138" s="14" t="n">
        <v>20156</v>
      </c>
      <c r="BQ138" s="14" t="n">
        <v>1204</v>
      </c>
      <c r="BR138" s="54" t="n">
        <f aca="false">(BQ138+BP138)/BB138</f>
        <v>0.00040497600232793</v>
      </c>
      <c r="BS138" s="55" t="n">
        <f aca="false">(BQ138+BP138)/(BK138+BJ138)</f>
        <v>0.000413894845247798</v>
      </c>
      <c r="BT138" s="7" t="s">
        <v>617</v>
      </c>
      <c r="BV138" s="7" t="s">
        <v>618</v>
      </c>
      <c r="BW138" s="7" t="s">
        <v>618</v>
      </c>
      <c r="BX138" s="7" t="s">
        <v>626</v>
      </c>
      <c r="BY138" s="7" t="s">
        <v>101</v>
      </c>
      <c r="BZ138" s="7" t="s">
        <v>620</v>
      </c>
      <c r="CG138" s="7" t="s">
        <v>627</v>
      </c>
      <c r="CH138" s="7" t="n">
        <v>0</v>
      </c>
      <c r="CI138" s="7" t="n">
        <v>0</v>
      </c>
      <c r="CJ138" s="80" t="n">
        <v>392</v>
      </c>
      <c r="CK138" s="7" t="n">
        <v>0</v>
      </c>
      <c r="CL138" s="8" t="n">
        <f aca="false">SUM(CH138:CK138)</f>
        <v>392</v>
      </c>
      <c r="CM138" s="56" t="n">
        <f aca="false">+CL138/BP138</f>
        <v>0.0194483032347688</v>
      </c>
      <c r="CN138" s="80" t="s">
        <v>104</v>
      </c>
    </row>
    <row r="139" customFormat="false" ht="26.85" hidden="false" customHeight="false" outlineLevel="0" collapsed="false">
      <c r="A139" s="58" t="s">
        <v>628</v>
      </c>
      <c r="B139" s="7" t="s">
        <v>629</v>
      </c>
      <c r="C139" s="7" t="s">
        <v>630</v>
      </c>
      <c r="D139" s="3" t="n">
        <v>1</v>
      </c>
      <c r="E139" s="5" t="s">
        <v>94</v>
      </c>
      <c r="F139" s="5" t="s">
        <v>612</v>
      </c>
      <c r="G139" s="5" t="s">
        <v>96</v>
      </c>
      <c r="H139" s="35" t="n">
        <v>20190629</v>
      </c>
      <c r="K139" s="7" t="s">
        <v>613</v>
      </c>
      <c r="L139" s="8" t="s">
        <v>99</v>
      </c>
      <c r="M139" s="7" t="s">
        <v>99</v>
      </c>
      <c r="N139" s="5" t="s">
        <v>99</v>
      </c>
      <c r="O139" s="5" t="s">
        <v>99</v>
      </c>
      <c r="P139" s="5" t="s">
        <v>99</v>
      </c>
      <c r="Q139" s="5" t="s">
        <v>99</v>
      </c>
      <c r="R139" s="40" t="s">
        <v>100</v>
      </c>
      <c r="S139" s="40" t="s">
        <v>176</v>
      </c>
      <c r="T139" s="40" t="s">
        <v>614</v>
      </c>
      <c r="U139" s="9" t="s">
        <v>99</v>
      </c>
      <c r="V139" s="96" t="s">
        <v>99</v>
      </c>
      <c r="W139" s="43" t="s">
        <v>103</v>
      </c>
      <c r="X139" s="35" t="n">
        <v>20200113</v>
      </c>
      <c r="Y139" s="35" t="n">
        <v>30</v>
      </c>
      <c r="Z139" s="97" t="n">
        <f aca="false">Y139-(1.5+AH139)</f>
        <v>26.0845410628019</v>
      </c>
      <c r="AA139" s="35" t="n">
        <v>20200114</v>
      </c>
      <c r="AB139" s="7" t="n">
        <v>207</v>
      </c>
      <c r="AC139" s="40" t="s">
        <v>104</v>
      </c>
      <c r="AD139" s="35" t="n">
        <v>10</v>
      </c>
      <c r="AE139" s="8" t="s">
        <v>99</v>
      </c>
      <c r="AF139" s="8" t="s">
        <v>99</v>
      </c>
      <c r="AG139" s="8" t="s">
        <v>99</v>
      </c>
      <c r="AH139" s="51" t="n">
        <v>2.41545893719807</v>
      </c>
      <c r="AI139" s="35" t="n">
        <v>0.5</v>
      </c>
      <c r="AJ139" s="35" t="n">
        <v>20200115</v>
      </c>
      <c r="AK139" s="40" t="s">
        <v>104</v>
      </c>
      <c r="AL139" s="7" t="n">
        <v>3</v>
      </c>
      <c r="AM139" s="8" t="n">
        <v>28</v>
      </c>
      <c r="AN139" s="8" t="n">
        <v>15</v>
      </c>
      <c r="AO139" s="7" t="n">
        <v>20200217</v>
      </c>
      <c r="AP139" s="8" t="n">
        <f aca="false">AM139-AN139</f>
        <v>13</v>
      </c>
      <c r="AQ139" s="8" t="s">
        <v>101</v>
      </c>
      <c r="AT139" s="7" t="s">
        <v>631</v>
      </c>
      <c r="AU139" s="7" t="n">
        <v>82.3</v>
      </c>
      <c r="AV139" s="51" t="n">
        <f aca="false">(100 * 2)/AU139</f>
        <v>2.43013365735115</v>
      </c>
      <c r="AW139" s="51" t="n">
        <f aca="false">100-AV139</f>
        <v>97.5698663426489</v>
      </c>
      <c r="AX139" s="7" t="s">
        <v>541</v>
      </c>
      <c r="AY139" s="88" t="n">
        <v>20200901</v>
      </c>
      <c r="AZ139" s="7" t="n">
        <v>20200910</v>
      </c>
      <c r="BA139" s="14" t="n">
        <v>86048061</v>
      </c>
      <c r="BB139" s="14" t="n">
        <v>79775170</v>
      </c>
      <c r="BC139" s="52" t="n">
        <f aca="false">BB139/BA139</f>
        <v>0.92710014697484</v>
      </c>
      <c r="BD139" s="8" t="str">
        <f aca="false">CONCATENATE("preprocessing/",A139, "/outputs/salmon_hg38_100/quant.sf")</f>
        <v>preprocessing/TMRC30061/outputs/salmon_hg38_100/quant.sf</v>
      </c>
      <c r="BI139" s="49" t="str">
        <f aca="false">CONCATENATE("preprocessing/", A139, "/outputs/02hisat2_hg38_100/hg38_100_sno_gene_gene_id.count.xz")</f>
        <v>preprocessing/TMRC30061/outputs/02hisat2_hg38_100/hg38_100_sno_gene_gene_id.count.xz</v>
      </c>
      <c r="BJ139" s="48" t="n">
        <v>70100660</v>
      </c>
      <c r="BK139" s="48" t="n">
        <v>7030835</v>
      </c>
      <c r="BL139" s="52" t="n">
        <f aca="false">(BK139+BJ139)/BB139</f>
        <v>0.966860929284137</v>
      </c>
      <c r="BO139" s="8" t="str">
        <f aca="false">CONCATENATE("preprocessing/", A139, "/outputs/03hisat2_lpanamensis_v36/sno_gene_gene_id.count.xz")</f>
        <v>preprocessing/TMRC30061/outputs/03hisat2_lpanamensis_v36/sno_gene_gene_id.count.xz</v>
      </c>
      <c r="BP139" s="14" t="n">
        <v>571868</v>
      </c>
      <c r="BQ139" s="14" t="n">
        <v>47278</v>
      </c>
      <c r="BR139" s="54" t="n">
        <f aca="false">(BQ139+BP139)/BB139</f>
        <v>0.0077611367045661</v>
      </c>
      <c r="BS139" s="55" t="n">
        <f aca="false">(BQ139+BP139)/(BK139+BJ139)</f>
        <v>0.00802714896165308</v>
      </c>
      <c r="BT139" s="7" t="s">
        <v>617</v>
      </c>
      <c r="BV139" s="7" t="s">
        <v>618</v>
      </c>
      <c r="BW139" s="7" t="s">
        <v>618</v>
      </c>
      <c r="BX139" s="7" t="s">
        <v>632</v>
      </c>
      <c r="BY139" s="7" t="s">
        <v>542</v>
      </c>
      <c r="BZ139" s="7" t="s">
        <v>620</v>
      </c>
      <c r="CF139" s="7" t="s">
        <v>542</v>
      </c>
      <c r="CG139" s="7" t="s">
        <v>633</v>
      </c>
      <c r="CH139" s="7" t="n">
        <v>1</v>
      </c>
      <c r="CI139" s="7" t="n">
        <v>1</v>
      </c>
      <c r="CL139" s="8" t="n">
        <f aca="false">SUM(CH139:CK139)</f>
        <v>2</v>
      </c>
      <c r="CM139" s="56" t="n">
        <f aca="false">+CL139/BP139</f>
        <v>3.49731056817308E-006</v>
      </c>
      <c r="CN139" s="7" t="s">
        <v>99</v>
      </c>
    </row>
    <row r="140" customFormat="false" ht="26.85" hidden="false" customHeight="false" outlineLevel="0" collapsed="false">
      <c r="A140" s="58" t="s">
        <v>634</v>
      </c>
      <c r="B140" s="7" t="s">
        <v>635</v>
      </c>
      <c r="C140" s="7" t="s">
        <v>636</v>
      </c>
      <c r="D140" s="3" t="n">
        <v>1</v>
      </c>
      <c r="E140" s="5" t="s">
        <v>94</v>
      </c>
      <c r="F140" s="5" t="s">
        <v>612</v>
      </c>
      <c r="G140" s="5" t="s">
        <v>96</v>
      </c>
      <c r="H140" s="35" t="n">
        <v>20190629</v>
      </c>
      <c r="K140" s="7" t="s">
        <v>613</v>
      </c>
      <c r="L140" s="8" t="s">
        <v>99</v>
      </c>
      <c r="M140" s="7" t="s">
        <v>99</v>
      </c>
      <c r="N140" s="5" t="s">
        <v>99</v>
      </c>
      <c r="O140" s="5" t="s">
        <v>99</v>
      </c>
      <c r="P140" s="5" t="s">
        <v>99</v>
      </c>
      <c r="Q140" s="5" t="s">
        <v>99</v>
      </c>
      <c r="R140" s="40" t="s">
        <v>100</v>
      </c>
      <c r="S140" s="40" t="s">
        <v>176</v>
      </c>
      <c r="T140" s="40" t="s">
        <v>614</v>
      </c>
      <c r="U140" s="9" t="s">
        <v>99</v>
      </c>
      <c r="V140" s="96" t="s">
        <v>99</v>
      </c>
      <c r="W140" s="43" t="s">
        <v>103</v>
      </c>
      <c r="X140" s="35" t="n">
        <v>20200113</v>
      </c>
      <c r="Y140" s="35" t="n">
        <v>30</v>
      </c>
      <c r="Z140" s="97" t="n">
        <f aca="false">Y140-(1.5+AH140)</f>
        <v>26.1525821596244</v>
      </c>
      <c r="AA140" s="35" t="n">
        <v>20200114</v>
      </c>
      <c r="AB140" s="7" t="n">
        <v>213</v>
      </c>
      <c r="AC140" s="40" t="s">
        <v>104</v>
      </c>
      <c r="AD140" s="35" t="n">
        <v>10</v>
      </c>
      <c r="AE140" s="8" t="s">
        <v>99</v>
      </c>
      <c r="AF140" s="8" t="s">
        <v>99</v>
      </c>
      <c r="AG140" s="8" t="s">
        <v>99</v>
      </c>
      <c r="AH140" s="51" t="n">
        <v>2.34741784037559</v>
      </c>
      <c r="AI140" s="35" t="n">
        <v>0.5</v>
      </c>
      <c r="AJ140" s="35" t="n">
        <v>20200115</v>
      </c>
      <c r="AK140" s="40" t="s">
        <v>104</v>
      </c>
      <c r="AL140" s="40" t="n">
        <v>4</v>
      </c>
      <c r="AM140" s="8" t="n">
        <v>28</v>
      </c>
      <c r="AN140" s="8" t="n">
        <v>15</v>
      </c>
      <c r="AO140" s="7" t="n">
        <v>20200217</v>
      </c>
      <c r="AP140" s="8" t="n">
        <f aca="false">AM140-AN140</f>
        <v>13</v>
      </c>
      <c r="AQ140" s="5" t="s">
        <v>188</v>
      </c>
      <c r="AT140" s="7" t="s">
        <v>637</v>
      </c>
      <c r="AU140" s="7" t="n">
        <v>109</v>
      </c>
      <c r="AV140" s="51" t="n">
        <f aca="false">(100 * 2)/AU140</f>
        <v>1.8348623853211</v>
      </c>
      <c r="AW140" s="51" t="n">
        <f aca="false">100-AV140</f>
        <v>98.1651376146789</v>
      </c>
      <c r="AX140" s="7" t="s">
        <v>541</v>
      </c>
      <c r="AY140" s="88" t="n">
        <v>20200901</v>
      </c>
      <c r="AZ140" s="7" t="n">
        <v>20200910</v>
      </c>
      <c r="BA140" s="14" t="n">
        <v>71753984</v>
      </c>
      <c r="BB140" s="14" t="n">
        <v>67213979</v>
      </c>
      <c r="BC140" s="52" t="n">
        <f aca="false">BB140/BA140</f>
        <v>0.936728182228878</v>
      </c>
      <c r="BD140" s="8" t="str">
        <f aca="false">CONCATENATE("preprocessing/",A140, "/outputs/salmon_hg38_100/quant.sf")</f>
        <v>preprocessing/TMRC30062/outputs/salmon_hg38_100/quant.sf</v>
      </c>
      <c r="BI140" s="49" t="str">
        <f aca="false">CONCATENATE("preprocessing/", A140, "/outputs/02hisat2_hg38_100/hg38_100_sno_gene_gene_id.count.xz")</f>
        <v>preprocessing/TMRC30062/outputs/02hisat2_hg38_100/hg38_100_sno_gene_gene_id.count.xz</v>
      </c>
      <c r="BJ140" s="48" t="n">
        <v>60036165</v>
      </c>
      <c r="BK140" s="48" t="n">
        <v>5691220</v>
      </c>
      <c r="BL140" s="52" t="n">
        <f aca="false">(BK140+BJ140)/BB140</f>
        <v>0.977882666342369</v>
      </c>
      <c r="BO140" s="8" t="str">
        <f aca="false">CONCATENATE("preprocessing/", A140, "/outputs/03hisat2_lpanamensis_v36/sno_gene_gene_id.count.xz")</f>
        <v>preprocessing/TMRC30062/outputs/03hisat2_lpanamensis_v36/sno_gene_gene_id.count.xz</v>
      </c>
      <c r="BP140" s="14" t="n">
        <v>47161</v>
      </c>
      <c r="BQ140" s="14" t="n">
        <v>3278</v>
      </c>
      <c r="BR140" s="54" t="n">
        <f aca="false">(BQ140+BP140)/BB140</f>
        <v>0.00075042425326434</v>
      </c>
      <c r="BS140" s="55" t="n">
        <f aca="false">(BQ140+BP140)/(BK140+BJ140)</f>
        <v>0.000767397029411713</v>
      </c>
      <c r="BT140" s="7" t="s">
        <v>617</v>
      </c>
      <c r="BV140" s="7" t="s">
        <v>618</v>
      </c>
      <c r="BW140" s="7" t="s">
        <v>618</v>
      </c>
      <c r="BX140" s="7" t="s">
        <v>638</v>
      </c>
      <c r="BY140" s="7" t="s">
        <v>542</v>
      </c>
      <c r="BZ140" s="7" t="s">
        <v>620</v>
      </c>
      <c r="CF140" s="7" t="s">
        <v>639</v>
      </c>
      <c r="CG140" s="7" t="s">
        <v>640</v>
      </c>
      <c r="CH140" s="7" t="n">
        <v>0</v>
      </c>
      <c r="CI140" s="7" t="n">
        <v>0</v>
      </c>
      <c r="CJ140" s="7" t="n">
        <v>758</v>
      </c>
      <c r="CK140" s="7" t="n">
        <v>0</v>
      </c>
      <c r="CL140" s="8" t="n">
        <f aca="false">SUM(CH140:CK140)</f>
        <v>758</v>
      </c>
      <c r="CM140" s="56" t="n">
        <f aca="false">+CL140/BP140</f>
        <v>0.0160726023621212</v>
      </c>
      <c r="CN140" s="7" t="s">
        <v>104</v>
      </c>
    </row>
    <row r="141" customFormat="false" ht="26.85" hidden="false" customHeight="false" outlineLevel="0" collapsed="false">
      <c r="A141" s="58" t="s">
        <v>641</v>
      </c>
      <c r="B141" s="7" t="s">
        <v>642</v>
      </c>
      <c r="C141" s="7" t="s">
        <v>643</v>
      </c>
      <c r="D141" s="3" t="n">
        <v>1</v>
      </c>
      <c r="E141" s="5" t="s">
        <v>94</v>
      </c>
      <c r="F141" s="5" t="s">
        <v>612</v>
      </c>
      <c r="G141" s="5" t="s">
        <v>96</v>
      </c>
      <c r="H141" s="35" t="n">
        <v>20190629</v>
      </c>
      <c r="K141" s="7" t="s">
        <v>613</v>
      </c>
      <c r="L141" s="8" t="s">
        <v>99</v>
      </c>
      <c r="M141" s="7" t="s">
        <v>99</v>
      </c>
      <c r="N141" s="5" t="s">
        <v>99</v>
      </c>
      <c r="O141" s="5" t="s">
        <v>99</v>
      </c>
      <c r="P141" s="5" t="s">
        <v>99</v>
      </c>
      <c r="Q141" s="5" t="s">
        <v>99</v>
      </c>
      <c r="R141" s="40" t="s">
        <v>100</v>
      </c>
      <c r="S141" s="40" t="s">
        <v>176</v>
      </c>
      <c r="T141" s="40" t="s">
        <v>614</v>
      </c>
      <c r="U141" s="9" t="s">
        <v>99</v>
      </c>
      <c r="V141" s="96" t="s">
        <v>99</v>
      </c>
      <c r="W141" s="43" t="s">
        <v>103</v>
      </c>
      <c r="X141" s="35" t="n">
        <v>20200113</v>
      </c>
      <c r="Y141" s="35" t="n">
        <v>30</v>
      </c>
      <c r="Z141" s="97" t="n">
        <f aca="false">Y141-(1.5+AH141)</f>
        <v>25.8118279569892</v>
      </c>
      <c r="AA141" s="35" t="n">
        <v>20200114</v>
      </c>
      <c r="AB141" s="7" t="n">
        <v>186</v>
      </c>
      <c r="AC141" s="40" t="s">
        <v>104</v>
      </c>
      <c r="AD141" s="35" t="n">
        <v>10</v>
      </c>
      <c r="AE141" s="8" t="s">
        <v>99</v>
      </c>
      <c r="AF141" s="8" t="s">
        <v>99</v>
      </c>
      <c r="AG141" s="8" t="s">
        <v>99</v>
      </c>
      <c r="AH141" s="51" t="n">
        <v>2.68817204301075</v>
      </c>
      <c r="AI141" s="35" t="n">
        <v>0.5</v>
      </c>
      <c r="AJ141" s="35" t="n">
        <v>20200115</v>
      </c>
      <c r="AK141" s="40" t="s">
        <v>104</v>
      </c>
      <c r="AL141" s="7" t="n">
        <v>5</v>
      </c>
      <c r="AM141" s="8" t="n">
        <v>28</v>
      </c>
      <c r="AN141" s="8" t="n">
        <v>15</v>
      </c>
      <c r="AO141" s="7" t="n">
        <v>20200217</v>
      </c>
      <c r="AP141" s="8" t="n">
        <f aca="false">AM141-AN141</f>
        <v>13</v>
      </c>
      <c r="AQ141" s="8" t="s">
        <v>101</v>
      </c>
      <c r="AT141" s="7" t="s">
        <v>644</v>
      </c>
      <c r="AU141" s="7" t="n">
        <v>137</v>
      </c>
      <c r="AV141" s="51" t="n">
        <f aca="false">(100 * 2)/AU141</f>
        <v>1.45985401459854</v>
      </c>
      <c r="AW141" s="51" t="n">
        <f aca="false">100-AV141</f>
        <v>98.5401459854015</v>
      </c>
      <c r="AX141" s="7" t="s">
        <v>541</v>
      </c>
      <c r="AY141" s="88" t="n">
        <v>20200901</v>
      </c>
      <c r="AZ141" s="7" t="n">
        <v>20200910</v>
      </c>
      <c r="BA141" s="14" t="n">
        <v>51424636</v>
      </c>
      <c r="BB141" s="14" t="n">
        <v>47943975</v>
      </c>
      <c r="BC141" s="52" t="n">
        <f aca="false">BB141/BA141</f>
        <v>0.932315301171991</v>
      </c>
      <c r="BD141" s="8" t="str">
        <f aca="false">CONCATENATE("preprocessing/",A141, "/outputs/salmon_hg38_100/quant.sf")</f>
        <v>preprocessing/TMRC30063/outputs/salmon_hg38_100/quant.sf</v>
      </c>
      <c r="BI141" s="49" t="str">
        <f aca="false">CONCATENATE("preprocessing/", A141, "/outputs/02hisat2_hg38_100/hg38_100_sno_gene_gene_id.count.xz")</f>
        <v>preprocessing/TMRC30063/outputs/02hisat2_hg38_100/hg38_100_sno_gene_gene_id.count.xz</v>
      </c>
      <c r="BJ141" s="48" t="n">
        <v>38810830</v>
      </c>
      <c r="BK141" s="48" t="n">
        <v>4357468</v>
      </c>
      <c r="BL141" s="52" t="n">
        <f aca="false">(BK141+BJ141)/BB141</f>
        <v>0.900390466163892</v>
      </c>
      <c r="BO141" s="8" t="str">
        <f aca="false">CONCATENATE("preprocessing/", A141, "/outputs/03hisat2_lpanamensis_v36/sno_gene_gene_id.count.xz")</f>
        <v>preprocessing/TMRC30063/outputs/03hisat2_lpanamensis_v36/sno_gene_gene_id.count.xz</v>
      </c>
      <c r="BP141" s="14" t="n">
        <v>2718615</v>
      </c>
      <c r="BQ141" s="14" t="n">
        <v>228153</v>
      </c>
      <c r="BR141" s="54" t="n">
        <f aca="false">(BQ141+BP141)/BB141</f>
        <v>0.0614627385401398</v>
      </c>
      <c r="BS141" s="55" t="n">
        <f aca="false">(BQ141+BP141)/(BK141+BJ141)</f>
        <v>0.0682623160171847</v>
      </c>
      <c r="BT141" s="7" t="s">
        <v>617</v>
      </c>
      <c r="BV141" s="7" t="s">
        <v>618</v>
      </c>
      <c r="BW141" s="7" t="s">
        <v>618</v>
      </c>
      <c r="BX141" s="7" t="s">
        <v>632</v>
      </c>
      <c r="BY141" s="7" t="s">
        <v>542</v>
      </c>
      <c r="BZ141" s="7" t="s">
        <v>620</v>
      </c>
      <c r="CF141" s="7" t="s">
        <v>542</v>
      </c>
      <c r="CG141" s="7" t="s">
        <v>645</v>
      </c>
      <c r="CH141" s="7" t="n">
        <v>3</v>
      </c>
      <c r="CI141" s="7" t="n">
        <v>2</v>
      </c>
      <c r="CJ141" s="7" t="n">
        <v>37932</v>
      </c>
      <c r="CK141" s="7" t="n">
        <v>2</v>
      </c>
      <c r="CL141" s="8" t="n">
        <f aca="false">SUM(CH141:CK141)</f>
        <v>37939</v>
      </c>
      <c r="CM141" s="56" t="n">
        <f aca="false">+CL141/BP141</f>
        <v>0.0139552676638656</v>
      </c>
      <c r="CN141" s="7" t="s">
        <v>104</v>
      </c>
    </row>
    <row r="142" customFormat="false" ht="26.85" hidden="false" customHeight="false" outlineLevel="0" collapsed="false">
      <c r="A142" s="58" t="s">
        <v>646</v>
      </c>
      <c r="B142" s="7" t="s">
        <v>647</v>
      </c>
      <c r="C142" s="7" t="s">
        <v>648</v>
      </c>
      <c r="D142" s="3" t="n">
        <v>1</v>
      </c>
      <c r="E142" s="5" t="s">
        <v>94</v>
      </c>
      <c r="F142" s="5" t="s">
        <v>612</v>
      </c>
      <c r="G142" s="5" t="s">
        <v>96</v>
      </c>
      <c r="H142" s="35" t="n">
        <v>20190629</v>
      </c>
      <c r="K142" s="7" t="s">
        <v>613</v>
      </c>
      <c r="L142" s="8" t="s">
        <v>99</v>
      </c>
      <c r="M142" s="7" t="s">
        <v>99</v>
      </c>
      <c r="N142" s="5" t="s">
        <v>99</v>
      </c>
      <c r="O142" s="5" t="s">
        <v>99</v>
      </c>
      <c r="P142" s="5" t="s">
        <v>99</v>
      </c>
      <c r="Q142" s="5" t="s">
        <v>99</v>
      </c>
      <c r="R142" s="40" t="s">
        <v>100</v>
      </c>
      <c r="S142" s="40" t="s">
        <v>176</v>
      </c>
      <c r="T142" s="40" t="s">
        <v>614</v>
      </c>
      <c r="U142" s="9" t="s">
        <v>99</v>
      </c>
      <c r="V142" s="96" t="s">
        <v>99</v>
      </c>
      <c r="W142" s="43" t="s">
        <v>103</v>
      </c>
      <c r="X142" s="35" t="n">
        <v>20200113</v>
      </c>
      <c r="Y142" s="35" t="n">
        <v>30</v>
      </c>
      <c r="Z142" s="97" t="n">
        <f aca="false">Y142-(1.5+AH142)</f>
        <v>24.3677685950413</v>
      </c>
      <c r="AA142" s="35" t="n">
        <v>20200114</v>
      </c>
      <c r="AB142" s="7" t="n">
        <v>121</v>
      </c>
      <c r="AC142" s="40" t="s">
        <v>104</v>
      </c>
      <c r="AD142" s="35" t="n">
        <v>10</v>
      </c>
      <c r="AE142" s="8" t="s">
        <v>99</v>
      </c>
      <c r="AF142" s="8" t="s">
        <v>99</v>
      </c>
      <c r="AG142" s="8" t="s">
        <v>99</v>
      </c>
      <c r="AH142" s="51" t="n">
        <v>4.13223140495868</v>
      </c>
      <c r="AI142" s="35" t="n">
        <v>0.5</v>
      </c>
      <c r="AJ142" s="35" t="n">
        <v>20200115</v>
      </c>
      <c r="AK142" s="40" t="s">
        <v>104</v>
      </c>
      <c r="AL142" s="40" t="n">
        <v>6</v>
      </c>
      <c r="AM142" s="8" t="n">
        <v>28</v>
      </c>
      <c r="AN142" s="8" t="n">
        <v>15</v>
      </c>
      <c r="AO142" s="7" t="n">
        <v>20200217</v>
      </c>
      <c r="AP142" s="8" t="n">
        <f aca="false">AM142-AN142</f>
        <v>13</v>
      </c>
      <c r="AQ142" s="5" t="s">
        <v>188</v>
      </c>
      <c r="AT142" s="7" t="s">
        <v>649</v>
      </c>
      <c r="AU142" s="7" t="n">
        <v>114</v>
      </c>
      <c r="AV142" s="51" t="n">
        <f aca="false">(100 * 2)/AU142</f>
        <v>1.75438596491228</v>
      </c>
      <c r="AW142" s="51" t="n">
        <f aca="false">100-AV142</f>
        <v>98.2456140350877</v>
      </c>
      <c r="AX142" s="88" t="s">
        <v>531</v>
      </c>
      <c r="AY142" s="88" t="n">
        <v>20200901</v>
      </c>
      <c r="AZ142" s="88" t="n">
        <v>20200910</v>
      </c>
      <c r="BA142" s="14" t="n">
        <v>76480769</v>
      </c>
      <c r="BB142" s="14" t="n">
        <v>59589116</v>
      </c>
      <c r="BC142" s="52" t="n">
        <f aca="false">BB142/BA142</f>
        <v>0.779138557040398</v>
      </c>
      <c r="BD142" s="8" t="str">
        <f aca="false">CONCATENATE("preprocessing/",A142, "/outputs/salmon_hg38_100/quant.sf")</f>
        <v>preprocessing/TMRC30051/outputs/salmon_hg38_100/quant.sf</v>
      </c>
      <c r="BI142" s="49" t="str">
        <f aca="false">CONCATENATE("preprocessing/", A142, "/outputs/02hisat2_hg38_100/hg38_100_sno_gene_gene_id.count.xz")</f>
        <v>preprocessing/TMRC30051/outputs/02hisat2_hg38_100/hg38_100_sno_gene_gene_id.count.xz</v>
      </c>
      <c r="BJ142" s="48" t="n">
        <v>52491944</v>
      </c>
      <c r="BK142" s="48" t="n">
        <v>5642804</v>
      </c>
      <c r="BL142" s="52" t="n">
        <f aca="false">(BK142+BJ142)/BB142</f>
        <v>0.975593395277084</v>
      </c>
      <c r="BO142" s="8" t="str">
        <f aca="false">CONCATENATE("preprocessing/", A142, "/outputs/03hisat2_lpanamensis_v36/sno_gene_gene_id.count.xz")</f>
        <v>preprocessing/TMRC30051/outputs/03hisat2_lpanamensis_v36/sno_gene_gene_id.count.xz</v>
      </c>
      <c r="BP142" s="14" t="n">
        <v>184322</v>
      </c>
      <c r="BQ142" s="14" t="n">
        <v>12955</v>
      </c>
      <c r="BR142" s="54" t="n">
        <f aca="false">(BQ142+BP142)/BB142</f>
        <v>0.00331062135575228</v>
      </c>
      <c r="BS142" s="55" t="n">
        <f aca="false">(BQ142+BP142)/(BK142+BJ142)</f>
        <v>0.00339344379715897</v>
      </c>
      <c r="BT142" s="7" t="s">
        <v>617</v>
      </c>
      <c r="BV142" s="7" t="s">
        <v>618</v>
      </c>
      <c r="BW142" s="7" t="s">
        <v>618</v>
      </c>
      <c r="BX142" s="7" t="s">
        <v>638</v>
      </c>
      <c r="BY142" s="7" t="s">
        <v>542</v>
      </c>
      <c r="BZ142" s="7" t="s">
        <v>620</v>
      </c>
      <c r="CF142" s="7" t="s">
        <v>542</v>
      </c>
      <c r="CG142" s="7" t="s">
        <v>650</v>
      </c>
      <c r="CH142" s="7" t="n">
        <v>0</v>
      </c>
      <c r="CI142" s="7" t="n">
        <v>2</v>
      </c>
      <c r="CJ142" s="7" t="n">
        <v>2778</v>
      </c>
      <c r="CK142" s="7" t="n">
        <v>1</v>
      </c>
      <c r="CL142" s="8" t="n">
        <f aca="false">SUM(CH142:CK142)</f>
        <v>2781</v>
      </c>
      <c r="CM142" s="56" t="n">
        <f aca="false">+CL142/BP142</f>
        <v>0.0150877269126854</v>
      </c>
      <c r="CN142" s="7" t="s">
        <v>104</v>
      </c>
    </row>
    <row r="143" customFormat="false" ht="26.85" hidden="false" customHeight="false" outlineLevel="0" collapsed="false">
      <c r="A143" s="58" t="s">
        <v>651</v>
      </c>
      <c r="B143" s="7" t="s">
        <v>652</v>
      </c>
      <c r="C143" s="7" t="s">
        <v>653</v>
      </c>
      <c r="D143" s="3" t="n">
        <v>1</v>
      </c>
      <c r="E143" s="5" t="s">
        <v>94</v>
      </c>
      <c r="F143" s="5" t="s">
        <v>612</v>
      </c>
      <c r="G143" s="5" t="s">
        <v>96</v>
      </c>
      <c r="H143" s="35" t="n">
        <v>20190629</v>
      </c>
      <c r="K143" s="7" t="s">
        <v>613</v>
      </c>
      <c r="L143" s="8" t="s">
        <v>99</v>
      </c>
      <c r="M143" s="7" t="s">
        <v>99</v>
      </c>
      <c r="N143" s="5" t="s">
        <v>99</v>
      </c>
      <c r="O143" s="5" t="s">
        <v>99</v>
      </c>
      <c r="P143" s="5" t="s">
        <v>99</v>
      </c>
      <c r="Q143" s="5" t="s">
        <v>99</v>
      </c>
      <c r="R143" s="40" t="s">
        <v>100</v>
      </c>
      <c r="S143" s="40" t="s">
        <v>176</v>
      </c>
      <c r="T143" s="40" t="s">
        <v>614</v>
      </c>
      <c r="U143" s="9" t="s">
        <v>99</v>
      </c>
      <c r="V143" s="96" t="s">
        <v>99</v>
      </c>
      <c r="W143" s="43" t="s">
        <v>103</v>
      </c>
      <c r="X143" s="35" t="n">
        <v>20200113</v>
      </c>
      <c r="Y143" s="35" t="n">
        <v>30</v>
      </c>
      <c r="Z143" s="97" t="n">
        <f aca="false">Y143-(1.5+AH143)</f>
        <v>25.2320261437909</v>
      </c>
      <c r="AA143" s="35" t="n">
        <v>20200114</v>
      </c>
      <c r="AB143" s="7" t="n">
        <v>153</v>
      </c>
      <c r="AC143" s="40" t="s">
        <v>104</v>
      </c>
      <c r="AD143" s="35" t="n">
        <v>10</v>
      </c>
      <c r="AE143" s="8" t="s">
        <v>99</v>
      </c>
      <c r="AF143" s="8" t="s">
        <v>99</v>
      </c>
      <c r="AG143" s="8" t="s">
        <v>99</v>
      </c>
      <c r="AH143" s="51" t="n">
        <v>3.26797385620915</v>
      </c>
      <c r="AI143" s="35" t="n">
        <v>0.5</v>
      </c>
      <c r="AJ143" s="35" t="n">
        <v>20200115</v>
      </c>
      <c r="AK143" s="40" t="s">
        <v>104</v>
      </c>
      <c r="AL143" s="7" t="n">
        <v>7</v>
      </c>
      <c r="AM143" s="8" t="n">
        <v>28</v>
      </c>
      <c r="AN143" s="8" t="n">
        <v>15</v>
      </c>
      <c r="AO143" s="7" t="n">
        <v>20200217</v>
      </c>
      <c r="AP143" s="8" t="n">
        <f aca="false">AM143-AN143</f>
        <v>13</v>
      </c>
      <c r="AQ143" s="8" t="s">
        <v>101</v>
      </c>
      <c r="AT143" s="7" t="s">
        <v>654</v>
      </c>
      <c r="AU143" s="7" t="n">
        <v>174</v>
      </c>
      <c r="AV143" s="51" t="n">
        <f aca="false">(100 * 2)/AU143</f>
        <v>1.14942528735632</v>
      </c>
      <c r="AW143" s="51" t="n">
        <f aca="false">100-AV143</f>
        <v>98.8505747126437</v>
      </c>
      <c r="AX143" s="7" t="s">
        <v>541</v>
      </c>
      <c r="AY143" s="88" t="n">
        <v>20200901</v>
      </c>
      <c r="AZ143" s="7" t="n">
        <v>20200910</v>
      </c>
      <c r="BA143" s="14" t="n">
        <v>81207378</v>
      </c>
      <c r="BB143" s="14" t="n">
        <v>76363379</v>
      </c>
      <c r="BC143" s="52" t="n">
        <f aca="false">BB143/BA143</f>
        <v>0.940350259800286</v>
      </c>
      <c r="BD143" s="8" t="str">
        <f aca="false">CONCATENATE("preprocessing/",A143, "/outputs/salmon_hg38_100/quant.sf")</f>
        <v>preprocessing/TMRC30064/outputs/salmon_hg38_100/quant.sf</v>
      </c>
      <c r="BI143" s="49" t="str">
        <f aca="false">CONCATENATE("preprocessing/", A143, "/outputs/02hisat2_hg38_100/hg38_100_sno_gene_gene_id.count.xz")</f>
        <v>preprocessing/TMRC30064/outputs/02hisat2_hg38_100/hg38_100_sno_gene_gene_id.count.xz</v>
      </c>
      <c r="BJ143" s="48" t="n">
        <v>61669520</v>
      </c>
      <c r="BK143" s="48" t="n">
        <v>5942350</v>
      </c>
      <c r="BL143" s="52" t="n">
        <f aca="false">(BK143+BJ143)/BB143</f>
        <v>0.885396519711366</v>
      </c>
      <c r="BO143" s="8" t="str">
        <f aca="false">CONCATENATE("preprocessing/", A143, "/outputs/03hisat2_lpanamensis_v36/sno_gene_gene_id.count.xz")</f>
        <v>preprocessing/TMRC30064/outputs/03hisat2_lpanamensis_v36/sno_gene_gene_id.count.xz</v>
      </c>
      <c r="BP143" s="14" t="n">
        <v>6092002</v>
      </c>
      <c r="BQ143" s="14" t="n">
        <v>620799</v>
      </c>
      <c r="BR143" s="54" t="n">
        <f aca="false">(BQ143+BP143)/BB143</f>
        <v>0.0879060236451821</v>
      </c>
      <c r="BS143" s="55" t="n">
        <f aca="false">(BQ143+BP143)/(BK143+BJ143)</f>
        <v>0.0992843564303132</v>
      </c>
      <c r="BT143" s="7" t="s">
        <v>617</v>
      </c>
      <c r="BV143" s="7" t="s">
        <v>618</v>
      </c>
      <c r="BW143" s="7" t="s">
        <v>618</v>
      </c>
      <c r="BX143" s="7" t="s">
        <v>632</v>
      </c>
      <c r="BY143" s="7" t="s">
        <v>655</v>
      </c>
      <c r="BZ143" s="7" t="s">
        <v>620</v>
      </c>
      <c r="CF143" s="7" t="s">
        <v>655</v>
      </c>
      <c r="CG143" s="7" t="s">
        <v>656</v>
      </c>
      <c r="CH143" s="7" t="n">
        <v>7</v>
      </c>
      <c r="CI143" s="7" t="n">
        <v>17</v>
      </c>
      <c r="CL143" s="8" t="n">
        <f aca="false">SUM(CH143:CK143)</f>
        <v>24</v>
      </c>
      <c r="CM143" s="56" t="n">
        <f aca="false">+CL143/BP143</f>
        <v>3.93959161536717E-006</v>
      </c>
      <c r="CN143" s="80" t="s">
        <v>104</v>
      </c>
    </row>
    <row r="144" customFormat="false" ht="26.85" hidden="false" customHeight="false" outlineLevel="0" collapsed="false">
      <c r="A144" s="58" t="s">
        <v>657</v>
      </c>
      <c r="B144" s="7" t="s">
        <v>658</v>
      </c>
      <c r="C144" s="7" t="s">
        <v>659</v>
      </c>
      <c r="D144" s="3" t="n">
        <v>1</v>
      </c>
      <c r="E144" s="5" t="s">
        <v>94</v>
      </c>
      <c r="F144" s="5" t="s">
        <v>612</v>
      </c>
      <c r="G144" s="5" t="s">
        <v>96</v>
      </c>
      <c r="H144" s="35" t="n">
        <v>20190629</v>
      </c>
      <c r="K144" s="7" t="s">
        <v>613</v>
      </c>
      <c r="L144" s="8" t="s">
        <v>99</v>
      </c>
      <c r="M144" s="7" t="s">
        <v>99</v>
      </c>
      <c r="N144" s="5" t="s">
        <v>99</v>
      </c>
      <c r="O144" s="5" t="s">
        <v>99</v>
      </c>
      <c r="P144" s="5" t="s">
        <v>99</v>
      </c>
      <c r="Q144" s="5" t="s">
        <v>99</v>
      </c>
      <c r="R144" s="40" t="s">
        <v>100</v>
      </c>
      <c r="S144" s="40" t="s">
        <v>176</v>
      </c>
      <c r="T144" s="40" t="s">
        <v>614</v>
      </c>
      <c r="U144" s="9" t="s">
        <v>99</v>
      </c>
      <c r="V144" s="96" t="s">
        <v>99</v>
      </c>
      <c r="W144" s="43" t="s">
        <v>103</v>
      </c>
      <c r="X144" s="35" t="n">
        <v>20200113</v>
      </c>
      <c r="Y144" s="35" t="n">
        <v>30</v>
      </c>
      <c r="Z144" s="97" t="n">
        <f aca="false">Y144-(1.5+AH144)</f>
        <v>25.8404255319149</v>
      </c>
      <c r="AA144" s="35" t="n">
        <v>20200114</v>
      </c>
      <c r="AB144" s="7" t="n">
        <v>188</v>
      </c>
      <c r="AC144" s="40" t="s">
        <v>104</v>
      </c>
      <c r="AD144" s="35" t="n">
        <v>10</v>
      </c>
      <c r="AE144" s="8" t="s">
        <v>99</v>
      </c>
      <c r="AF144" s="8" t="s">
        <v>99</v>
      </c>
      <c r="AG144" s="8" t="s">
        <v>99</v>
      </c>
      <c r="AH144" s="51" t="n">
        <v>2.65957446808511</v>
      </c>
      <c r="AI144" s="35" t="n">
        <v>0.5</v>
      </c>
      <c r="AJ144" s="35" t="n">
        <v>20200115</v>
      </c>
      <c r="AK144" s="40" t="s">
        <v>104</v>
      </c>
      <c r="AL144" s="7" t="n">
        <v>8</v>
      </c>
      <c r="AM144" s="8" t="n">
        <v>28</v>
      </c>
      <c r="AN144" s="8" t="n">
        <v>15</v>
      </c>
      <c r="AO144" s="7" t="n">
        <v>20200217</v>
      </c>
      <c r="AP144" s="8" t="n">
        <f aca="false">AM144-AN144</f>
        <v>13</v>
      </c>
      <c r="AQ144" s="5" t="s">
        <v>188</v>
      </c>
      <c r="AT144" s="7" t="s">
        <v>660</v>
      </c>
      <c r="AU144" s="7" t="n">
        <v>218</v>
      </c>
      <c r="AV144" s="51" t="n">
        <f aca="false">(100 * 2)/AU144</f>
        <v>0.917431192660551</v>
      </c>
      <c r="AW144" s="51" t="n">
        <f aca="false">100-AV144</f>
        <v>99.0825688073395</v>
      </c>
      <c r="AX144" s="7" t="s">
        <v>541</v>
      </c>
      <c r="AY144" s="88" t="n">
        <v>20200901</v>
      </c>
      <c r="AZ144" s="7" t="n">
        <v>20200910</v>
      </c>
      <c r="BA144" s="14" t="n">
        <v>50758168</v>
      </c>
      <c r="BB144" s="14" t="n">
        <v>47653072</v>
      </c>
      <c r="BC144" s="52" t="n">
        <f aca="false">BB144/BA144</f>
        <v>0.938825688113882</v>
      </c>
      <c r="BD144" s="8" t="str">
        <f aca="false">CONCATENATE("preprocessing/",A144, "/outputs/salmon_hg38_100/quant.sf")</f>
        <v>preprocessing/TMRC30065/outputs/salmon_hg38_100/quant.sf</v>
      </c>
      <c r="BI144" s="49" t="str">
        <f aca="false">CONCATENATE("preprocessing/", A144, "/outputs/02hisat2_hg38_100/hg38_100_sno_gene_gene_id.count.xz")</f>
        <v>preprocessing/TMRC30065/outputs/02hisat2_hg38_100/hg38_100_sno_gene_gene_id.count.xz</v>
      </c>
      <c r="BJ144" s="48" t="n">
        <v>42691606</v>
      </c>
      <c r="BK144" s="48" t="n">
        <v>4156994</v>
      </c>
      <c r="BL144" s="52" t="n">
        <f aca="false">(BK144+BJ144)/BB144</f>
        <v>0.983118150284204</v>
      </c>
      <c r="BO144" s="8" t="str">
        <f aca="false">CONCATENATE("preprocessing/", A144, "/outputs/03hisat2_lpanamensis_v36/sno_gene_gene_id.count.xz")</f>
        <v>preprocessing/TMRC30065/outputs/03hisat2_lpanamensis_v36/sno_gene_gene_id.count.xz</v>
      </c>
      <c r="BP144" s="14" t="n">
        <v>41757</v>
      </c>
      <c r="BQ144" s="14" t="n">
        <v>3171</v>
      </c>
      <c r="BR144" s="54" t="n">
        <f aca="false">(BQ144+BP144)/BB144</f>
        <v>0.0009428143478347</v>
      </c>
      <c r="BS144" s="55" t="n">
        <f aca="false">(BQ144+BP144)/(BK144+BJ144)</f>
        <v>0.00095900411111538</v>
      </c>
      <c r="BT144" s="7" t="s">
        <v>617</v>
      </c>
      <c r="BV144" s="7" t="s">
        <v>618</v>
      </c>
      <c r="BW144" s="7" t="s">
        <v>618</v>
      </c>
      <c r="BX144" s="7" t="s">
        <v>638</v>
      </c>
      <c r="BY144" s="7" t="s">
        <v>655</v>
      </c>
      <c r="BZ144" s="7" t="s">
        <v>620</v>
      </c>
      <c r="CF144" s="7" t="s">
        <v>661</v>
      </c>
      <c r="CG144" s="7" t="s">
        <v>662</v>
      </c>
      <c r="CH144" s="7" t="n">
        <v>0</v>
      </c>
      <c r="CI144" s="7" t="n">
        <v>1</v>
      </c>
      <c r="CJ144" s="7" t="n">
        <v>669</v>
      </c>
      <c r="CK144" s="7" t="n">
        <v>0</v>
      </c>
      <c r="CL144" s="8" t="n">
        <f aca="false">SUM(CH144:CK144)</f>
        <v>670</v>
      </c>
      <c r="CM144" s="56" t="n">
        <f aca="false">+CL144/BP144</f>
        <v>0.0160452139760998</v>
      </c>
      <c r="CN144" s="7" t="s">
        <v>104</v>
      </c>
    </row>
    <row r="145" customFormat="false" ht="26.85" hidden="false" customHeight="false" outlineLevel="0" collapsed="false">
      <c r="A145" s="58" t="s">
        <v>663</v>
      </c>
      <c r="B145" s="7" t="s">
        <v>664</v>
      </c>
      <c r="C145" s="7" t="s">
        <v>665</v>
      </c>
      <c r="D145" s="3" t="n">
        <v>1</v>
      </c>
      <c r="E145" s="5" t="s">
        <v>94</v>
      </c>
      <c r="F145" s="5" t="s">
        <v>612</v>
      </c>
      <c r="G145" s="5" t="s">
        <v>96</v>
      </c>
      <c r="H145" s="35" t="n">
        <v>20190629</v>
      </c>
      <c r="K145" s="7" t="s">
        <v>613</v>
      </c>
      <c r="L145" s="8" t="s">
        <v>99</v>
      </c>
      <c r="M145" s="7" t="s">
        <v>99</v>
      </c>
      <c r="N145" s="5" t="s">
        <v>99</v>
      </c>
      <c r="O145" s="5" t="s">
        <v>99</v>
      </c>
      <c r="P145" s="5" t="s">
        <v>99</v>
      </c>
      <c r="Q145" s="5" t="s">
        <v>99</v>
      </c>
      <c r="R145" s="40" t="s">
        <v>100</v>
      </c>
      <c r="S145" s="40" t="s">
        <v>176</v>
      </c>
      <c r="T145" s="40" t="s">
        <v>614</v>
      </c>
      <c r="U145" s="9" t="s">
        <v>99</v>
      </c>
      <c r="V145" s="96" t="s">
        <v>99</v>
      </c>
      <c r="W145" s="43" t="s">
        <v>103</v>
      </c>
      <c r="X145" s="35" t="n">
        <v>20200113</v>
      </c>
      <c r="Y145" s="35" t="n">
        <v>30</v>
      </c>
      <c r="Z145" s="97" t="n">
        <f aca="false">Y145-(1.5+AH145)</f>
        <v>25.7</v>
      </c>
      <c r="AA145" s="35" t="n">
        <v>20200114</v>
      </c>
      <c r="AB145" s="7" t="n">
        <v>254</v>
      </c>
      <c r="AC145" s="40" t="s">
        <v>104</v>
      </c>
      <c r="AD145" s="35" t="s">
        <v>666</v>
      </c>
      <c r="AE145" s="8" t="s">
        <v>99</v>
      </c>
      <c r="AF145" s="8" t="s">
        <v>99</v>
      </c>
      <c r="AG145" s="8" t="s">
        <v>99</v>
      </c>
      <c r="AH145" s="97" t="n">
        <v>2.8</v>
      </c>
      <c r="AI145" s="35" t="n">
        <v>0.7</v>
      </c>
      <c r="AJ145" s="35" t="n">
        <v>20201221</v>
      </c>
      <c r="AK145" s="40" t="s">
        <v>104</v>
      </c>
      <c r="AL145" s="8" t="n">
        <v>7</v>
      </c>
      <c r="AM145" s="8" t="n">
        <v>28</v>
      </c>
      <c r="AN145" s="8" t="n">
        <v>15</v>
      </c>
      <c r="AO145" s="7" t="n">
        <v>20210104</v>
      </c>
      <c r="AQ145" s="8" t="s">
        <v>101</v>
      </c>
      <c r="AR145" s="40"/>
      <c r="AT145" s="88" t="s">
        <v>667</v>
      </c>
      <c r="AU145" s="7" t="n">
        <v>22.1</v>
      </c>
      <c r="AX145" s="5" t="s">
        <v>668</v>
      </c>
      <c r="AY145" s="7" t="n">
        <v>20210601</v>
      </c>
      <c r="AZ145" s="7" t="n">
        <v>20210610</v>
      </c>
      <c r="BA145" s="14" t="n">
        <v>21118517</v>
      </c>
      <c r="BB145" s="14" t="n">
        <v>17232047</v>
      </c>
      <c r="BC145" s="52" t="n">
        <f aca="false">BB145/BA145</f>
        <v>0.815968611811142</v>
      </c>
      <c r="BD145" s="8" t="str">
        <f aca="false">CONCATENATE("preprocessing/",A145, "/outputs/salmon_hg38_100/quant.sf")</f>
        <v>preprocessing/TMRC30162/outputs/salmon_hg38_100/quant.sf</v>
      </c>
      <c r="BI145" s="49" t="str">
        <f aca="false">CONCATENATE("preprocessing/", A145, "/outputs/02hisat2_hg38_100/hg38_100_sno_gene_gene_id.count.xz")</f>
        <v>preprocessing/TMRC30162/outputs/02hisat2_hg38_100/hg38_100_sno_gene_gene_id.count.xz</v>
      </c>
      <c r="BJ145" s="48" t="n">
        <v>13519736</v>
      </c>
      <c r="BK145" s="48" t="n">
        <v>605198</v>
      </c>
      <c r="BL145" s="52" t="n">
        <f aca="false">(BK145+BJ145)/BB145</f>
        <v>0.819689848803221</v>
      </c>
      <c r="BO145" s="8" t="str">
        <f aca="false">CONCATENATE("preprocessing/", A145, "/outputs/03hisat2_lpanamensis_v36/sno_gene_gene_id.count.xz")</f>
        <v>preprocessing/TMRC30162/outputs/03hisat2_lpanamensis_v36/sno_gene_gene_id.count.xz</v>
      </c>
      <c r="BP145" s="68" t="n">
        <v>2019670</v>
      </c>
      <c r="BQ145" s="68" t="n">
        <v>174658</v>
      </c>
      <c r="BR145" s="54" t="n">
        <f aca="false">(BQ145+BP145)/BB145</f>
        <v>0.12733994980399</v>
      </c>
      <c r="BS145" s="55" t="n">
        <f aca="false">(BQ145+BP145)/(BK145+BJ145)</f>
        <v>0.155351380756894</v>
      </c>
      <c r="BT145" s="7" t="s">
        <v>617</v>
      </c>
      <c r="BV145" s="7" t="s">
        <v>618</v>
      </c>
      <c r="BW145" s="7" t="s">
        <v>618</v>
      </c>
      <c r="BX145" s="7" t="s">
        <v>632</v>
      </c>
      <c r="BY145" s="7" t="s">
        <v>655</v>
      </c>
      <c r="BZ145" s="7" t="s">
        <v>620</v>
      </c>
      <c r="CF145" s="7" t="s">
        <v>669</v>
      </c>
      <c r="CG145" s="7" t="s">
        <v>670</v>
      </c>
      <c r="CH145" s="7" t="n">
        <v>0</v>
      </c>
      <c r="CI145" s="7" t="n">
        <v>112</v>
      </c>
      <c r="CJ145" s="7" t="n">
        <v>40326</v>
      </c>
      <c r="CK145" s="7" t="n">
        <v>2</v>
      </c>
      <c r="CL145" s="8" t="n">
        <f aca="false">SUM(CH145:CK145)</f>
        <v>40440</v>
      </c>
      <c r="CM145" s="56" t="n">
        <f aca="false">+CL145/BP145</f>
        <v>0.0200230730762946</v>
      </c>
      <c r="CN145" s="7" t="s">
        <v>104</v>
      </c>
    </row>
    <row r="146" customFormat="false" ht="26.85" hidden="false" customHeight="false" outlineLevel="0" collapsed="false">
      <c r="A146" s="58" t="s">
        <v>671</v>
      </c>
      <c r="B146" s="7" t="s">
        <v>672</v>
      </c>
      <c r="C146" s="7" t="s">
        <v>673</v>
      </c>
      <c r="D146" s="3" t="n">
        <v>1</v>
      </c>
      <c r="E146" s="5" t="s">
        <v>94</v>
      </c>
      <c r="F146" s="5" t="s">
        <v>612</v>
      </c>
      <c r="G146" s="5" t="s">
        <v>96</v>
      </c>
      <c r="H146" s="35" t="n">
        <v>20190629</v>
      </c>
      <c r="K146" s="7" t="s">
        <v>613</v>
      </c>
      <c r="L146" s="8" t="s">
        <v>99</v>
      </c>
      <c r="M146" s="7" t="s">
        <v>99</v>
      </c>
      <c r="N146" s="5" t="s">
        <v>99</v>
      </c>
      <c r="O146" s="5" t="s">
        <v>99</v>
      </c>
      <c r="P146" s="5" t="s">
        <v>99</v>
      </c>
      <c r="Q146" s="5" t="s">
        <v>99</v>
      </c>
      <c r="R146" s="40" t="s">
        <v>100</v>
      </c>
      <c r="S146" s="40" t="s">
        <v>176</v>
      </c>
      <c r="T146" s="40" t="s">
        <v>614</v>
      </c>
      <c r="U146" s="9" t="s">
        <v>99</v>
      </c>
      <c r="V146" s="96" t="s">
        <v>99</v>
      </c>
      <c r="W146" s="43" t="s">
        <v>103</v>
      </c>
      <c r="X146" s="35" t="n">
        <v>20200113</v>
      </c>
      <c r="Y146" s="35" t="n">
        <v>30</v>
      </c>
      <c r="Z146" s="97" t="n">
        <f aca="false">Y146-(1.5+AH146)</f>
        <v>25.1887417218543</v>
      </c>
      <c r="AA146" s="35" t="n">
        <v>20200114</v>
      </c>
      <c r="AB146" s="7" t="n">
        <v>151</v>
      </c>
      <c r="AC146" s="40" t="s">
        <v>104</v>
      </c>
      <c r="AD146" s="35" t="n">
        <v>10</v>
      </c>
      <c r="AE146" s="8" t="s">
        <v>99</v>
      </c>
      <c r="AF146" s="8" t="s">
        <v>99</v>
      </c>
      <c r="AG146" s="8" t="s">
        <v>99</v>
      </c>
      <c r="AH146" s="97" t="n">
        <v>3.3112582781457</v>
      </c>
      <c r="AI146" s="35" t="n">
        <v>0.5</v>
      </c>
      <c r="AJ146" s="35" t="n">
        <v>20200129</v>
      </c>
      <c r="AK146" s="40" t="s">
        <v>104</v>
      </c>
      <c r="AL146" s="8" t="n">
        <v>10</v>
      </c>
      <c r="AM146" s="8" t="n">
        <v>28</v>
      </c>
      <c r="AN146" s="8" t="n">
        <v>15</v>
      </c>
      <c r="AO146" s="7" t="n">
        <v>20200217</v>
      </c>
      <c r="AP146" s="8" t="n">
        <f aca="false">AM146-AN146</f>
        <v>13</v>
      </c>
      <c r="AQ146" s="5" t="s">
        <v>188</v>
      </c>
      <c r="AT146" s="7" t="s">
        <v>674</v>
      </c>
      <c r="AU146" s="7" t="n">
        <v>25</v>
      </c>
      <c r="AV146" s="51" t="n">
        <f aca="false">(100 * 2)/AU146</f>
        <v>8</v>
      </c>
      <c r="AW146" s="51" t="n">
        <f aca="false">100-AV146</f>
        <v>92</v>
      </c>
      <c r="AX146" s="7" t="s">
        <v>541</v>
      </c>
      <c r="AY146" s="88" t="n">
        <v>20200901</v>
      </c>
      <c r="AZ146" s="7" t="n">
        <v>20200910</v>
      </c>
      <c r="BA146" s="14" t="n">
        <v>12254196</v>
      </c>
      <c r="BB146" s="14" t="n">
        <v>11520138</v>
      </c>
      <c r="BC146" s="52" t="n">
        <f aca="false">BB146/BA146</f>
        <v>0.94009741642781</v>
      </c>
      <c r="BD146" s="8" t="str">
        <f aca="false">CONCATENATE("preprocessing/",A146, "/outputs/salmon_hg38_100/quant.sf")</f>
        <v>preprocessing/TMRC30066/outputs/salmon_hg38_100/quant.sf</v>
      </c>
      <c r="BI146" s="49" t="str">
        <f aca="false">CONCATENATE("preprocessing/", A146, "/outputs/02hisat2_hg38_100/hg38_100_sno_gene_gene_id.count.xz")</f>
        <v>preprocessing/TMRC30066/outputs/02hisat2_hg38_100/hg38_100_sno_gene_gene_id.count.xz</v>
      </c>
      <c r="BJ146" s="48" t="n">
        <v>10376266</v>
      </c>
      <c r="BK146" s="48" t="n">
        <v>931332</v>
      </c>
      <c r="BL146" s="52" t="n">
        <f aca="false">(BK146+BJ146)/BB146</f>
        <v>0.98155056823104</v>
      </c>
      <c r="BO146" s="8" t="str">
        <f aca="false">CONCATENATE("preprocessing/", A146, "/outputs/03hisat2_lpanamensis_v36/sno_gene_gene_id.count.xz")</f>
        <v>preprocessing/TMRC30066/outputs/03hisat2_lpanamensis_v36/sno_gene_gene_id.count.xz</v>
      </c>
      <c r="BP146" s="14" t="n">
        <v>5264</v>
      </c>
      <c r="BQ146" s="14" t="n">
        <v>342</v>
      </c>
      <c r="BR146" s="54" t="n">
        <f aca="false">(BQ146+BP146)/BB146</f>
        <v>0.000486626115069108</v>
      </c>
      <c r="BS146" s="55" t="n">
        <f aca="false">(BQ146+BP146)/(BK146+BJ146)</f>
        <v>0.00049577284229595</v>
      </c>
      <c r="BT146" s="7" t="s">
        <v>617</v>
      </c>
      <c r="BV146" s="7" t="s">
        <v>618</v>
      </c>
      <c r="BW146" s="7" t="s">
        <v>618</v>
      </c>
      <c r="BX146" s="7" t="s">
        <v>638</v>
      </c>
      <c r="BY146" s="7" t="s">
        <v>655</v>
      </c>
      <c r="BZ146" s="7" t="s">
        <v>620</v>
      </c>
      <c r="CG146" s="7" t="s">
        <v>675</v>
      </c>
      <c r="CH146" s="7" t="n">
        <v>0</v>
      </c>
      <c r="CI146" s="7" t="n">
        <v>0</v>
      </c>
      <c r="CJ146" s="7" t="n">
        <v>90</v>
      </c>
      <c r="CK146" s="7" t="n">
        <v>0</v>
      </c>
      <c r="CL146" s="8" t="n">
        <f aca="false">SUM(CH146:CK146)</f>
        <v>90</v>
      </c>
      <c r="CM146" s="56" t="n">
        <f aca="false">+CL146/BP146</f>
        <v>0.01709726443769</v>
      </c>
      <c r="CN146" s="7" t="s">
        <v>104</v>
      </c>
    </row>
    <row r="147" customFormat="false" ht="26.85" hidden="false" customHeight="false" outlineLevel="0" collapsed="false">
      <c r="A147" s="58" t="s">
        <v>676</v>
      </c>
      <c r="B147" s="7" t="s">
        <v>677</v>
      </c>
      <c r="C147" s="7" t="s">
        <v>678</v>
      </c>
      <c r="D147" s="3" t="n">
        <v>1</v>
      </c>
      <c r="E147" s="5" t="s">
        <v>94</v>
      </c>
      <c r="F147" s="5" t="s">
        <v>612</v>
      </c>
      <c r="G147" s="5" t="s">
        <v>96</v>
      </c>
      <c r="H147" s="35" t="n">
        <v>20190629</v>
      </c>
      <c r="K147" s="7" t="s">
        <v>613</v>
      </c>
      <c r="L147" s="8" t="s">
        <v>99</v>
      </c>
      <c r="M147" s="7" t="s">
        <v>99</v>
      </c>
      <c r="N147" s="5" t="s">
        <v>99</v>
      </c>
      <c r="O147" s="5" t="s">
        <v>99</v>
      </c>
      <c r="P147" s="5" t="s">
        <v>99</v>
      </c>
      <c r="Q147" s="5" t="s">
        <v>99</v>
      </c>
      <c r="R147" s="40" t="s">
        <v>100</v>
      </c>
      <c r="S147" s="40" t="s">
        <v>176</v>
      </c>
      <c r="T147" s="40" t="s">
        <v>614</v>
      </c>
      <c r="U147" s="9" t="s">
        <v>99</v>
      </c>
      <c r="V147" s="96" t="s">
        <v>99</v>
      </c>
      <c r="W147" s="43" t="s">
        <v>103</v>
      </c>
      <c r="X147" s="35" t="n">
        <v>20200113</v>
      </c>
      <c r="Y147" s="35" t="n">
        <v>30</v>
      </c>
      <c r="Z147" s="97" t="n">
        <f aca="false">Y147-(1.5+AH147)</f>
        <v>25.5588235294118</v>
      </c>
      <c r="AA147" s="35" t="n">
        <v>20200114</v>
      </c>
      <c r="AB147" s="7" t="n">
        <v>170</v>
      </c>
      <c r="AC147" s="40" t="s">
        <v>104</v>
      </c>
      <c r="AD147" s="35" t="n">
        <v>10</v>
      </c>
      <c r="AE147" s="8" t="s">
        <v>99</v>
      </c>
      <c r="AF147" s="8" t="s">
        <v>99</v>
      </c>
      <c r="AG147" s="8" t="s">
        <v>99</v>
      </c>
      <c r="AH147" s="97" t="n">
        <v>2.94117647058824</v>
      </c>
      <c r="AI147" s="35" t="n">
        <v>0.5</v>
      </c>
      <c r="AJ147" s="35" t="n">
        <v>20200129</v>
      </c>
      <c r="AK147" s="40" t="s">
        <v>104</v>
      </c>
      <c r="AL147" s="8" t="n">
        <v>11</v>
      </c>
      <c r="AM147" s="8" t="n">
        <v>28</v>
      </c>
      <c r="AN147" s="8" t="n">
        <v>15</v>
      </c>
      <c r="AO147" s="7" t="n">
        <v>20200217</v>
      </c>
      <c r="AP147" s="8" t="n">
        <f aca="false">AM147-AN147</f>
        <v>13</v>
      </c>
      <c r="AQ147" s="8" t="s">
        <v>101</v>
      </c>
      <c r="AS147" s="7" t="s">
        <v>679</v>
      </c>
      <c r="AT147" s="7" t="s">
        <v>680</v>
      </c>
      <c r="AU147" s="7" t="n">
        <v>64.9</v>
      </c>
      <c r="AV147" s="51" t="n">
        <f aca="false">(100 * 2)/AU147</f>
        <v>3.08166409861325</v>
      </c>
      <c r="AW147" s="51" t="n">
        <f aca="false">100-AV147</f>
        <v>96.9183359013868</v>
      </c>
      <c r="AX147" s="7" t="s">
        <v>541</v>
      </c>
      <c r="AY147" s="88" t="n">
        <v>20200901</v>
      </c>
      <c r="AZ147" s="7" t="n">
        <v>20200910</v>
      </c>
      <c r="BA147" s="14" t="n">
        <v>40885578</v>
      </c>
      <c r="BB147" s="14" t="n">
        <v>38351715</v>
      </c>
      <c r="BC147" s="52" t="n">
        <f aca="false">BB147/BA147</f>
        <v>0.938025506206614</v>
      </c>
      <c r="BD147" s="8" t="str">
        <f aca="false">CONCATENATE("preprocessing/",A147, "/outputs/salmon_hg38_100/quant.sf")</f>
        <v>preprocessing/TMRC30067/outputs/salmon_hg38_100/quant.sf</v>
      </c>
      <c r="BI147" s="49" t="str">
        <f aca="false">CONCATENATE("preprocessing/", A147, "/outputs/02hisat2_hg38_100/hg38_100_sno_gene_gene_id.count.xz")</f>
        <v>preprocessing/TMRC30067/outputs/02hisat2_hg38_100/hg38_100_sno_gene_gene_id.count.xz</v>
      </c>
      <c r="BJ147" s="48" t="n">
        <v>31648504</v>
      </c>
      <c r="BK147" s="48" t="n">
        <v>3189481</v>
      </c>
      <c r="BL147" s="52" t="n">
        <f aca="false">(BK147+BJ147)/BB147</f>
        <v>0.908381411365828</v>
      </c>
      <c r="BO147" s="8" t="str">
        <f aca="false">CONCATENATE("preprocessing/", A147, "/outputs/03hisat2_lpanamensis_v36/sno_gene_gene_id.count.xz")</f>
        <v>preprocessing/TMRC30067/outputs/03hisat2_lpanamensis_v36/sno_gene_gene_id.count.xz</v>
      </c>
      <c r="BP147" s="14" t="n">
        <v>2323906</v>
      </c>
      <c r="BQ147" s="14" t="n">
        <v>186896</v>
      </c>
      <c r="BR147" s="54" t="n">
        <f aca="false">(BQ147+BP147)/BB147</f>
        <v>0.0654677893804749</v>
      </c>
      <c r="BS147" s="55" t="n">
        <f aca="false">(BQ147+BP147)/(BK147+BJ147)</f>
        <v>0.0720708158063677</v>
      </c>
      <c r="BT147" s="7" t="s">
        <v>617</v>
      </c>
      <c r="BV147" s="7" t="s">
        <v>618</v>
      </c>
      <c r="BW147" s="7" t="s">
        <v>618</v>
      </c>
      <c r="BX147" s="7" t="s">
        <v>632</v>
      </c>
      <c r="BY147" s="7" t="s">
        <v>655</v>
      </c>
      <c r="BZ147" s="7" t="s">
        <v>620</v>
      </c>
      <c r="CF147" s="7" t="s">
        <v>655</v>
      </c>
      <c r="CG147" s="7" t="s">
        <v>681</v>
      </c>
      <c r="CH147" s="7" t="n">
        <v>2</v>
      </c>
      <c r="CI147" s="7" t="n">
        <v>26</v>
      </c>
      <c r="CJ147" s="7" t="n">
        <v>38310</v>
      </c>
      <c r="CK147" s="7" t="n">
        <v>0</v>
      </c>
      <c r="CL147" s="8" t="n">
        <f aca="false">SUM(CH147:CK147)</f>
        <v>38338</v>
      </c>
      <c r="CM147" s="56" t="n">
        <f aca="false">+CL147/BP147</f>
        <v>0.0164972249307846</v>
      </c>
      <c r="CN147" s="7" t="s">
        <v>104</v>
      </c>
    </row>
    <row r="148" customFormat="false" ht="26.85" hidden="false" customHeight="false" outlineLevel="0" collapsed="false">
      <c r="A148" s="90" t="s">
        <v>682</v>
      </c>
      <c r="B148" s="7" t="s">
        <v>683</v>
      </c>
      <c r="C148" s="7" t="s">
        <v>684</v>
      </c>
      <c r="D148" s="3" t="n">
        <v>1</v>
      </c>
      <c r="E148" s="5" t="s">
        <v>94</v>
      </c>
      <c r="F148" s="5" t="s">
        <v>612</v>
      </c>
      <c r="G148" s="5" t="s">
        <v>96</v>
      </c>
      <c r="H148" s="35" t="n">
        <v>20190629</v>
      </c>
      <c r="K148" s="7" t="s">
        <v>613</v>
      </c>
      <c r="L148" s="8" t="s">
        <v>99</v>
      </c>
      <c r="M148" s="7" t="s">
        <v>99</v>
      </c>
      <c r="N148" s="5" t="s">
        <v>99</v>
      </c>
      <c r="O148" s="5" t="s">
        <v>99</v>
      </c>
      <c r="P148" s="5" t="s">
        <v>99</v>
      </c>
      <c r="Q148" s="5" t="s">
        <v>99</v>
      </c>
      <c r="R148" s="40" t="s">
        <v>100</v>
      </c>
      <c r="S148" s="40" t="s">
        <v>176</v>
      </c>
      <c r="T148" s="40" t="s">
        <v>614</v>
      </c>
      <c r="U148" s="9" t="s">
        <v>99</v>
      </c>
      <c r="V148" s="96" t="s">
        <v>99</v>
      </c>
      <c r="W148" s="43" t="s">
        <v>103</v>
      </c>
      <c r="X148" s="35" t="n">
        <v>20200113</v>
      </c>
      <c r="Y148" s="35" t="n">
        <v>30</v>
      </c>
      <c r="Z148" s="97" t="n">
        <f aca="false">Y148-(1.5+AH148)</f>
        <v>25.2948717948718</v>
      </c>
      <c r="AA148" s="35" t="n">
        <v>20200114</v>
      </c>
      <c r="AB148" s="7" t="n">
        <v>156</v>
      </c>
      <c r="AC148" s="40" t="s">
        <v>104</v>
      </c>
      <c r="AD148" s="35" t="n">
        <v>10</v>
      </c>
      <c r="AE148" s="8" t="s">
        <v>99</v>
      </c>
      <c r="AF148" s="8" t="s">
        <v>99</v>
      </c>
      <c r="AG148" s="8" t="s">
        <v>99</v>
      </c>
      <c r="AH148" s="97" t="n">
        <v>3.20512820512821</v>
      </c>
      <c r="AI148" s="35" t="n">
        <v>0.5</v>
      </c>
      <c r="AJ148" s="35" t="n">
        <v>20200129</v>
      </c>
      <c r="AK148" s="40" t="s">
        <v>104</v>
      </c>
      <c r="AL148" s="40" t="n">
        <v>12</v>
      </c>
      <c r="AM148" s="8" t="n">
        <v>28</v>
      </c>
      <c r="AN148" s="8" t="n">
        <v>15</v>
      </c>
      <c r="AO148" s="7" t="n">
        <v>20200217</v>
      </c>
      <c r="AP148" s="8" t="n">
        <f aca="false">AM148-AN148</f>
        <v>13</v>
      </c>
      <c r="AQ148" s="5" t="s">
        <v>188</v>
      </c>
      <c r="AS148" s="7" t="s">
        <v>679</v>
      </c>
      <c r="AT148" s="7" t="s">
        <v>685</v>
      </c>
      <c r="AU148" s="7" t="n">
        <v>55.4</v>
      </c>
      <c r="AV148" s="51" t="n">
        <f aca="false">(100 * 4)/AU148</f>
        <v>7.2202166064982</v>
      </c>
      <c r="AW148" s="51" t="n">
        <f aca="false">100-AV148</f>
        <v>92.7797833935018</v>
      </c>
      <c r="AY148" s="7" t="n">
        <v>20210601</v>
      </c>
      <c r="AZ148" s="7" t="n">
        <v>20210610</v>
      </c>
      <c r="BA148" s="14" t="n">
        <v>14345695</v>
      </c>
      <c r="BB148" s="14" t="n">
        <v>12478129</v>
      </c>
      <c r="BC148" s="52" t="n">
        <f aca="false">BB148/BA148</f>
        <v>0.869816972966454</v>
      </c>
      <c r="BD148" s="8" t="str">
        <f aca="false">CONCATENATE("preprocessing/",A148, "/outputs/salmon_hg38_100/quant.sf")</f>
        <v>preprocessing/TMRC30117/outputs/salmon_hg38_100/quant.sf</v>
      </c>
      <c r="BI148" s="49" t="str">
        <f aca="false">CONCATENATE("preprocessing/", A148, "/outputs/02hisat2_hg38_100/hg38_100_sno_gene_gene_id.count.xz")</f>
        <v>preprocessing/TMRC30117/outputs/02hisat2_hg38_100/hg38_100_sno_gene_gene_id.count.xz</v>
      </c>
      <c r="BJ148" s="48" t="n">
        <v>11698249</v>
      </c>
      <c r="BK148" s="48" t="n">
        <v>559309</v>
      </c>
      <c r="BL148" s="52" t="n">
        <f aca="false">(BK148+BJ148)/BB148</f>
        <v>0.9823233915918</v>
      </c>
      <c r="BO148" s="8" t="str">
        <f aca="false">CONCATENATE("preprocessing/", A148, "/outputs/03hisat2_lpanamensis_v36/sno_gene_gene_id.count.xz")</f>
        <v>preprocessing/TMRC30117/outputs/03hisat2_lpanamensis_v36/sno_gene_gene_id.count.xz</v>
      </c>
      <c r="BP148" s="68" t="n">
        <v>2351</v>
      </c>
      <c r="BQ148" s="68" t="n">
        <v>149</v>
      </c>
      <c r="BR148" s="54" t="n">
        <f aca="false">(BQ148+BP148)/BB148</f>
        <v>0.000200350549349185</v>
      </c>
      <c r="BS148" s="55" t="n">
        <f aca="false">(BQ148+BP148)/(BK148+BJ148)</f>
        <v>0.000203955796089237</v>
      </c>
      <c r="BT148" s="7" t="s">
        <v>617</v>
      </c>
      <c r="BV148" s="7" t="s">
        <v>618</v>
      </c>
      <c r="BW148" s="7" t="s">
        <v>618</v>
      </c>
      <c r="BX148" s="7" t="s">
        <v>638</v>
      </c>
      <c r="BY148" s="7" t="s">
        <v>655</v>
      </c>
      <c r="BZ148" s="7" t="s">
        <v>620</v>
      </c>
      <c r="CG148" s="7" t="s">
        <v>686</v>
      </c>
      <c r="CH148" s="7" t="n">
        <v>0</v>
      </c>
      <c r="CI148" s="7" t="n">
        <v>0</v>
      </c>
      <c r="CJ148" s="7" t="n">
        <v>26</v>
      </c>
      <c r="CK148" s="7" t="n">
        <v>0</v>
      </c>
      <c r="CL148" s="8" t="n">
        <f aca="false">SUM(CH148:CK148)</f>
        <v>26</v>
      </c>
      <c r="CM148" s="56" t="n">
        <f aca="false">+CL148/BP148</f>
        <v>0.0110591237771161</v>
      </c>
      <c r="CN148" s="7" t="s">
        <v>104</v>
      </c>
    </row>
    <row r="149" customFormat="false" ht="26.85" hidden="false" customHeight="false" outlineLevel="0" collapsed="false">
      <c r="A149" s="58" t="s">
        <v>687</v>
      </c>
      <c r="B149" s="7" t="s">
        <v>688</v>
      </c>
      <c r="C149" s="7" t="s">
        <v>689</v>
      </c>
      <c r="D149" s="3" t="n">
        <v>1</v>
      </c>
      <c r="E149" s="5" t="s">
        <v>94</v>
      </c>
      <c r="F149" s="5" t="s">
        <v>612</v>
      </c>
      <c r="G149" s="5" t="s">
        <v>96</v>
      </c>
      <c r="H149" s="35" t="n">
        <v>20190629</v>
      </c>
      <c r="K149" s="7" t="s">
        <v>613</v>
      </c>
      <c r="L149" s="8" t="s">
        <v>99</v>
      </c>
      <c r="M149" s="7" t="s">
        <v>99</v>
      </c>
      <c r="N149" s="5" t="s">
        <v>99</v>
      </c>
      <c r="O149" s="5" t="s">
        <v>99</v>
      </c>
      <c r="P149" s="5" t="s">
        <v>99</v>
      </c>
      <c r="Q149" s="5" t="s">
        <v>99</v>
      </c>
      <c r="R149" s="40" t="s">
        <v>100</v>
      </c>
      <c r="S149" s="40" t="s">
        <v>176</v>
      </c>
      <c r="T149" s="40" t="s">
        <v>614</v>
      </c>
      <c r="U149" s="9" t="s">
        <v>99</v>
      </c>
      <c r="V149" s="96" t="s">
        <v>99</v>
      </c>
      <c r="W149" s="43" t="s">
        <v>103</v>
      </c>
      <c r="X149" s="35" t="n">
        <v>20200113</v>
      </c>
      <c r="Y149" s="35" t="n">
        <v>30</v>
      </c>
      <c r="Z149" s="97" t="n">
        <f aca="false">Y149-(1.5+AH149)</f>
        <v>23.2916666666667</v>
      </c>
      <c r="AA149" s="35" t="n">
        <v>20200128</v>
      </c>
      <c r="AB149" s="7" t="n">
        <v>96</v>
      </c>
      <c r="AC149" s="40" t="s">
        <v>104</v>
      </c>
      <c r="AD149" s="40" t="s">
        <v>690</v>
      </c>
      <c r="AE149" s="8" t="s">
        <v>99</v>
      </c>
      <c r="AF149" s="8" t="s">
        <v>99</v>
      </c>
      <c r="AG149" s="8" t="s">
        <v>99</v>
      </c>
      <c r="AH149" s="97" t="n">
        <v>5.20833333333333</v>
      </c>
      <c r="AI149" s="35" t="n">
        <v>0.5</v>
      </c>
      <c r="AJ149" s="35" t="n">
        <v>20200129</v>
      </c>
      <c r="AK149" s="40" t="s">
        <v>104</v>
      </c>
      <c r="AL149" s="40" t="n">
        <v>13</v>
      </c>
      <c r="AM149" s="8" t="n">
        <v>28</v>
      </c>
      <c r="AN149" s="8" t="n">
        <v>15</v>
      </c>
      <c r="AO149" s="7" t="n">
        <v>20200217</v>
      </c>
      <c r="AP149" s="8" t="n">
        <f aca="false">AM149-AN149</f>
        <v>13</v>
      </c>
      <c r="AQ149" s="8" t="s">
        <v>101</v>
      </c>
      <c r="AT149" s="7" t="s">
        <v>691</v>
      </c>
      <c r="AU149" s="7" t="n">
        <v>109</v>
      </c>
      <c r="AV149" s="51" t="n">
        <f aca="false">(100 * 2)/AU149</f>
        <v>1.8348623853211</v>
      </c>
      <c r="AW149" s="51" t="n">
        <f aca="false">100-AV149</f>
        <v>98.1651376146789</v>
      </c>
      <c r="AX149" s="88" t="s">
        <v>531</v>
      </c>
      <c r="AY149" s="88" t="n">
        <v>20200901</v>
      </c>
      <c r="AZ149" s="88" t="n">
        <v>20200910</v>
      </c>
      <c r="BA149" s="14" t="n">
        <v>48622214</v>
      </c>
      <c r="BB149" s="14" t="n">
        <v>37253889</v>
      </c>
      <c r="BC149" s="52" t="n">
        <f aca="false">BB149/BA149</f>
        <v>0.766190716860405</v>
      </c>
      <c r="BD149" s="8" t="str">
        <f aca="false">CONCATENATE("preprocessing/",A149, "/outputs/salmon_hg38_100/quant.sf")</f>
        <v>preprocessing/TMRC30057/outputs/salmon_hg38_100/quant.sf</v>
      </c>
      <c r="BI149" s="49" t="str">
        <f aca="false">CONCATENATE("preprocessing/", A149, "/outputs/02hisat2_hg38_100/hg38_100_sno_gene_gene_id.count.xz")</f>
        <v>preprocessing/TMRC30057/outputs/02hisat2_hg38_100/hg38_100_sno_gene_gene_id.count.xz</v>
      </c>
      <c r="BJ149" s="48" t="n">
        <v>27840494</v>
      </c>
      <c r="BK149" s="48" t="n">
        <v>4392338</v>
      </c>
      <c r="BL149" s="52" t="n">
        <f aca="false">(BK149+BJ149)/BB149</f>
        <v>0.865220594821657</v>
      </c>
      <c r="BO149" s="8" t="str">
        <f aca="false">CONCATENATE("preprocessing/", A149, "/outputs/03hisat2_lpanamensis_v36/sno_gene_gene_id.count.xz")</f>
        <v>preprocessing/TMRC30057/outputs/03hisat2_lpanamensis_v36/sno_gene_gene_id.count.xz</v>
      </c>
      <c r="BP149" s="14" t="n">
        <v>3292140</v>
      </c>
      <c r="BQ149" s="14" t="n">
        <v>266165</v>
      </c>
      <c r="BR149" s="54" t="n">
        <f aca="false">(BQ149+BP149)/BB149</f>
        <v>0.0955149944211194</v>
      </c>
      <c r="BS149" s="55" t="n">
        <f aca="false">(BQ149+BP149)/(BK149+BJ149)</f>
        <v>0.11039380591814</v>
      </c>
      <c r="BT149" s="7" t="s">
        <v>617</v>
      </c>
      <c r="BV149" s="7" t="s">
        <v>618</v>
      </c>
      <c r="BW149" s="7" t="s">
        <v>618</v>
      </c>
      <c r="BX149" s="7" t="s">
        <v>632</v>
      </c>
      <c r="BY149" s="7" t="s">
        <v>542</v>
      </c>
      <c r="BZ149" s="7" t="s">
        <v>620</v>
      </c>
      <c r="CF149" s="7" t="s">
        <v>542</v>
      </c>
      <c r="CG149" s="7" t="s">
        <v>692</v>
      </c>
      <c r="CH149" s="7" t="n">
        <v>4</v>
      </c>
      <c r="CI149" s="7" t="n">
        <v>14</v>
      </c>
      <c r="CJ149" s="7" t="n">
        <v>55854</v>
      </c>
      <c r="CK149" s="7" t="n">
        <v>0</v>
      </c>
      <c r="CL149" s="8" t="n">
        <f aca="false">SUM(CH149:CK149)</f>
        <v>55872</v>
      </c>
      <c r="CM149" s="56" t="n">
        <f aca="false">+CL149/BP149</f>
        <v>0.0169713317173632</v>
      </c>
      <c r="CN149" s="7" t="s">
        <v>104</v>
      </c>
    </row>
    <row r="150" customFormat="false" ht="26.85" hidden="false" customHeight="false" outlineLevel="0" collapsed="false">
      <c r="A150" s="58" t="s">
        <v>693</v>
      </c>
      <c r="B150" s="7" t="s">
        <v>694</v>
      </c>
      <c r="C150" s="7" t="s">
        <v>695</v>
      </c>
      <c r="D150" s="3" t="n">
        <v>1</v>
      </c>
      <c r="E150" s="5" t="s">
        <v>94</v>
      </c>
      <c r="F150" s="5" t="s">
        <v>612</v>
      </c>
      <c r="G150" s="5" t="s">
        <v>96</v>
      </c>
      <c r="H150" s="35" t="n">
        <v>20190629</v>
      </c>
      <c r="K150" s="7" t="s">
        <v>613</v>
      </c>
      <c r="L150" s="8" t="s">
        <v>99</v>
      </c>
      <c r="M150" s="7" t="s">
        <v>99</v>
      </c>
      <c r="N150" s="5" t="s">
        <v>99</v>
      </c>
      <c r="O150" s="5" t="s">
        <v>99</v>
      </c>
      <c r="P150" s="5" t="s">
        <v>99</v>
      </c>
      <c r="Q150" s="5" t="s">
        <v>99</v>
      </c>
      <c r="R150" s="40" t="s">
        <v>100</v>
      </c>
      <c r="S150" s="40" t="s">
        <v>176</v>
      </c>
      <c r="T150" s="40" t="s">
        <v>614</v>
      </c>
      <c r="U150" s="9" t="s">
        <v>99</v>
      </c>
      <c r="V150" s="96" t="s">
        <v>99</v>
      </c>
      <c r="W150" s="43" t="s">
        <v>103</v>
      </c>
      <c r="X150" s="35" t="n">
        <v>20200113</v>
      </c>
      <c r="Y150" s="35" t="n">
        <v>30</v>
      </c>
      <c r="Z150" s="97" t="n">
        <f aca="false">Y150-(1.5+AH150)</f>
        <v>21.6506849315069</v>
      </c>
      <c r="AA150" s="35" t="n">
        <v>20200128</v>
      </c>
      <c r="AB150" s="7" t="n">
        <v>73</v>
      </c>
      <c r="AC150" s="40" t="s">
        <v>104</v>
      </c>
      <c r="AD150" s="40" t="s">
        <v>696</v>
      </c>
      <c r="AE150" s="8" t="s">
        <v>99</v>
      </c>
      <c r="AF150" s="8" t="s">
        <v>99</v>
      </c>
      <c r="AG150" s="8" t="s">
        <v>99</v>
      </c>
      <c r="AH150" s="97" t="n">
        <v>6.84931506849315</v>
      </c>
      <c r="AI150" s="35" t="n">
        <v>0.5</v>
      </c>
      <c r="AJ150" s="35" t="n">
        <v>20200129</v>
      </c>
      <c r="AK150" s="40" t="s">
        <v>104</v>
      </c>
      <c r="AL150" s="40" t="n">
        <v>14</v>
      </c>
      <c r="AM150" s="8" t="n">
        <v>28</v>
      </c>
      <c r="AN150" s="8" t="n">
        <v>15</v>
      </c>
      <c r="AO150" s="7" t="n">
        <v>20200217</v>
      </c>
      <c r="AP150" s="8" t="n">
        <f aca="false">AM150-AN150</f>
        <v>13</v>
      </c>
      <c r="AQ150" s="5" t="s">
        <v>188</v>
      </c>
      <c r="AT150" s="7" t="s">
        <v>697</v>
      </c>
      <c r="AU150" s="7" t="n">
        <v>103</v>
      </c>
      <c r="AV150" s="51" t="n">
        <f aca="false">(100 * 2)/AU150</f>
        <v>1.94174757281553</v>
      </c>
      <c r="AW150" s="51" t="n">
        <f aca="false">100-AV150</f>
        <v>98.0582524271845</v>
      </c>
      <c r="AX150" s="7" t="s">
        <v>541</v>
      </c>
      <c r="AY150" s="88" t="n">
        <v>20200901</v>
      </c>
      <c r="AZ150" s="7" t="n">
        <v>20200910</v>
      </c>
      <c r="BA150" s="14" t="n">
        <v>73194563</v>
      </c>
      <c r="BB150" s="14" t="n">
        <v>68867549</v>
      </c>
      <c r="BC150" s="52" t="n">
        <f aca="false">BB150/BA150</f>
        <v>0.940883395942947</v>
      </c>
      <c r="BD150" s="8" t="str">
        <f aca="false">CONCATENATE("preprocessing/",A150, "/outputs/salmon_hg38_100/quant.sf")</f>
        <v>preprocessing/TMRC30069/outputs/salmon_hg38_100/quant.sf</v>
      </c>
      <c r="BI150" s="49" t="str">
        <f aca="false">CONCATENATE("preprocessing/", A150, "/outputs/02hisat2_hg38_100/hg38_100_sno_gene_gene_id.count.xz")</f>
        <v>preprocessing/TMRC30069/outputs/02hisat2_hg38_100/hg38_100_sno_gene_gene_id.count.xz</v>
      </c>
      <c r="BJ150" s="48" t="n">
        <v>60561214</v>
      </c>
      <c r="BK150" s="48" t="n">
        <v>6379533</v>
      </c>
      <c r="BL150" s="52" t="n">
        <f aca="false">(BK150+BJ150)/BB150</f>
        <v>0.972021626615462</v>
      </c>
      <c r="BO150" s="8" t="str">
        <f aca="false">CONCATENATE("preprocessing/", A150, "/outputs/03hisat2_lpanamensis_v36/sno_gene_gene_id.count.xz")</f>
        <v>preprocessing/TMRC30069/outputs/03hisat2_lpanamensis_v36/sno_gene_gene_id.count.xz</v>
      </c>
      <c r="BP150" s="14" t="n">
        <v>397108</v>
      </c>
      <c r="BQ150" s="14" t="n">
        <v>28622</v>
      </c>
      <c r="BR150" s="54" t="n">
        <f aca="false">(BQ150+BP150)/BB150</f>
        <v>0.00618186658566867</v>
      </c>
      <c r="BS150" s="55" t="n">
        <f aca="false">(BQ150+BP150)/(BK150+BJ150)</f>
        <v>0.00635980354387142</v>
      </c>
      <c r="BT150" s="7" t="s">
        <v>617</v>
      </c>
      <c r="BV150" s="7" t="s">
        <v>618</v>
      </c>
      <c r="BW150" s="7" t="s">
        <v>618</v>
      </c>
      <c r="BX150" s="7" t="s">
        <v>638</v>
      </c>
      <c r="BY150" s="7" t="s">
        <v>542</v>
      </c>
      <c r="BZ150" s="7" t="s">
        <v>620</v>
      </c>
      <c r="CF150" s="7" t="s">
        <v>542</v>
      </c>
      <c r="CG150" s="7" t="s">
        <v>698</v>
      </c>
      <c r="CH150" s="7" t="n">
        <v>0</v>
      </c>
      <c r="CI150" s="7" t="n">
        <v>4</v>
      </c>
      <c r="CJ150" s="7" t="n">
        <v>6357</v>
      </c>
      <c r="CK150" s="7" t="n">
        <v>0</v>
      </c>
      <c r="CL150" s="8" t="n">
        <f aca="false">SUM(CH150:CK150)</f>
        <v>6361</v>
      </c>
      <c r="CM150" s="56" t="n">
        <f aca="false">+CL150/BP150</f>
        <v>0.0160183123986422</v>
      </c>
      <c r="CN150" s="7" t="s">
        <v>104</v>
      </c>
    </row>
    <row r="151" customFormat="false" ht="52.2" hidden="false" customHeight="false" outlineLevel="0" collapsed="false">
      <c r="A151" s="90" t="s">
        <v>699</v>
      </c>
      <c r="B151" s="33" t="s">
        <v>325</v>
      </c>
      <c r="C151" s="33" t="s">
        <v>700</v>
      </c>
      <c r="D151" s="34" t="n">
        <v>2</v>
      </c>
      <c r="E151" s="35" t="s">
        <v>94</v>
      </c>
      <c r="F151" s="35" t="s">
        <v>95</v>
      </c>
      <c r="G151" s="35" t="s">
        <v>96</v>
      </c>
      <c r="H151" s="36" t="n">
        <v>42151</v>
      </c>
      <c r="I151" s="6" t="n">
        <v>0.423611111111111</v>
      </c>
      <c r="J151" s="6" t="n">
        <v>0.858333333333333</v>
      </c>
      <c r="K151" s="7" t="s">
        <v>168</v>
      </c>
      <c r="L151" s="65" t="s">
        <v>185</v>
      </c>
      <c r="M151" s="40" t="n">
        <v>2</v>
      </c>
      <c r="N151" s="35" t="s">
        <v>451</v>
      </c>
      <c r="O151" s="35" t="s">
        <v>239</v>
      </c>
      <c r="P151" s="35" t="s">
        <v>327</v>
      </c>
      <c r="Q151" s="35" t="s">
        <v>240</v>
      </c>
      <c r="R151" s="40" t="s">
        <v>155</v>
      </c>
      <c r="S151" s="40" t="s">
        <v>169</v>
      </c>
      <c r="T151" s="7" t="s">
        <v>157</v>
      </c>
      <c r="U151" s="41" t="s">
        <v>158</v>
      </c>
      <c r="V151" s="59" t="s">
        <v>112</v>
      </c>
      <c r="W151" s="43" t="s">
        <v>230</v>
      </c>
      <c r="X151" s="11" t="n">
        <v>42628</v>
      </c>
      <c r="Y151" s="35" t="n">
        <v>15</v>
      </c>
      <c r="Z151" s="35" t="n">
        <f aca="false">(Y151-AH151)-3</f>
        <v>10.7</v>
      </c>
      <c r="AA151" s="44" t="n">
        <v>42630</v>
      </c>
      <c r="AB151" s="40" t="n">
        <v>227</v>
      </c>
      <c r="AC151" s="40" t="s">
        <v>104</v>
      </c>
      <c r="AD151" s="40" t="n">
        <v>9.1</v>
      </c>
      <c r="AE151" s="40" t="s">
        <v>102</v>
      </c>
      <c r="AF151" s="40" t="s">
        <v>102</v>
      </c>
      <c r="AG151" s="40" t="s">
        <v>102</v>
      </c>
      <c r="AH151" s="40" t="n">
        <v>1.3</v>
      </c>
      <c r="AI151" s="40" t="n">
        <v>300</v>
      </c>
      <c r="AJ151" s="91" t="n">
        <v>42636</v>
      </c>
      <c r="AK151" s="60" t="s">
        <v>105</v>
      </c>
      <c r="AL151" s="40" t="n">
        <v>10</v>
      </c>
      <c r="AM151" s="40" t="n">
        <v>27</v>
      </c>
      <c r="AN151" s="40" t="n">
        <v>15</v>
      </c>
      <c r="AO151" s="47" t="n">
        <v>42647</v>
      </c>
      <c r="AP151" s="40" t="n">
        <v>12</v>
      </c>
      <c r="AQ151" s="40" t="s">
        <v>188</v>
      </c>
      <c r="AS151" s="8"/>
      <c r="AT151" s="7" t="s">
        <v>701</v>
      </c>
      <c r="AU151" s="8" t="n">
        <v>155</v>
      </c>
      <c r="AV151" s="51" t="n">
        <f aca="false">(100 * 4)/AU151</f>
        <v>2.58064516129032</v>
      </c>
      <c r="AW151" s="8"/>
      <c r="AX151" s="8"/>
      <c r="AY151" s="8"/>
      <c r="AZ151" s="8"/>
      <c r="BA151" s="14" t="n">
        <v>68272277</v>
      </c>
      <c r="BB151" s="14" t="n">
        <v>64562511</v>
      </c>
      <c r="BC151" s="52" t="n">
        <f aca="false">BB151/BA151</f>
        <v>0.945662190232794</v>
      </c>
      <c r="BD151" s="8" t="str">
        <f aca="false">CONCATENATE("preprocessing/",A151, "/outputs/salmon_hg38_100/quant.sf")</f>
        <v>preprocessing/TMRC30082/outputs/salmon_hg38_100/quant.sf</v>
      </c>
      <c r="BE151" s="48"/>
      <c r="BF151" s="48"/>
      <c r="BG151" s="48"/>
      <c r="BH151" s="8"/>
      <c r="BI151" s="49" t="str">
        <f aca="false">CONCATENATE("preprocessing/", A151, "/outputs/02hisat2_hg38_100/hg38_100_sno_gene_gene_id.count.xz")</f>
        <v>preprocessing/TMRC30082/outputs/02hisat2_hg38_100/hg38_100_sno_gene_gene_id.count.xz</v>
      </c>
      <c r="BJ151" s="48" t="n">
        <v>59862084</v>
      </c>
      <c r="BK151" s="48" t="n">
        <v>3315174</v>
      </c>
      <c r="BL151" s="52" t="n">
        <f aca="false">(BK151+BJ151)/BB151</f>
        <v>0.97854400365562</v>
      </c>
      <c r="BM151" s="8"/>
      <c r="BN151" s="8"/>
      <c r="BO151" s="8" t="str">
        <f aca="false">CONCATENATE("preprocessing/", A151, "/outputs/03hisat2_lpanamensis_v36/sno_gene_gene_id.count.xz")</f>
        <v>preprocessing/TMRC30082/outputs/03hisat2_lpanamensis_v36/sno_gene_gene_id.count.xz</v>
      </c>
      <c r="BP151" s="68" t="n">
        <v>6654</v>
      </c>
      <c r="BQ151" s="68" t="n">
        <v>450</v>
      </c>
      <c r="BR151" s="54" t="n">
        <f aca="false">(BQ151+BP151)/BB151</f>
        <v>0.000110032895096041</v>
      </c>
      <c r="BS151" s="55" t="n">
        <f aca="false">(BQ151+BP151)/(BK151+BJ151)</f>
        <v>0.000112445525888445</v>
      </c>
      <c r="BT151" s="7" t="s">
        <v>173</v>
      </c>
      <c r="BU151" s="12"/>
      <c r="BV151" s="7" t="s">
        <v>328</v>
      </c>
      <c r="BW151" s="8" t="s">
        <v>214</v>
      </c>
      <c r="BX151" s="8"/>
      <c r="BY151" s="8"/>
      <c r="BZ151" s="8" t="s">
        <v>258</v>
      </c>
      <c r="CA151" s="8"/>
      <c r="CB151" s="8"/>
      <c r="CC151" s="8"/>
      <c r="CD151" s="8"/>
      <c r="CE151" s="8"/>
      <c r="CF151" s="8"/>
      <c r="CG151" s="8" t="s">
        <v>702</v>
      </c>
      <c r="CH151" s="8" t="n">
        <v>0</v>
      </c>
      <c r="CI151" s="8" t="n">
        <v>0</v>
      </c>
      <c r="CJ151" s="8" t="n">
        <v>101</v>
      </c>
      <c r="CK151" s="8" t="n">
        <v>0</v>
      </c>
      <c r="CL151" s="8" t="n">
        <f aca="false">SUM(CH151:CK151)</f>
        <v>101</v>
      </c>
      <c r="CM151" s="56" t="n">
        <f aca="false">+CL151/BP151</f>
        <v>0.0151788397956117</v>
      </c>
      <c r="CN151" s="8"/>
    </row>
    <row r="152" customFormat="false" ht="52.2" hidden="false" customHeight="false" outlineLevel="0" collapsed="false">
      <c r="A152" s="90" t="s">
        <v>703</v>
      </c>
      <c r="B152" s="33" t="s">
        <v>325</v>
      </c>
      <c r="C152" s="33" t="s">
        <v>704</v>
      </c>
      <c r="D152" s="34" t="n">
        <v>2</v>
      </c>
      <c r="E152" s="35" t="s">
        <v>94</v>
      </c>
      <c r="F152" s="35" t="s">
        <v>95</v>
      </c>
      <c r="G152" s="35" t="s">
        <v>96</v>
      </c>
      <c r="H152" s="36" t="n">
        <v>42144</v>
      </c>
      <c r="I152" s="6" t="n">
        <v>0.375</v>
      </c>
      <c r="J152" s="6" t="n">
        <v>0.833333333333333</v>
      </c>
      <c r="K152" s="7" t="s">
        <v>154</v>
      </c>
      <c r="L152" s="65" t="s">
        <v>185</v>
      </c>
      <c r="M152" s="40" t="n">
        <v>1</v>
      </c>
      <c r="N152" s="35" t="s">
        <v>451</v>
      </c>
      <c r="O152" s="35" t="s">
        <v>239</v>
      </c>
      <c r="P152" s="35" t="s">
        <v>327</v>
      </c>
      <c r="Q152" s="35" t="s">
        <v>240</v>
      </c>
      <c r="R152" s="40" t="s">
        <v>155</v>
      </c>
      <c r="S152" s="40" t="s">
        <v>156</v>
      </c>
      <c r="T152" s="7" t="s">
        <v>157</v>
      </c>
      <c r="U152" s="41" t="s">
        <v>229</v>
      </c>
      <c r="V152" s="59" t="s">
        <v>112</v>
      </c>
      <c r="W152" s="43" t="s">
        <v>230</v>
      </c>
      <c r="X152" s="11" t="n">
        <v>42628</v>
      </c>
      <c r="Y152" s="35" t="n">
        <v>20</v>
      </c>
      <c r="Z152" s="35" t="n">
        <f aca="false">(Y152-AH152)-3</f>
        <v>8.4</v>
      </c>
      <c r="AA152" s="94" t="n">
        <v>42630</v>
      </c>
      <c r="AB152" s="95" t="n">
        <v>35</v>
      </c>
      <c r="AC152" s="40" t="s">
        <v>104</v>
      </c>
      <c r="AD152" s="40" t="n">
        <v>8.1</v>
      </c>
      <c r="AE152" s="40" t="s">
        <v>102</v>
      </c>
      <c r="AF152" s="40" t="s">
        <v>102</v>
      </c>
      <c r="AG152" s="40" t="s">
        <v>102</v>
      </c>
      <c r="AH152" s="40" t="n">
        <v>8.6</v>
      </c>
      <c r="AI152" s="40" t="n">
        <v>300</v>
      </c>
      <c r="AJ152" s="47" t="n">
        <v>42636</v>
      </c>
      <c r="AK152" s="40" t="s">
        <v>104</v>
      </c>
      <c r="AL152" s="40" t="n">
        <v>9</v>
      </c>
      <c r="AM152" s="40" t="n">
        <v>27</v>
      </c>
      <c r="AN152" s="40" t="n">
        <v>15</v>
      </c>
      <c r="AO152" s="47" t="n">
        <v>42647</v>
      </c>
      <c r="AP152" s="40" t="n">
        <v>12</v>
      </c>
      <c r="AQ152" s="40" t="s">
        <v>188</v>
      </c>
      <c r="AR152" s="8"/>
      <c r="AS152" s="8"/>
      <c r="AT152" s="7" t="s">
        <v>705</v>
      </c>
      <c r="AU152" s="8" t="n">
        <v>136</v>
      </c>
      <c r="AV152" s="51" t="n">
        <f aca="false">(100 * 4)/AU152</f>
        <v>2.94117647058824</v>
      </c>
      <c r="AW152" s="8"/>
      <c r="AX152" s="8"/>
      <c r="AY152" s="8" t="n">
        <v>20210301</v>
      </c>
      <c r="AZ152" s="7" t="n">
        <v>20210316</v>
      </c>
      <c r="BA152" s="14" t="n">
        <v>120595495</v>
      </c>
      <c r="BB152" s="14" t="n">
        <v>94165408</v>
      </c>
      <c r="BC152" s="52" t="n">
        <f aca="false">BB152/BA152</f>
        <v>0.780836862935883</v>
      </c>
      <c r="BD152" s="8" t="str">
        <f aca="false">CONCATENATE("preprocessing/",A152, "/outputs/salmon_hg38_100/quant.sf")</f>
        <v>preprocessing/TMRC30103/outputs/salmon_hg38_100/quant.sf</v>
      </c>
      <c r="BE152" s="48"/>
      <c r="BF152" s="48"/>
      <c r="BG152" s="48"/>
      <c r="BH152" s="8"/>
      <c r="BI152" s="49" t="str">
        <f aca="false">CONCATENATE("preprocessing/", A152, "/outputs/02hisat2_hg38_100/hg38_100_sno_gene_gene_id.count.xz")</f>
        <v>preprocessing/TMRC30103/outputs/02hisat2_hg38_100/hg38_100_sno_gene_gene_id.count.xz</v>
      </c>
      <c r="BJ152" s="48" t="n">
        <v>86765972</v>
      </c>
      <c r="BK152" s="48" t="n">
        <v>4241220</v>
      </c>
      <c r="BL152" s="52" t="n">
        <f aca="false">(BK152+BJ152)/BB152</f>
        <v>0.966460974713772</v>
      </c>
      <c r="BM152" s="8"/>
      <c r="BN152" s="8"/>
      <c r="BO152" s="8" t="str">
        <f aca="false">CONCATENATE("preprocessing/", A152, "/outputs/03hisat2_lpanamensis_v36/sno_gene_gene_id.count.xz")</f>
        <v>preprocessing/TMRC30103/outputs/03hisat2_lpanamensis_v36/sno_gene_gene_id.count.xz</v>
      </c>
      <c r="BP152" s="68" t="n">
        <v>24388</v>
      </c>
      <c r="BQ152" s="68" t="n">
        <v>1567</v>
      </c>
      <c r="BR152" s="54" t="n">
        <f aca="false">(BQ152+BP152)/BB152</f>
        <v>0.000275632002783867</v>
      </c>
      <c r="BS152" s="55" t="n">
        <f aca="false">(BQ152+BP152)/(BK152+BJ152)</f>
        <v>0.000285197240235695</v>
      </c>
      <c r="BT152" s="7" t="s">
        <v>161</v>
      </c>
      <c r="BU152" s="44" t="n">
        <v>42186</v>
      </c>
      <c r="BV152" s="7" t="s">
        <v>328</v>
      </c>
      <c r="BW152" s="8" t="s">
        <v>163</v>
      </c>
      <c r="BX152" s="8"/>
      <c r="BY152" s="8"/>
      <c r="BZ152" s="8" t="s">
        <v>258</v>
      </c>
      <c r="CA152" s="8"/>
      <c r="CB152" s="8"/>
      <c r="CC152" s="8"/>
      <c r="CD152" s="8"/>
      <c r="CE152" s="8"/>
      <c r="CF152" s="8" t="s">
        <v>706</v>
      </c>
      <c r="CG152" s="8" t="s">
        <v>707</v>
      </c>
      <c r="CH152" s="8" t="n">
        <v>0</v>
      </c>
      <c r="CI152" s="8" t="n">
        <v>0</v>
      </c>
      <c r="CJ152" s="8" t="n">
        <v>398</v>
      </c>
      <c r="CK152" s="8" t="n">
        <v>0</v>
      </c>
      <c r="CL152" s="8" t="n">
        <f aca="false">SUM(CH152:CK152)</f>
        <v>398</v>
      </c>
      <c r="CM152" s="56" t="n">
        <f aca="false">+CL152/BP152</f>
        <v>0.0163195013941283</v>
      </c>
      <c r="CN152" s="8" t="s">
        <v>104</v>
      </c>
    </row>
    <row r="153" customFormat="false" ht="15.75" hidden="false" customHeight="false" outlineLevel="0" collapsed="false">
      <c r="A153" s="90" t="s">
        <v>708</v>
      </c>
      <c r="B153" s="2" t="s">
        <v>341</v>
      </c>
      <c r="C153" s="2" t="s">
        <v>709</v>
      </c>
      <c r="D153" s="3" t="n">
        <v>1</v>
      </c>
      <c r="E153" s="35" t="s">
        <v>94</v>
      </c>
      <c r="F153" s="35" t="s">
        <v>95</v>
      </c>
      <c r="G153" s="35" t="s">
        <v>96</v>
      </c>
      <c r="H153" s="36" t="n">
        <v>42165</v>
      </c>
      <c r="I153" s="98" t="n">
        <v>0.378472222222222</v>
      </c>
      <c r="J153" s="98" t="n">
        <v>0.729166666666667</v>
      </c>
      <c r="K153" s="5" t="s">
        <v>175</v>
      </c>
      <c r="L153" s="65" t="s">
        <v>185</v>
      </c>
      <c r="M153" s="40" t="n">
        <v>3</v>
      </c>
      <c r="N153" s="35" t="s">
        <v>266</v>
      </c>
      <c r="O153" s="5" t="s">
        <v>99</v>
      </c>
      <c r="P153" s="5" t="s">
        <v>99</v>
      </c>
      <c r="Q153" s="5" t="s">
        <v>291</v>
      </c>
      <c r="R153" s="40" t="s">
        <v>155</v>
      </c>
      <c r="S153" s="40" t="s">
        <v>200</v>
      </c>
      <c r="T153" s="7" t="s">
        <v>177</v>
      </c>
      <c r="U153" s="41" t="s">
        <v>318</v>
      </c>
      <c r="V153" s="10" t="n">
        <v>98</v>
      </c>
      <c r="W153" s="43" t="s">
        <v>230</v>
      </c>
      <c r="X153" s="11" t="n">
        <v>42627</v>
      </c>
      <c r="Y153" s="5" t="n">
        <v>13</v>
      </c>
      <c r="Z153" s="35" t="n">
        <f aca="false">(Y153-AH153)-3</f>
        <v>5.5</v>
      </c>
      <c r="AA153" s="44" t="n">
        <v>42630</v>
      </c>
      <c r="AB153" s="8" t="n">
        <v>67</v>
      </c>
      <c r="AC153" s="8" t="s">
        <v>104</v>
      </c>
      <c r="AD153" s="8" t="n">
        <v>7.5</v>
      </c>
      <c r="AE153" s="40" t="s">
        <v>102</v>
      </c>
      <c r="AF153" s="40" t="s">
        <v>102</v>
      </c>
      <c r="AG153" s="40" t="s">
        <v>102</v>
      </c>
      <c r="AH153" s="8" t="n">
        <v>4.5</v>
      </c>
      <c r="AI153" s="40" t="n">
        <v>300</v>
      </c>
      <c r="AJ153" s="47" t="n">
        <v>42636</v>
      </c>
      <c r="AK153" s="40" t="s">
        <v>104</v>
      </c>
      <c r="AL153" s="40" t="n">
        <v>22</v>
      </c>
      <c r="AM153" s="40" t="n">
        <v>27</v>
      </c>
      <c r="AN153" s="40" t="n">
        <v>15</v>
      </c>
      <c r="AO153" s="47" t="n">
        <v>42647</v>
      </c>
      <c r="AP153" s="40" t="n">
        <v>12</v>
      </c>
      <c r="AQ153" s="40" t="s">
        <v>188</v>
      </c>
      <c r="AT153" s="7" t="s">
        <v>710</v>
      </c>
      <c r="AU153" s="7" t="n">
        <v>150</v>
      </c>
      <c r="AV153" s="51" t="n">
        <f aca="false">(100 * 4)/AU153</f>
        <v>2.66666666666667</v>
      </c>
      <c r="AX153" s="5" t="s">
        <v>668</v>
      </c>
      <c r="AY153" s="5" t="n">
        <v>20210601</v>
      </c>
      <c r="AZ153" s="7" t="n">
        <v>20210610</v>
      </c>
      <c r="BA153" s="14" t="n">
        <v>34492498</v>
      </c>
      <c r="BB153" s="14" t="n">
        <v>30137748</v>
      </c>
      <c r="BC153" s="52" t="n">
        <f aca="false">BB153/BA153</f>
        <v>0.873747908893116</v>
      </c>
      <c r="BD153" s="8" t="str">
        <f aca="false">CONCATENATE("preprocessing/",A153, "/outputs/salmon_hg38_100/quant.sf")</f>
        <v>preprocessing/TMRC30122/outputs/salmon_hg38_100/quant.sf</v>
      </c>
      <c r="BI153" s="49" t="str">
        <f aca="false">CONCATENATE("preprocessing/", A153, "/outputs/02hisat2_hg38_100/hg38_100_sno_gene_gene_id.count.xz")</f>
        <v>preprocessing/TMRC30122/outputs/02hisat2_hg38_100/hg38_100_sno_gene_gene_id.count.xz</v>
      </c>
      <c r="BJ153" s="48" t="n">
        <v>28504575</v>
      </c>
      <c r="BK153" s="48" t="n">
        <v>910935</v>
      </c>
      <c r="BL153" s="52" t="n">
        <f aca="false">(BK153+BJ153)/BB153</f>
        <v>0.97603543569347</v>
      </c>
      <c r="BO153" s="8" t="str">
        <f aca="false">CONCATENATE("preprocessing/", A153, "/outputs/03hisat2_lpanamensis_v36/sno_gene_gene_id.count.xz")</f>
        <v>preprocessing/TMRC30122/outputs/03hisat2_lpanamensis_v36/sno_gene_gene_id.count.xz</v>
      </c>
      <c r="BP153" s="68" t="n">
        <v>7078</v>
      </c>
      <c r="BQ153" s="68" t="n">
        <v>576</v>
      </c>
      <c r="BR153" s="54" t="n">
        <f aca="false">(BQ153+BP153)/BB153</f>
        <v>0.000253967217457655</v>
      </c>
      <c r="BS153" s="55" t="n">
        <f aca="false">(BQ153+BP153)/(BK153+BJ153)</f>
        <v>0.000260202865767073</v>
      </c>
      <c r="BT153" s="5" t="s">
        <v>181</v>
      </c>
      <c r="BU153" s="12"/>
      <c r="BV153" s="7" t="s">
        <v>343</v>
      </c>
      <c r="BW153" s="7" t="s">
        <v>214</v>
      </c>
      <c r="BZ153" s="8" t="s">
        <v>258</v>
      </c>
      <c r="CG153" s="7" t="s">
        <v>711</v>
      </c>
      <c r="CH153" s="7" t="n">
        <v>0</v>
      </c>
      <c r="CI153" s="7" t="n">
        <v>3</v>
      </c>
      <c r="CJ153" s="7" t="n">
        <v>77</v>
      </c>
      <c r="CK153" s="7" t="n">
        <v>0</v>
      </c>
      <c r="CL153" s="8" t="n">
        <f aca="false">SUM(CH153:CK153)</f>
        <v>80</v>
      </c>
      <c r="CM153" s="56" t="n">
        <f aca="false">+CL153/BP153</f>
        <v>0.0113026278609777</v>
      </c>
      <c r="CN153" s="7" t="s">
        <v>104</v>
      </c>
    </row>
    <row r="154" customFormat="false" ht="15.75" hidden="false" customHeight="false" outlineLevel="0" collapsed="false">
      <c r="A154" s="58" t="s">
        <v>712</v>
      </c>
      <c r="B154" s="2" t="s">
        <v>713</v>
      </c>
      <c r="C154" s="2" t="s">
        <v>714</v>
      </c>
      <c r="D154" s="3" t="n">
        <v>1</v>
      </c>
      <c r="E154" s="35" t="s">
        <v>94</v>
      </c>
      <c r="F154" s="35" t="s">
        <v>95</v>
      </c>
      <c r="G154" s="35" t="s">
        <v>96</v>
      </c>
      <c r="H154" s="36" t="n">
        <v>42153</v>
      </c>
      <c r="I154" s="6" t="n">
        <v>0.363194444444444</v>
      </c>
      <c r="K154" s="5" t="s">
        <v>204</v>
      </c>
      <c r="L154" s="65" t="s">
        <v>185</v>
      </c>
      <c r="M154" s="40" t="n">
        <v>1</v>
      </c>
      <c r="N154" s="35" t="s">
        <v>715</v>
      </c>
      <c r="O154" s="35" t="s">
        <v>239</v>
      </c>
      <c r="P154" s="35" t="s">
        <v>240</v>
      </c>
      <c r="Q154" s="35" t="s">
        <v>240</v>
      </c>
      <c r="R154" s="40" t="s">
        <v>205</v>
      </c>
      <c r="S154" s="40" t="s">
        <v>101</v>
      </c>
      <c r="T154" s="40" t="s">
        <v>101</v>
      </c>
      <c r="U154" s="41" t="s">
        <v>99</v>
      </c>
      <c r="V154" s="42" t="s">
        <v>99</v>
      </c>
      <c r="W154" s="43" t="s">
        <v>206</v>
      </c>
      <c r="X154" s="11" t="n">
        <v>42165</v>
      </c>
      <c r="Y154" s="35" t="n">
        <v>20</v>
      </c>
      <c r="Z154" s="35" t="n">
        <f aca="false">(Y154-AH154)-3</f>
        <v>16</v>
      </c>
      <c r="AA154" s="44" t="n">
        <v>42187</v>
      </c>
      <c r="AB154" s="8" t="n">
        <v>505</v>
      </c>
      <c r="AC154" s="8" t="s">
        <v>104</v>
      </c>
      <c r="AD154" s="62" t="s">
        <v>112</v>
      </c>
      <c r="AE154" s="8" t="n">
        <v>441</v>
      </c>
      <c r="AF154" s="8" t="n">
        <v>2.1</v>
      </c>
      <c r="AG154" s="8" t="n">
        <v>2</v>
      </c>
      <c r="AH154" s="8" t="n">
        <v>1</v>
      </c>
      <c r="AI154" s="8" t="n">
        <v>505</v>
      </c>
      <c r="AJ154" s="47" t="n">
        <v>42208</v>
      </c>
      <c r="AK154" s="8" t="s">
        <v>104</v>
      </c>
      <c r="AL154" s="8" t="n">
        <v>9</v>
      </c>
      <c r="AM154" s="40" t="n">
        <v>27</v>
      </c>
      <c r="AN154" s="40" t="n">
        <v>15</v>
      </c>
      <c r="AO154" s="13" t="n">
        <v>42277</v>
      </c>
      <c r="AP154" s="40" t="n">
        <v>12</v>
      </c>
      <c r="AQ154" s="40" t="s">
        <v>188</v>
      </c>
      <c r="AS154" s="8"/>
      <c r="AT154" s="7" t="s">
        <v>716</v>
      </c>
      <c r="AU154" s="7" t="n">
        <v>159</v>
      </c>
      <c r="AV154" s="51" t="n">
        <f aca="false">(100 * 2)/AU154</f>
        <v>1.25786163522013</v>
      </c>
      <c r="AW154" s="51" t="n">
        <f aca="false">100-AV154</f>
        <v>98.7421383647799</v>
      </c>
      <c r="AX154" s="8" t="s">
        <v>717</v>
      </c>
      <c r="AY154" s="8" t="n">
        <v>20191107</v>
      </c>
      <c r="AZ154" s="8" t="n">
        <v>20191127</v>
      </c>
      <c r="BA154" s="14" t="n">
        <v>12320569</v>
      </c>
      <c r="BB154" s="14" t="n">
        <v>11560777</v>
      </c>
      <c r="BC154" s="52" t="n">
        <f aca="false">BB154/BA154</f>
        <v>0.938331419595962</v>
      </c>
      <c r="BD154" s="8" t="str">
        <f aca="false">CONCATENATE("preprocessing/",A154, "/outputs/salmon_hg38_100/quant.sf")</f>
        <v>preprocessing/TMRC30022/outputs/salmon_hg38_100/quant.sf</v>
      </c>
      <c r="BF154" s="52"/>
      <c r="BI154" s="49" t="str">
        <f aca="false">CONCATENATE("preprocessing/", A154, "/outputs/02hisat2_hg38_100/hg38_100_sno_gene_gene_id.count.xz")</f>
        <v>preprocessing/TMRC30022/outputs/02hisat2_hg38_100/hg38_100_sno_gene_gene_id.count.xz</v>
      </c>
      <c r="BJ154" s="48" t="n">
        <v>8072490</v>
      </c>
      <c r="BK154" s="48" t="n">
        <v>2939574</v>
      </c>
      <c r="BL154" s="52" t="n">
        <f aca="false">(BK154+BJ154)/BB154</f>
        <v>0.952536667734357</v>
      </c>
      <c r="BO154" s="8" t="str">
        <f aca="false">CONCATENATE("preprocessing/", A154, "/outputs/03hisat2_lpanamensis_v36/sno_gene_gene_id.count.xz")</f>
        <v>preprocessing/TMRC30022/outputs/03hisat2_lpanamensis_v36/sno_gene_gene_id.count.xz</v>
      </c>
      <c r="BP154" s="14" t="n">
        <v>78589</v>
      </c>
      <c r="BQ154" s="14" t="n">
        <v>8885</v>
      </c>
      <c r="BR154" s="54" t="n">
        <f aca="false">(BQ154+BP154)/BB154</f>
        <v>0.00756644644213793</v>
      </c>
      <c r="BS154" s="55" t="n">
        <f aca="false">(BQ154+BP154)/(BK154+BJ154)</f>
        <v>0.00794346999799493</v>
      </c>
      <c r="BT154" s="5" t="s">
        <v>204</v>
      </c>
      <c r="BU154" s="44" t="n">
        <v>42187</v>
      </c>
      <c r="BV154" s="7" t="s">
        <v>718</v>
      </c>
      <c r="BW154" s="8" t="s">
        <v>163</v>
      </c>
      <c r="BZ154" s="8" t="s">
        <v>258</v>
      </c>
      <c r="CF154" s="7" t="s">
        <v>719</v>
      </c>
      <c r="CG154" s="7" t="s">
        <v>720</v>
      </c>
      <c r="CH154" s="7" t="n">
        <v>0</v>
      </c>
      <c r="CI154" s="7" t="n">
        <v>0</v>
      </c>
      <c r="CL154" s="8" t="n">
        <f aca="false">SUM(CH154:CK154)</f>
        <v>0</v>
      </c>
      <c r="CM154" s="56" t="n">
        <f aca="false">+CL154/BP154</f>
        <v>0</v>
      </c>
      <c r="CN154" s="7" t="s">
        <v>99</v>
      </c>
    </row>
    <row r="155" customFormat="false" ht="52.2" hidden="false" customHeight="false" outlineLevel="0" collapsed="false">
      <c r="A155" s="58" t="s">
        <v>721</v>
      </c>
      <c r="B155" s="2" t="s">
        <v>325</v>
      </c>
      <c r="C155" s="2" t="s">
        <v>722</v>
      </c>
      <c r="D155" s="3" t="n">
        <v>2</v>
      </c>
      <c r="E155" s="35" t="s">
        <v>94</v>
      </c>
      <c r="F155" s="35" t="s">
        <v>95</v>
      </c>
      <c r="G155" s="35" t="s">
        <v>96</v>
      </c>
      <c r="H155" s="36" t="n">
        <v>42167</v>
      </c>
      <c r="I155" s="6" t="n">
        <v>0.447916666666667</v>
      </c>
      <c r="J155" s="6" t="n">
        <v>0.739583333333333</v>
      </c>
      <c r="K155" s="7" t="s">
        <v>168</v>
      </c>
      <c r="L155" s="65" t="s">
        <v>185</v>
      </c>
      <c r="M155" s="40" t="n">
        <v>3</v>
      </c>
      <c r="N155" s="35" t="s">
        <v>451</v>
      </c>
      <c r="O155" s="35" t="s">
        <v>239</v>
      </c>
      <c r="P155" s="35" t="s">
        <v>327</v>
      </c>
      <c r="Q155" s="35" t="s">
        <v>240</v>
      </c>
      <c r="R155" s="40" t="s">
        <v>155</v>
      </c>
      <c r="S155" s="40" t="s">
        <v>169</v>
      </c>
      <c r="T155" s="7" t="s">
        <v>157</v>
      </c>
      <c r="U155" s="41" t="s">
        <v>723</v>
      </c>
      <c r="V155" s="42" t="n">
        <v>97</v>
      </c>
      <c r="W155" s="43" t="s">
        <v>230</v>
      </c>
      <c r="X155" s="11" t="n">
        <v>42628</v>
      </c>
      <c r="Y155" s="35" t="n">
        <v>15</v>
      </c>
      <c r="Z155" s="35" t="n">
        <f aca="false">(Y155-AH155)-3</f>
        <v>9.5</v>
      </c>
      <c r="AA155" s="44" t="n">
        <v>42630</v>
      </c>
      <c r="AB155" s="8" t="n">
        <v>120</v>
      </c>
      <c r="AC155" s="8" t="s">
        <v>104</v>
      </c>
      <c r="AD155" s="8" t="n">
        <v>9</v>
      </c>
      <c r="AE155" s="40" t="s">
        <v>102</v>
      </c>
      <c r="AF155" s="40" t="s">
        <v>102</v>
      </c>
      <c r="AG155" s="40" t="s">
        <v>102</v>
      </c>
      <c r="AH155" s="8" t="n">
        <v>2.5</v>
      </c>
      <c r="AI155" s="8" t="n">
        <v>300</v>
      </c>
      <c r="AJ155" s="47" t="n">
        <v>42663</v>
      </c>
      <c r="AK155" s="40" t="s">
        <v>104</v>
      </c>
      <c r="AL155" s="40" t="n">
        <v>7</v>
      </c>
      <c r="AM155" s="40"/>
      <c r="AN155" s="40" t="n">
        <v>15</v>
      </c>
      <c r="AO155" s="92" t="n">
        <v>42738</v>
      </c>
      <c r="AP155" s="60" t="n">
        <v>12</v>
      </c>
      <c r="AQ155" s="40" t="s">
        <v>188</v>
      </c>
      <c r="AT155" s="7" t="s">
        <v>724</v>
      </c>
      <c r="AU155" s="7" t="n">
        <v>89.9</v>
      </c>
      <c r="AX155" s="7" t="s">
        <v>725</v>
      </c>
      <c r="AY155" s="5" t="n">
        <v>20210601</v>
      </c>
      <c r="AZ155" s="7" t="n">
        <v>20210610</v>
      </c>
      <c r="BA155" s="14" t="n">
        <v>36643586</v>
      </c>
      <c r="BB155" s="14" t="n">
        <v>33326057</v>
      </c>
      <c r="BC155" s="52" t="n">
        <f aca="false">BB155/BA155</f>
        <v>0.909464947016921</v>
      </c>
      <c r="BD155" s="8" t="str">
        <f aca="false">CONCATENATE("preprocessing/",A155, "/outputs/salmon_hg38_100/quant.sf")</f>
        <v>preprocessing/TMRC30169/outputs/salmon_hg38_100/quant.sf</v>
      </c>
      <c r="BI155" s="49" t="str">
        <f aca="false">CONCATENATE("preprocessing/", A155, "/outputs/02hisat2_hg38_100/hg38_100_sno_gene_gene_id.count.xz")</f>
        <v>preprocessing/TMRC30169/outputs/02hisat2_hg38_100/hg38_100_sno_gene_gene_id.count.xz</v>
      </c>
      <c r="BJ155" s="75" t="n">
        <v>31117588</v>
      </c>
      <c r="BK155" s="75" t="n">
        <v>1515744</v>
      </c>
      <c r="BL155" s="52" t="n">
        <f aca="false">(BK155+BJ155)/BB155</f>
        <v>0.979213712561315</v>
      </c>
      <c r="BO155" s="8" t="str">
        <f aca="false">CONCATENATE("preprocessing/", A155, "/outputs/03hisat2_lpanamensis_v36/sno_gene_gene_id.count.xz")</f>
        <v>preprocessing/TMRC30169/outputs/03hisat2_lpanamensis_v36/sno_gene_gene_id.count.xz</v>
      </c>
      <c r="BP155" s="68" t="n">
        <v>6854</v>
      </c>
      <c r="BQ155" s="68" t="n">
        <v>409</v>
      </c>
      <c r="BR155" s="54" t="n">
        <f aca="false">(BQ155+BP155)/BB155</f>
        <v>0.00021793757359294</v>
      </c>
      <c r="BS155" s="55" t="n">
        <f aca="false">(BQ155+BP155)/(BK155+BJ155)</f>
        <v>0.000222563849747246</v>
      </c>
      <c r="BT155" s="7" t="s">
        <v>173</v>
      </c>
      <c r="BU155" s="12"/>
      <c r="BV155" s="7" t="s">
        <v>328</v>
      </c>
      <c r="BW155" s="7" t="s">
        <v>214</v>
      </c>
      <c r="BZ155" s="8" t="s">
        <v>258</v>
      </c>
      <c r="CG155" s="7" t="s">
        <v>726</v>
      </c>
      <c r="CH155" s="7" t="n">
        <v>0</v>
      </c>
      <c r="CI155" s="7" t="n">
        <v>0</v>
      </c>
      <c r="CJ155" s="7" t="n">
        <v>114</v>
      </c>
      <c r="CL155" s="8" t="n">
        <f aca="false">SUM(CH155:CK155)</f>
        <v>114</v>
      </c>
      <c r="CM155" s="56" t="n">
        <f aca="false">+CL155/BP155</f>
        <v>0.0166326232856726</v>
      </c>
      <c r="CN155" s="7" t="s">
        <v>104</v>
      </c>
    </row>
    <row r="156" customFormat="false" ht="52.2" hidden="false" customHeight="false" outlineLevel="0" collapsed="false">
      <c r="A156" s="90" t="s">
        <v>727</v>
      </c>
      <c r="B156" s="33" t="s">
        <v>325</v>
      </c>
      <c r="C156" s="33" t="s">
        <v>728</v>
      </c>
      <c r="D156" s="34" t="n">
        <v>2</v>
      </c>
      <c r="E156" s="35" t="s">
        <v>94</v>
      </c>
      <c r="F156" s="35" t="s">
        <v>95</v>
      </c>
      <c r="G156" s="35" t="s">
        <v>96</v>
      </c>
      <c r="H156" s="36" t="n">
        <v>42151</v>
      </c>
      <c r="I156" s="6" t="n">
        <v>0.423611111111111</v>
      </c>
      <c r="J156" s="6" t="n">
        <v>0.858333333333333</v>
      </c>
      <c r="K156" s="7" t="s">
        <v>154</v>
      </c>
      <c r="L156" s="65" t="s">
        <v>185</v>
      </c>
      <c r="M156" s="40" t="n">
        <v>2</v>
      </c>
      <c r="N156" s="35" t="s">
        <v>451</v>
      </c>
      <c r="O156" s="35" t="s">
        <v>239</v>
      </c>
      <c r="P156" s="35" t="s">
        <v>327</v>
      </c>
      <c r="Q156" s="35" t="s">
        <v>240</v>
      </c>
      <c r="R156" s="40" t="s">
        <v>155</v>
      </c>
      <c r="S156" s="40" t="s">
        <v>156</v>
      </c>
      <c r="T156" s="7" t="s">
        <v>157</v>
      </c>
      <c r="U156" s="41" t="s">
        <v>229</v>
      </c>
      <c r="V156" s="42" t="n">
        <v>99</v>
      </c>
      <c r="W156" s="43" t="s">
        <v>230</v>
      </c>
      <c r="X156" s="11" t="n">
        <v>42628</v>
      </c>
      <c r="Y156" s="35" t="n">
        <v>15</v>
      </c>
      <c r="Z156" s="35" t="n">
        <f aca="false">(Y156-AH156)-3</f>
        <v>5.9</v>
      </c>
      <c r="AA156" s="44" t="n">
        <v>42640</v>
      </c>
      <c r="AB156" s="40" t="n">
        <v>71</v>
      </c>
      <c r="AC156" s="40" t="s">
        <v>104</v>
      </c>
      <c r="AD156" s="40" t="n">
        <v>9.3</v>
      </c>
      <c r="AE156" s="40" t="s">
        <v>102</v>
      </c>
      <c r="AF156" s="40" t="s">
        <v>102</v>
      </c>
      <c r="AG156" s="40" t="s">
        <v>102</v>
      </c>
      <c r="AH156" s="40" t="n">
        <v>6.1</v>
      </c>
      <c r="AI156" s="40" t="n">
        <v>300</v>
      </c>
      <c r="AJ156" s="91" t="n">
        <v>42636</v>
      </c>
      <c r="AK156" s="60" t="s">
        <v>105</v>
      </c>
      <c r="AL156" s="40" t="n">
        <v>11</v>
      </c>
      <c r="AM156" s="40" t="n">
        <v>27</v>
      </c>
      <c r="AN156" s="40" t="n">
        <v>15</v>
      </c>
      <c r="AO156" s="47" t="n">
        <v>42647</v>
      </c>
      <c r="AP156" s="40" t="n">
        <v>12</v>
      </c>
      <c r="AQ156" s="40" t="s">
        <v>188</v>
      </c>
      <c r="AS156" s="8"/>
      <c r="AT156" s="7" t="s">
        <v>729</v>
      </c>
      <c r="AU156" s="8" t="n">
        <v>144</v>
      </c>
      <c r="AV156" s="51" t="n">
        <f aca="false">(100 * 4)/AU156</f>
        <v>2.77777777777778</v>
      </c>
      <c r="AW156" s="8"/>
      <c r="AX156" s="8"/>
      <c r="AY156" s="8"/>
      <c r="AZ156" s="8"/>
      <c r="BA156" s="14" t="n">
        <v>110454178</v>
      </c>
      <c r="BB156" s="14" t="n">
        <v>84148934</v>
      </c>
      <c r="BC156" s="52" t="n">
        <f aca="false">BB156/BA156</f>
        <v>0.761844735289235</v>
      </c>
      <c r="BD156" s="8" t="str">
        <f aca="false">CONCATENATE("preprocessing/",A156, "/outputs/salmon_hg38_100/quant.sf")</f>
        <v>preprocessing/TMRC30093/outputs/salmon_hg38_100/quant.sf</v>
      </c>
      <c r="BE156" s="48"/>
      <c r="BF156" s="48"/>
      <c r="BG156" s="48"/>
      <c r="BH156" s="8"/>
      <c r="BI156" s="49" t="str">
        <f aca="false">CONCATENATE("preprocessing/", A156, "/outputs/02hisat2_hg38_100/hg38_100_sno_gene_gene_id.count.xz")</f>
        <v>preprocessing/TMRC30093/outputs/02hisat2_hg38_100/hg38_100_sno_gene_gene_id.count.xz</v>
      </c>
      <c r="BJ156" s="48" t="n">
        <v>78001803</v>
      </c>
      <c r="BK156" s="48" t="n">
        <v>3616029</v>
      </c>
      <c r="BL156" s="52" t="n">
        <f aca="false">(BK156+BJ156)/BB156</f>
        <v>0.969921163826033</v>
      </c>
      <c r="BM156" s="8"/>
      <c r="BN156" s="8"/>
      <c r="BO156" s="8" t="str">
        <f aca="false">CONCATENATE("preprocessing/", A156, "/outputs/03hisat2_lpanamensis_v36/sno_gene_gene_id.count.xz")</f>
        <v>preprocessing/TMRC30093/outputs/03hisat2_lpanamensis_v36/sno_gene_gene_id.count.xz</v>
      </c>
      <c r="BP156" s="68" t="n">
        <v>41746</v>
      </c>
      <c r="BQ156" s="68" t="n">
        <v>2918</v>
      </c>
      <c r="BR156" s="54" t="n">
        <f aca="false">(BQ156+BP156)/BB156</f>
        <v>0.000530773212171648</v>
      </c>
      <c r="BS156" s="55" t="n">
        <f aca="false">(BQ156+BP156)/(BK156+BJ156)</f>
        <v>0.000547233354593393</v>
      </c>
      <c r="BT156" s="7" t="s">
        <v>161</v>
      </c>
      <c r="BU156" s="12"/>
      <c r="BV156" s="7" t="s">
        <v>328</v>
      </c>
      <c r="BW156" s="8" t="s">
        <v>214</v>
      </c>
      <c r="BX156" s="8"/>
      <c r="BY156" s="8"/>
      <c r="BZ156" s="8" t="s">
        <v>258</v>
      </c>
      <c r="CA156" s="8"/>
      <c r="CB156" s="8"/>
      <c r="CC156" s="8"/>
      <c r="CD156" s="8"/>
      <c r="CE156" s="8"/>
      <c r="CF156" s="8" t="s">
        <v>542</v>
      </c>
      <c r="CG156" s="8" t="s">
        <v>730</v>
      </c>
      <c r="CH156" s="8" t="n">
        <v>0</v>
      </c>
      <c r="CI156" s="8" t="n">
        <v>0</v>
      </c>
      <c r="CJ156" s="8" t="n">
        <v>564</v>
      </c>
      <c r="CK156" s="8" t="n">
        <v>0</v>
      </c>
      <c r="CL156" s="8"/>
      <c r="CM156" s="56" t="n">
        <f aca="false">+CL156/BP156</f>
        <v>0</v>
      </c>
      <c r="CN156" s="8"/>
    </row>
    <row r="157" customFormat="false" ht="15.75" hidden="false" customHeight="false" outlineLevel="0" collapsed="false">
      <c r="A157" s="58" t="s">
        <v>731</v>
      </c>
      <c r="B157" s="33" t="s">
        <v>545</v>
      </c>
      <c r="C157" s="33" t="s">
        <v>732</v>
      </c>
      <c r="D157" s="34" t="n">
        <v>1</v>
      </c>
      <c r="E157" s="35" t="s">
        <v>94</v>
      </c>
      <c r="F157" s="35" t="s">
        <v>95</v>
      </c>
      <c r="G157" s="35" t="s">
        <v>96</v>
      </c>
      <c r="H157" s="36" t="n">
        <v>42152</v>
      </c>
      <c r="I157" s="6" t="n">
        <v>0.368055555555556</v>
      </c>
      <c r="J157" s="6" t="n">
        <v>0.847222222222222</v>
      </c>
      <c r="K157" s="5" t="s">
        <v>175</v>
      </c>
      <c r="L157" s="65" t="s">
        <v>185</v>
      </c>
      <c r="M157" s="40" t="n">
        <v>1</v>
      </c>
      <c r="N157" s="35" t="s">
        <v>451</v>
      </c>
      <c r="O157" s="35" t="s">
        <v>240</v>
      </c>
      <c r="P157" s="35" t="s">
        <v>99</v>
      </c>
      <c r="Q157" s="35" t="s">
        <v>240</v>
      </c>
      <c r="R157" s="40" t="s">
        <v>155</v>
      </c>
      <c r="S157" s="40" t="s">
        <v>200</v>
      </c>
      <c r="T157" s="7" t="s">
        <v>177</v>
      </c>
      <c r="U157" s="41" t="s">
        <v>229</v>
      </c>
      <c r="V157" s="42" t="n">
        <v>99</v>
      </c>
      <c r="W157" s="43" t="s">
        <v>230</v>
      </c>
      <c r="X157" s="11" t="n">
        <v>42264</v>
      </c>
      <c r="Y157" s="35" t="n">
        <v>28</v>
      </c>
      <c r="Z157" s="35" t="n">
        <f aca="false">(Y157-AH157)-3</f>
        <v>17</v>
      </c>
      <c r="AA157" s="44" t="n">
        <v>42264</v>
      </c>
      <c r="AB157" s="8" t="n">
        <v>37</v>
      </c>
      <c r="AC157" s="8" t="s">
        <v>104</v>
      </c>
      <c r="AD157" s="8" t="n">
        <v>6.7</v>
      </c>
      <c r="AE157" s="8" t="s">
        <v>102</v>
      </c>
      <c r="AF157" s="8" t="s">
        <v>102</v>
      </c>
      <c r="AG157" s="8" t="s">
        <v>102</v>
      </c>
      <c r="AH157" s="40" t="n">
        <v>8</v>
      </c>
      <c r="AI157" s="40" t="n">
        <v>300</v>
      </c>
      <c r="AJ157" s="47" t="n">
        <v>42265</v>
      </c>
      <c r="AK157" s="40" t="s">
        <v>104</v>
      </c>
      <c r="AL157" s="40" t="n">
        <v>16</v>
      </c>
      <c r="AM157" s="40" t="n">
        <v>27</v>
      </c>
      <c r="AN157" s="40" t="n">
        <v>15</v>
      </c>
      <c r="AO157" s="47" t="n">
        <v>42277</v>
      </c>
      <c r="AP157" s="40" t="n">
        <v>12</v>
      </c>
      <c r="AQ157" s="40" t="s">
        <v>188</v>
      </c>
      <c r="AR157" s="8"/>
      <c r="AS157" s="8"/>
      <c r="AT157" s="7" t="s">
        <v>733</v>
      </c>
      <c r="AU157" s="8" t="n">
        <v>135</v>
      </c>
      <c r="AV157" s="51" t="n">
        <f aca="false">(100 * 2)/AU157</f>
        <v>1.48148148148148</v>
      </c>
      <c r="AW157" s="51" t="n">
        <f aca="false">100-AV157</f>
        <v>98.5185185185185</v>
      </c>
      <c r="AX157" s="8" t="s">
        <v>717</v>
      </c>
      <c r="AY157" s="8" t="n">
        <v>20191107</v>
      </c>
      <c r="AZ157" s="8" t="n">
        <v>20191127</v>
      </c>
      <c r="BA157" s="14" t="n">
        <v>17438379</v>
      </c>
      <c r="BB157" s="14" t="n">
        <v>16291098</v>
      </c>
      <c r="BC157" s="52" t="n">
        <f aca="false">BB157/BA157</f>
        <v>0.934209423937856</v>
      </c>
      <c r="BD157" s="8" t="str">
        <f aca="false">CONCATENATE("preprocessing/",A157, "/outputs/salmon_hg38_100/quant.sf")</f>
        <v>preprocessing/TMRC30029/outputs/salmon_hg38_100/quant.sf</v>
      </c>
      <c r="BE157" s="48"/>
      <c r="BF157" s="52"/>
      <c r="BG157" s="48"/>
      <c r="BH157" s="8"/>
      <c r="BI157" s="49" t="str">
        <f aca="false">CONCATENATE("preprocessing/", A157, "/outputs/02hisat2_hg38_100/hg38_100_sno_gene_gene_id.count.xz")</f>
        <v>preprocessing/TMRC30029/outputs/02hisat2_hg38_100/hg38_100_sno_gene_gene_id.count.xz</v>
      </c>
      <c r="BJ157" s="48" t="n">
        <v>13626364</v>
      </c>
      <c r="BK157" s="48" t="n">
        <v>2009460</v>
      </c>
      <c r="BL157" s="52" t="n">
        <f aca="false">(BK157+BJ157)/BB157</f>
        <v>0.959777174012458</v>
      </c>
      <c r="BM157" s="8"/>
      <c r="BN157" s="8"/>
      <c r="BO157" s="8" t="str">
        <f aca="false">CONCATENATE("preprocessing/", A157, "/outputs/03hisat2_lpanamensis_v36/sno_gene_gene_id.count.xz")</f>
        <v>preprocessing/TMRC30029/outputs/03hisat2_lpanamensis_v36/sno_gene_gene_id.count.xz</v>
      </c>
      <c r="BP157" s="48" t="n">
        <v>7971</v>
      </c>
      <c r="BQ157" s="48" t="n">
        <v>653</v>
      </c>
      <c r="BR157" s="54" t="n">
        <f aca="false">(BQ157+BP157)/BB157</f>
        <v>0.000529368861448136</v>
      </c>
      <c r="BS157" s="55" t="n">
        <f aca="false">(BQ157+BP157)/(BK157+BJ157)</f>
        <v>0.000551553918744545</v>
      </c>
      <c r="BT157" s="5" t="s">
        <v>181</v>
      </c>
      <c r="BU157" s="44" t="n">
        <v>42264</v>
      </c>
      <c r="BV157" s="7" t="s">
        <v>548</v>
      </c>
      <c r="BW157" s="8" t="s">
        <v>163</v>
      </c>
      <c r="BX157" s="8"/>
      <c r="BY157" s="8"/>
      <c r="BZ157" s="8" t="s">
        <v>258</v>
      </c>
      <c r="CA157" s="8"/>
      <c r="CB157" s="8"/>
      <c r="CC157" s="8"/>
      <c r="CD157" s="8"/>
      <c r="CE157" s="8"/>
      <c r="CF157" s="8"/>
      <c r="CG157" s="8" t="s">
        <v>734</v>
      </c>
      <c r="CH157" s="8" t="n">
        <v>0</v>
      </c>
      <c r="CI157" s="8" t="n">
        <v>0</v>
      </c>
      <c r="CJ157" s="8"/>
      <c r="CK157" s="8"/>
      <c r="CL157" s="8" t="n">
        <f aca="false">SUM(CH157:CK157)</f>
        <v>0</v>
      </c>
      <c r="CM157" s="56" t="n">
        <f aca="false">+CL157/BP157</f>
        <v>0</v>
      </c>
      <c r="CN157" s="8" t="s">
        <v>99</v>
      </c>
    </row>
    <row r="158" customFormat="false" ht="15.75" hidden="false" customHeight="false" outlineLevel="0" collapsed="false">
      <c r="A158" s="58" t="s">
        <v>735</v>
      </c>
      <c r="B158" s="33" t="s">
        <v>736</v>
      </c>
      <c r="C158" s="2" t="s">
        <v>737</v>
      </c>
      <c r="D158" s="3" t="n">
        <v>1</v>
      </c>
      <c r="E158" s="35" t="s">
        <v>94</v>
      </c>
      <c r="F158" s="35" t="s">
        <v>95</v>
      </c>
      <c r="G158" s="35" t="s">
        <v>96</v>
      </c>
      <c r="H158" s="36" t="n">
        <v>42152</v>
      </c>
      <c r="I158" s="6" t="n">
        <v>0.385416666666667</v>
      </c>
      <c r="K158" s="5" t="s">
        <v>204</v>
      </c>
      <c r="L158" s="65" t="s">
        <v>185</v>
      </c>
      <c r="M158" s="40" t="n">
        <v>1</v>
      </c>
      <c r="N158" s="35" t="s">
        <v>186</v>
      </c>
      <c r="O158" s="35" t="s">
        <v>186</v>
      </c>
      <c r="P158" s="35" t="s">
        <v>99</v>
      </c>
      <c r="Q158" s="35" t="s">
        <v>186</v>
      </c>
      <c r="R158" s="40" t="s">
        <v>205</v>
      </c>
      <c r="S158" s="40" t="s">
        <v>101</v>
      </c>
      <c r="T158" s="40" t="s">
        <v>101</v>
      </c>
      <c r="U158" s="41" t="s">
        <v>99</v>
      </c>
      <c r="V158" s="99" t="s">
        <v>99</v>
      </c>
      <c r="W158" s="43" t="s">
        <v>206</v>
      </c>
      <c r="X158" s="11" t="n">
        <v>42165</v>
      </c>
      <c r="Y158" s="35" t="n">
        <v>20</v>
      </c>
      <c r="Z158" s="35" t="n">
        <f aca="false">(Y158-AH158)-3</f>
        <v>16</v>
      </c>
      <c r="AA158" s="44" t="n">
        <v>42186</v>
      </c>
      <c r="AB158" s="8" t="n">
        <v>795</v>
      </c>
      <c r="AC158" s="8" t="s">
        <v>104</v>
      </c>
      <c r="AD158" s="8" t="n">
        <v>6.9</v>
      </c>
      <c r="AE158" s="8" t="n">
        <v>686</v>
      </c>
      <c r="AF158" s="8" t="n">
        <v>2.1</v>
      </c>
      <c r="AG158" s="8" t="n">
        <v>2.2</v>
      </c>
      <c r="AH158" s="8" t="n">
        <v>1</v>
      </c>
      <c r="AI158" s="8" t="n">
        <v>795</v>
      </c>
      <c r="AJ158" s="47" t="n">
        <v>42208</v>
      </c>
      <c r="AK158" s="8" t="s">
        <v>104</v>
      </c>
      <c r="AL158" s="8" t="n">
        <v>12</v>
      </c>
      <c r="AM158" s="8" t="n">
        <v>27</v>
      </c>
      <c r="AN158" s="8" t="n">
        <v>15</v>
      </c>
      <c r="AO158" s="13" t="n">
        <v>42277</v>
      </c>
      <c r="AP158" s="8" t="n">
        <v>12</v>
      </c>
      <c r="AQ158" s="40" t="s">
        <v>188</v>
      </c>
      <c r="AS158" s="8"/>
      <c r="AT158" s="7" t="s">
        <v>738</v>
      </c>
      <c r="AU158" s="7" t="n">
        <v>155</v>
      </c>
      <c r="AV158" s="51" t="n">
        <f aca="false">(100 * 2)/AU158</f>
        <v>1.29032258064516</v>
      </c>
      <c r="AW158" s="51" t="n">
        <f aca="false">100-AV158</f>
        <v>98.7096774193548</v>
      </c>
      <c r="AX158" s="8" t="s">
        <v>717</v>
      </c>
      <c r="AY158" s="8" t="n">
        <v>20191107</v>
      </c>
      <c r="AZ158" s="8" t="n">
        <v>20191127</v>
      </c>
      <c r="BA158" s="14" t="n">
        <v>27301816</v>
      </c>
      <c r="BB158" s="14" t="n">
        <v>25598918</v>
      </c>
      <c r="BC158" s="52" t="n">
        <f aca="false">BB158/BA158</f>
        <v>0.937626932948343</v>
      </c>
      <c r="BD158" s="8" t="str">
        <f aca="false">CONCATENATE("preprocessing/",A158, "/outputs/salmon_hg38_100/quant.sf")</f>
        <v>preprocessing/TMRC30025/outputs/salmon_hg38_100/quant.sf</v>
      </c>
      <c r="BF158" s="52"/>
      <c r="BI158" s="49" t="str">
        <f aca="false">CONCATENATE("preprocessing/", A158, "/outputs/02hisat2_hg38_100/hg38_100_sno_gene_gene_id.count.xz")</f>
        <v>preprocessing/TMRC30025/outputs/02hisat2_hg38_100/hg38_100_sno_gene_gene_id.count.xz</v>
      </c>
      <c r="BJ158" s="48" t="n">
        <v>18739748</v>
      </c>
      <c r="BK158" s="48" t="n">
        <v>5693155</v>
      </c>
      <c r="BL158" s="52" t="n">
        <f aca="false">(BK158+BJ158)/BB158</f>
        <v>0.954450613889228</v>
      </c>
      <c r="BO158" s="8" t="str">
        <f aca="false">CONCATENATE("preprocessing/", A158, "/outputs/03hisat2_lpanamensis_v36/sno_gene_gene_id.count.xz")</f>
        <v>preprocessing/TMRC30025/outputs/03hisat2_lpanamensis_v36/sno_gene_gene_id.count.xz</v>
      </c>
      <c r="BP158" s="14" t="n">
        <v>6894</v>
      </c>
      <c r="BQ158" s="14" t="n">
        <v>374</v>
      </c>
      <c r="BR158" s="54" t="n">
        <f aca="false">(BQ158+BP158)/BB158</f>
        <v>0.000283918249982284</v>
      </c>
      <c r="BS158" s="55" t="n">
        <f aca="false">(BQ158+BP158)/(BK158+BJ158)</f>
        <v>0.000297467722112268</v>
      </c>
      <c r="BT158" s="5" t="s">
        <v>204</v>
      </c>
      <c r="BU158" s="44" t="n">
        <v>42186</v>
      </c>
      <c r="BV158" s="7" t="s">
        <v>739</v>
      </c>
      <c r="BW158" s="8" t="s">
        <v>163</v>
      </c>
      <c r="BZ158" s="8" t="s">
        <v>258</v>
      </c>
      <c r="CG158" s="7" t="s">
        <v>740</v>
      </c>
      <c r="CH158" s="7" t="n">
        <v>1</v>
      </c>
      <c r="CI158" s="7" t="n">
        <v>0</v>
      </c>
      <c r="CL158" s="8" t="n">
        <f aca="false">SUM(CH158:CK158)</f>
        <v>1</v>
      </c>
      <c r="CM158" s="56" t="n">
        <f aca="false">+CL158/BP158</f>
        <v>0.000145053669857847</v>
      </c>
      <c r="CN158" s="8" t="s">
        <v>99</v>
      </c>
    </row>
    <row r="159" customFormat="false" ht="26.85" hidden="false" customHeight="false" outlineLevel="0" collapsed="false">
      <c r="A159" s="58"/>
      <c r="B159" s="2" t="s">
        <v>583</v>
      </c>
      <c r="C159" s="2" t="s">
        <v>741</v>
      </c>
      <c r="D159" s="3" t="n">
        <v>1</v>
      </c>
      <c r="E159" s="5" t="s">
        <v>94</v>
      </c>
      <c r="F159" s="5" t="s">
        <v>95</v>
      </c>
      <c r="G159" s="5" t="s">
        <v>96</v>
      </c>
      <c r="H159" s="36" t="n">
        <v>42273</v>
      </c>
      <c r="K159" s="5" t="s">
        <v>168</v>
      </c>
      <c r="L159" s="5" t="s">
        <v>185</v>
      </c>
      <c r="M159" s="7" t="n">
        <v>3</v>
      </c>
      <c r="N159" s="5" t="s">
        <v>451</v>
      </c>
      <c r="O159" s="5" t="s">
        <v>239</v>
      </c>
      <c r="P159" s="35" t="s">
        <v>585</v>
      </c>
      <c r="Q159" s="5" t="s">
        <v>240</v>
      </c>
      <c r="R159" s="5" t="s">
        <v>155</v>
      </c>
      <c r="S159" s="5" t="s">
        <v>169</v>
      </c>
      <c r="T159" s="5" t="s">
        <v>157</v>
      </c>
      <c r="U159" s="9" t="n">
        <v>18000000</v>
      </c>
      <c r="W159" s="5" t="s">
        <v>230</v>
      </c>
      <c r="X159" s="12"/>
      <c r="AJ159" s="47"/>
      <c r="AQ159" s="8" t="s">
        <v>241</v>
      </c>
      <c r="BJ159" s="48"/>
      <c r="BK159" s="48"/>
      <c r="BV159" s="7" t="s">
        <v>586</v>
      </c>
      <c r="BW159" s="7" t="s">
        <v>214</v>
      </c>
      <c r="BZ159" s="8" t="s">
        <v>258</v>
      </c>
      <c r="CM159" s="8" t="e">
        <f aca="false">+CL159/BP159</f>
        <v>#DIV/0!</v>
      </c>
    </row>
    <row r="160" customFormat="false" ht="26.85" hidden="false" customHeight="false" outlineLevel="0" collapsed="false">
      <c r="A160" s="58"/>
      <c r="B160" s="2" t="s">
        <v>583</v>
      </c>
      <c r="C160" s="2" t="s">
        <v>742</v>
      </c>
      <c r="D160" s="3" t="n">
        <v>1</v>
      </c>
      <c r="E160" s="5" t="s">
        <v>94</v>
      </c>
      <c r="F160" s="5" t="s">
        <v>95</v>
      </c>
      <c r="G160" s="5" t="s">
        <v>96</v>
      </c>
      <c r="H160" s="36" t="n">
        <v>42273</v>
      </c>
      <c r="K160" s="5" t="s">
        <v>154</v>
      </c>
      <c r="L160" s="5" t="s">
        <v>185</v>
      </c>
      <c r="M160" s="7" t="n">
        <v>3</v>
      </c>
      <c r="N160" s="5" t="s">
        <v>451</v>
      </c>
      <c r="O160" s="5" t="s">
        <v>239</v>
      </c>
      <c r="P160" s="35" t="s">
        <v>585</v>
      </c>
      <c r="Q160" s="5" t="s">
        <v>240</v>
      </c>
      <c r="R160" s="5" t="s">
        <v>155</v>
      </c>
      <c r="S160" s="5" t="s">
        <v>156</v>
      </c>
      <c r="T160" s="5" t="s">
        <v>157</v>
      </c>
      <c r="U160" s="9" t="n">
        <v>21000000</v>
      </c>
      <c r="W160" s="5" t="s">
        <v>230</v>
      </c>
      <c r="X160" s="12"/>
      <c r="AJ160" s="47"/>
      <c r="AQ160" s="8" t="s">
        <v>241</v>
      </c>
      <c r="BJ160" s="48"/>
      <c r="BK160" s="48"/>
      <c r="BV160" s="7" t="s">
        <v>586</v>
      </c>
      <c r="BW160" s="7" t="s">
        <v>214</v>
      </c>
      <c r="BZ160" s="8" t="s">
        <v>258</v>
      </c>
      <c r="CM160" s="8" t="e">
        <f aca="false">+CL160/BP160</f>
        <v>#DIV/0!</v>
      </c>
    </row>
    <row r="161" customFormat="false" ht="26.85" hidden="false" customHeight="false" outlineLevel="0" collapsed="false">
      <c r="A161" s="58"/>
      <c r="B161" s="2" t="s">
        <v>583</v>
      </c>
      <c r="C161" s="2" t="s">
        <v>743</v>
      </c>
      <c r="D161" s="3" t="n">
        <v>1</v>
      </c>
      <c r="E161" s="5" t="s">
        <v>94</v>
      </c>
      <c r="F161" s="5" t="s">
        <v>95</v>
      </c>
      <c r="G161" s="5" t="s">
        <v>96</v>
      </c>
      <c r="H161" s="36" t="n">
        <v>42273</v>
      </c>
      <c r="K161" s="5" t="s">
        <v>175</v>
      </c>
      <c r="L161" s="5" t="s">
        <v>185</v>
      </c>
      <c r="M161" s="7" t="n">
        <v>3</v>
      </c>
      <c r="N161" s="5" t="s">
        <v>451</v>
      </c>
      <c r="O161" s="5" t="s">
        <v>239</v>
      </c>
      <c r="P161" s="35" t="s">
        <v>585</v>
      </c>
      <c r="Q161" s="5" t="s">
        <v>240</v>
      </c>
      <c r="R161" s="5" t="s">
        <v>155</v>
      </c>
      <c r="S161" s="5" t="s">
        <v>200</v>
      </c>
      <c r="T161" s="5" t="s">
        <v>177</v>
      </c>
      <c r="U161" s="9" t="n">
        <v>11000000</v>
      </c>
      <c r="W161" s="5" t="s">
        <v>230</v>
      </c>
      <c r="X161" s="12"/>
      <c r="AJ161" s="47"/>
      <c r="AQ161" s="8" t="s">
        <v>241</v>
      </c>
      <c r="BJ161" s="48"/>
      <c r="BK161" s="48"/>
      <c r="BV161" s="7" t="s">
        <v>586</v>
      </c>
      <c r="BW161" s="7" t="s">
        <v>214</v>
      </c>
      <c r="BZ161" s="8" t="s">
        <v>258</v>
      </c>
      <c r="CM161" s="8" t="e">
        <f aca="false">+CL161/BP161</f>
        <v>#DIV/0!</v>
      </c>
    </row>
    <row r="162" customFormat="false" ht="15.75" hidden="false" customHeight="false" outlineLevel="0" collapsed="false">
      <c r="A162" s="90" t="s">
        <v>744</v>
      </c>
      <c r="B162" s="33" t="s">
        <v>341</v>
      </c>
      <c r="C162" s="33" t="s">
        <v>745</v>
      </c>
      <c r="D162" s="34" t="n">
        <v>2</v>
      </c>
      <c r="E162" s="35" t="s">
        <v>94</v>
      </c>
      <c r="F162" s="35" t="s">
        <v>95</v>
      </c>
      <c r="G162" s="35" t="s">
        <v>96</v>
      </c>
      <c r="H162" s="36" t="n">
        <v>42144</v>
      </c>
      <c r="I162" s="6" t="n">
        <v>0.583333333333333</v>
      </c>
      <c r="J162" s="6" t="n">
        <v>0.833333333333333</v>
      </c>
      <c r="K162" s="7" t="s">
        <v>168</v>
      </c>
      <c r="L162" s="65" t="s">
        <v>185</v>
      </c>
      <c r="M162" s="40" t="n">
        <v>1</v>
      </c>
      <c r="N162" s="35" t="s">
        <v>266</v>
      </c>
      <c r="O162" s="35" t="s">
        <v>99</v>
      </c>
      <c r="P162" s="35" t="s">
        <v>99</v>
      </c>
      <c r="Q162" s="35" t="s">
        <v>291</v>
      </c>
      <c r="R162" s="40" t="s">
        <v>155</v>
      </c>
      <c r="S162" s="40" t="s">
        <v>169</v>
      </c>
      <c r="T162" s="7" t="s">
        <v>157</v>
      </c>
      <c r="U162" s="41" t="s">
        <v>229</v>
      </c>
      <c r="V162" s="42" t="n">
        <v>99</v>
      </c>
      <c r="W162" s="43" t="s">
        <v>230</v>
      </c>
      <c r="X162" s="11" t="n">
        <v>42627</v>
      </c>
      <c r="Y162" s="35" t="n">
        <v>20</v>
      </c>
      <c r="Z162" s="35" t="n">
        <f aca="false">(Y162-AH162)-3</f>
        <v>15.7</v>
      </c>
      <c r="AA162" s="44" t="n">
        <v>42630</v>
      </c>
      <c r="AB162" s="40" t="n">
        <v>236</v>
      </c>
      <c r="AC162" s="40" t="s">
        <v>104</v>
      </c>
      <c r="AD162" s="40" t="n">
        <v>9.6</v>
      </c>
      <c r="AE162" s="40" t="s">
        <v>102</v>
      </c>
      <c r="AF162" s="40" t="s">
        <v>102</v>
      </c>
      <c r="AG162" s="40" t="s">
        <v>102</v>
      </c>
      <c r="AH162" s="40" t="n">
        <v>1.3</v>
      </c>
      <c r="AI162" s="40" t="n">
        <v>300</v>
      </c>
      <c r="AJ162" s="47" t="n">
        <v>42636</v>
      </c>
      <c r="AK162" s="40" t="s">
        <v>104</v>
      </c>
      <c r="AL162" s="40" t="n">
        <v>14</v>
      </c>
      <c r="AM162" s="40" t="n">
        <v>27</v>
      </c>
      <c r="AN162" s="40" t="n">
        <v>15</v>
      </c>
      <c r="AO162" s="47" t="n">
        <v>42647</v>
      </c>
      <c r="AP162" s="40" t="n">
        <v>12</v>
      </c>
      <c r="AQ162" s="40" t="s">
        <v>188</v>
      </c>
      <c r="AS162" s="8"/>
      <c r="AT162" s="7" t="s">
        <v>746</v>
      </c>
      <c r="AU162" s="8" t="n">
        <v>173</v>
      </c>
      <c r="AV162" s="51" t="n">
        <f aca="false">(100 * 4)/AU162</f>
        <v>2.3121387283237</v>
      </c>
      <c r="AW162" s="8"/>
      <c r="AX162" s="8"/>
      <c r="AY162" s="8" t="n">
        <v>20210301</v>
      </c>
      <c r="AZ162" s="7" t="n">
        <v>20210316</v>
      </c>
      <c r="BA162" s="14" t="n">
        <v>110070493</v>
      </c>
      <c r="BB162" s="14" t="n">
        <v>84678027</v>
      </c>
      <c r="BC162" s="52" t="n">
        <f aca="false">BB162/BA162</f>
        <v>0.769307238407663</v>
      </c>
      <c r="BD162" s="8" t="str">
        <f aca="false">CONCATENATE("preprocessing/",A162, "/outputs/salmon_hg38_100/quant.sf")</f>
        <v>preprocessing/TMRC30107/outputs/salmon_hg38_100/quant.sf</v>
      </c>
      <c r="BE162" s="48"/>
      <c r="BF162" s="48"/>
      <c r="BG162" s="48"/>
      <c r="BH162" s="8"/>
      <c r="BI162" s="49" t="str">
        <f aca="false">CONCATENATE("preprocessing/", A162, "/outputs/02hisat2_hg38_100/hg38_100_sno_gene_gene_id.count.xz")</f>
        <v>preprocessing/TMRC30107/outputs/02hisat2_hg38_100/hg38_100_sno_gene_gene_id.count.xz</v>
      </c>
      <c r="BJ162" s="48" t="n">
        <v>77682372</v>
      </c>
      <c r="BK162" s="48" t="n">
        <v>4486869</v>
      </c>
      <c r="BL162" s="52" t="n">
        <f aca="false">(BK162+BJ162)/BB162</f>
        <v>0.970372644605902</v>
      </c>
      <c r="BM162" s="8"/>
      <c r="BN162" s="8"/>
      <c r="BO162" s="8" t="str">
        <f aca="false">CONCATENATE("preprocessing/", A162, "/outputs/03hisat2_lpanamensis_v36/sno_gene_gene_id.count.xz")</f>
        <v>preprocessing/TMRC30107/outputs/03hisat2_lpanamensis_v36/sno_gene_gene_id.count.xz</v>
      </c>
      <c r="BP162" s="68" t="n">
        <v>18573</v>
      </c>
      <c r="BQ162" s="68" t="n">
        <v>1220</v>
      </c>
      <c r="BR162" s="54" t="n">
        <f aca="false">(BQ162+BP162)/BB162</f>
        <v>0.000233744227413329</v>
      </c>
      <c r="BS162" s="55" t="n">
        <f aca="false">(BQ162+BP162)/(BK162+BJ162)</f>
        <v>0.000240880891184087</v>
      </c>
      <c r="BT162" s="7" t="s">
        <v>173</v>
      </c>
      <c r="BU162" s="44" t="n">
        <v>42186</v>
      </c>
      <c r="BV162" s="7" t="s">
        <v>343</v>
      </c>
      <c r="BW162" s="8" t="s">
        <v>163</v>
      </c>
      <c r="BX162" s="8"/>
      <c r="BY162" s="8"/>
      <c r="BZ162" s="8" t="s">
        <v>258</v>
      </c>
      <c r="CA162" s="8"/>
      <c r="CB162" s="8"/>
      <c r="CC162" s="8"/>
      <c r="CD162" s="8"/>
      <c r="CE162" s="8"/>
      <c r="CF162" s="8"/>
      <c r="CG162" s="8" t="s">
        <v>747</v>
      </c>
      <c r="CH162" s="8" t="n">
        <v>0</v>
      </c>
      <c r="CI162" s="8" t="n">
        <v>0</v>
      </c>
      <c r="CJ162" s="8" t="n">
        <v>285</v>
      </c>
      <c r="CK162" s="8" t="n">
        <v>0</v>
      </c>
      <c r="CL162" s="8" t="n">
        <f aca="false">SUM(CH162:CK162)</f>
        <v>285</v>
      </c>
      <c r="CM162" s="56" t="n">
        <f aca="false">+CL162/BP162</f>
        <v>0.0153448554353093</v>
      </c>
      <c r="CN162" s="8" t="s">
        <v>104</v>
      </c>
    </row>
    <row r="163" customFormat="false" ht="52.2" hidden="false" customHeight="false" outlineLevel="0" collapsed="false">
      <c r="A163" s="58" t="s">
        <v>748</v>
      </c>
      <c r="B163" s="2" t="s">
        <v>325</v>
      </c>
      <c r="C163" s="2" t="s">
        <v>749</v>
      </c>
      <c r="D163" s="3" t="n">
        <v>2</v>
      </c>
      <c r="E163" s="35" t="s">
        <v>94</v>
      </c>
      <c r="F163" s="35" t="s">
        <v>95</v>
      </c>
      <c r="G163" s="35" t="s">
        <v>96</v>
      </c>
      <c r="H163" s="36" t="n">
        <v>42167</v>
      </c>
      <c r="I163" s="6" t="n">
        <v>0.447916666666667</v>
      </c>
      <c r="J163" s="6" t="n">
        <v>0.739583333333333</v>
      </c>
      <c r="K163" s="7" t="s">
        <v>154</v>
      </c>
      <c r="L163" s="65" t="s">
        <v>185</v>
      </c>
      <c r="M163" s="40" t="n">
        <v>3</v>
      </c>
      <c r="N163" s="35" t="s">
        <v>238</v>
      </c>
      <c r="O163" s="35" t="s">
        <v>239</v>
      </c>
      <c r="P163" s="35" t="s">
        <v>327</v>
      </c>
      <c r="Q163" s="35" t="s">
        <v>240</v>
      </c>
      <c r="R163" s="40" t="s">
        <v>155</v>
      </c>
      <c r="S163" s="40" t="s">
        <v>156</v>
      </c>
      <c r="T163" s="7" t="s">
        <v>157</v>
      </c>
      <c r="U163" s="41" t="s">
        <v>750</v>
      </c>
      <c r="V163" s="10" t="n">
        <v>99</v>
      </c>
      <c r="W163" s="43" t="s">
        <v>230</v>
      </c>
      <c r="X163" s="11" t="n">
        <v>42628</v>
      </c>
      <c r="Y163" s="5" t="n">
        <v>15</v>
      </c>
      <c r="Z163" s="35" t="n">
        <f aca="false">(Y163-AH163)-3</f>
        <v>9.6</v>
      </c>
      <c r="AA163" s="44" t="n">
        <v>42630</v>
      </c>
      <c r="AB163" s="8" t="n">
        <v>123</v>
      </c>
      <c r="AC163" s="8" t="s">
        <v>105</v>
      </c>
      <c r="AD163" s="8" t="n">
        <v>2.5</v>
      </c>
      <c r="AE163" s="40" t="s">
        <v>102</v>
      </c>
      <c r="AF163" s="40" t="s">
        <v>102</v>
      </c>
      <c r="AG163" s="40" t="s">
        <v>102</v>
      </c>
      <c r="AH163" s="8" t="n">
        <v>2.4</v>
      </c>
      <c r="AI163" s="8" t="n">
        <v>300</v>
      </c>
      <c r="AJ163" s="47" t="n">
        <v>42663</v>
      </c>
      <c r="AK163" s="40" t="s">
        <v>104</v>
      </c>
      <c r="AL163" s="40" t="n">
        <v>8</v>
      </c>
      <c r="AM163" s="40"/>
      <c r="AN163" s="40" t="n">
        <v>15</v>
      </c>
      <c r="AO163" s="92" t="n">
        <v>42738</v>
      </c>
      <c r="AP163" s="60" t="n">
        <v>12</v>
      </c>
      <c r="AQ163" s="40" t="s">
        <v>188</v>
      </c>
      <c r="AT163" s="7" t="s">
        <v>751</v>
      </c>
      <c r="AU163" s="7" t="n">
        <v>40.4</v>
      </c>
      <c r="AX163" s="7" t="s">
        <v>725</v>
      </c>
      <c r="AY163" s="5" t="n">
        <v>20210601</v>
      </c>
      <c r="AZ163" s="7" t="n">
        <v>20210610</v>
      </c>
      <c r="BA163" s="14" t="n">
        <v>40690525</v>
      </c>
      <c r="BB163" s="14" t="n">
        <v>37051985</v>
      </c>
      <c r="BC163" s="52" t="n">
        <f aca="false">BB163/BA163</f>
        <v>0.910580165775694</v>
      </c>
      <c r="BD163" s="8" t="str">
        <f aca="false">CONCATENATE("preprocessing/",A163, "/outputs/salmon_hg38_100/quant.sf")</f>
        <v>preprocessing/TMRC30170/outputs/salmon_hg38_100/quant.sf</v>
      </c>
      <c r="BI163" s="49" t="str">
        <f aca="false">CONCATENATE("preprocessing/", A163, "/outputs/02hisat2_hg38_100/hg38_100_sno_gene_gene_id.count.xz")</f>
        <v>preprocessing/TMRC30170/outputs/02hisat2_hg38_100/hg38_100_sno_gene_gene_id.count.xz</v>
      </c>
      <c r="BJ163" s="75" t="n">
        <v>34519753</v>
      </c>
      <c r="BK163" s="75" t="n">
        <v>1602074</v>
      </c>
      <c r="BL163" s="52" t="n">
        <f aca="false">(BK163+BJ163)/BB163</f>
        <v>0.974895865903001</v>
      </c>
      <c r="BO163" s="8" t="str">
        <f aca="false">CONCATENATE("preprocessing/", A163, "/outputs/03hisat2_lpanamensis_v36/sno_gene_gene_id.count.xz")</f>
        <v>preprocessing/TMRC30170/outputs/03hisat2_lpanamensis_v36/sno_gene_gene_id.count.xz</v>
      </c>
      <c r="BP163" s="68" t="n">
        <v>7251</v>
      </c>
      <c r="BQ163" s="68" t="n">
        <v>464</v>
      </c>
      <c r="BR163" s="54" t="n">
        <f aca="false">(BQ163+BP163)/BB163</f>
        <v>0.000208220963060414</v>
      </c>
      <c r="BS163" s="55" t="n">
        <f aca="false">(BQ163+BP163)/(BK163+BJ163)</f>
        <v>0.000213582773650956</v>
      </c>
      <c r="BT163" s="7" t="s">
        <v>161</v>
      </c>
      <c r="BU163" s="12"/>
      <c r="BV163" s="7" t="s">
        <v>328</v>
      </c>
      <c r="BW163" s="7" t="s">
        <v>214</v>
      </c>
      <c r="BZ163" s="8" t="s">
        <v>258</v>
      </c>
      <c r="CG163" s="7" t="s">
        <v>752</v>
      </c>
      <c r="CH163" s="7" t="n">
        <v>0</v>
      </c>
      <c r="CI163" s="7" t="n">
        <v>0</v>
      </c>
      <c r="CJ163" s="7" t="n">
        <v>109</v>
      </c>
      <c r="CK163" s="7" t="n">
        <v>0</v>
      </c>
      <c r="CL163" s="8" t="n">
        <f aca="false">SUM(CH163:CK163)</f>
        <v>109</v>
      </c>
      <c r="CM163" s="56" t="n">
        <f aca="false">+CL163/BP163</f>
        <v>0.015032409322852</v>
      </c>
      <c r="CN163" s="7" t="s">
        <v>104</v>
      </c>
    </row>
    <row r="164" customFormat="false" ht="15.75" hidden="false" customHeight="false" outlineLevel="0" collapsed="false">
      <c r="A164" s="58" t="s">
        <v>753</v>
      </c>
      <c r="B164" s="2" t="s">
        <v>545</v>
      </c>
      <c r="C164" s="2" t="s">
        <v>754</v>
      </c>
      <c r="D164" s="3" t="n">
        <v>1</v>
      </c>
      <c r="E164" s="35" t="s">
        <v>94</v>
      </c>
      <c r="F164" s="35" t="s">
        <v>95</v>
      </c>
      <c r="G164" s="35" t="s">
        <v>96</v>
      </c>
      <c r="H164" s="36" t="n">
        <v>42159</v>
      </c>
      <c r="I164" s="6" t="n">
        <v>0.260416666666667</v>
      </c>
      <c r="J164" s="6" t="n">
        <v>0.729166666666667</v>
      </c>
      <c r="K164" s="5" t="s">
        <v>175</v>
      </c>
      <c r="L164" s="65" t="s">
        <v>185</v>
      </c>
      <c r="M164" s="40" t="n">
        <v>2</v>
      </c>
      <c r="N164" s="35" t="s">
        <v>451</v>
      </c>
      <c r="O164" s="35" t="s">
        <v>240</v>
      </c>
      <c r="P164" s="35" t="s">
        <v>99</v>
      </c>
      <c r="Q164" s="35" t="s">
        <v>240</v>
      </c>
      <c r="R164" s="40" t="s">
        <v>155</v>
      </c>
      <c r="S164" s="40" t="s">
        <v>200</v>
      </c>
      <c r="T164" s="7" t="s">
        <v>177</v>
      </c>
      <c r="U164" s="41" t="s">
        <v>755</v>
      </c>
      <c r="V164" s="42" t="n">
        <v>100</v>
      </c>
      <c r="W164" s="43" t="s">
        <v>230</v>
      </c>
      <c r="X164" s="11" t="n">
        <v>42264</v>
      </c>
      <c r="Y164" s="35" t="n">
        <v>28</v>
      </c>
      <c r="Z164" s="35" t="n">
        <f aca="false">(Y164-AH164)-3</f>
        <v>20</v>
      </c>
      <c r="AA164" s="44" t="n">
        <v>42264</v>
      </c>
      <c r="AB164" s="8" t="n">
        <v>61</v>
      </c>
      <c r="AC164" s="100" t="s">
        <v>105</v>
      </c>
      <c r="AD164" s="8" t="n">
        <v>2.7</v>
      </c>
      <c r="AE164" s="7" t="s">
        <v>102</v>
      </c>
      <c r="AF164" s="7" t="s">
        <v>102</v>
      </c>
      <c r="AG164" s="7" t="s">
        <v>102</v>
      </c>
      <c r="AH164" s="8" t="n">
        <v>5</v>
      </c>
      <c r="AI164" s="8" t="n">
        <v>300</v>
      </c>
      <c r="AJ164" s="47" t="n">
        <v>42265</v>
      </c>
      <c r="AK164" s="40" t="s">
        <v>104</v>
      </c>
      <c r="AL164" s="40" t="n">
        <v>20</v>
      </c>
      <c r="AM164" s="40" t="n">
        <v>27</v>
      </c>
      <c r="AN164" s="40" t="n">
        <v>15</v>
      </c>
      <c r="AO164" s="13" t="n">
        <v>42277</v>
      </c>
      <c r="AP164" s="40" t="n">
        <v>12</v>
      </c>
      <c r="AQ164" s="40" t="s">
        <v>188</v>
      </c>
      <c r="AS164" s="8"/>
      <c r="AT164" s="7" t="s">
        <v>756</v>
      </c>
      <c r="AU164" s="7" t="n">
        <v>129</v>
      </c>
      <c r="AV164" s="51" t="n">
        <f aca="false">(100 * 2)/AU164</f>
        <v>1.55038759689923</v>
      </c>
      <c r="AW164" s="51" t="n">
        <f aca="false">100-AV164</f>
        <v>98.4496124031008</v>
      </c>
      <c r="AX164" s="7" t="s">
        <v>208</v>
      </c>
      <c r="AY164" s="7" t="n">
        <v>20191107</v>
      </c>
      <c r="AZ164" s="7" t="n">
        <v>20191127</v>
      </c>
      <c r="BA164" s="14" t="n">
        <v>9920471</v>
      </c>
      <c r="BB164" s="14" t="n">
        <v>9577224</v>
      </c>
      <c r="BC164" s="52" t="n">
        <f aca="false">BB164/BA164</f>
        <v>0.96540013069944</v>
      </c>
      <c r="BD164" s="8" t="str">
        <f aca="false">CONCATENATE("preprocessing/",A164, "/outputs/salmon_hg38_100/quant.sf")</f>
        <v>preprocessing/TMRC30032/outputs/salmon_hg38_100/quant.sf</v>
      </c>
      <c r="BF164" s="52"/>
      <c r="BI164" s="49" t="str">
        <f aca="false">CONCATENATE("preprocessing/", A164, "/outputs/02hisat2_hg38_100/hg38_100_sno_gene_gene_id.count.xz")</f>
        <v>preprocessing/TMRC30032/outputs/02hisat2_hg38_100/hg38_100_sno_gene_gene_id.count.xz</v>
      </c>
      <c r="BJ164" s="48" t="n">
        <v>7885665</v>
      </c>
      <c r="BK164" s="48" t="n">
        <v>1256208</v>
      </c>
      <c r="BL164" s="52" t="n">
        <f aca="false">(BK164+BJ164)/BB164</f>
        <v>0.954543090983358</v>
      </c>
      <c r="BO164" s="8" t="str">
        <f aca="false">CONCATENATE("preprocessing/", A164, "/outputs/03hisat2_lpanamensis_v36/sno_gene_gene_id.count.xz")</f>
        <v>preprocessing/TMRC30032/outputs/03hisat2_lpanamensis_v36/sno_gene_gene_id.count.xz</v>
      </c>
      <c r="BP164" s="14" t="n">
        <v>1300</v>
      </c>
      <c r="BQ164" s="14" t="n">
        <v>90</v>
      </c>
      <c r="BR164" s="54" t="n">
        <f aca="false">(BQ164+BP164)/BB164</f>
        <v>0.000145136001831011</v>
      </c>
      <c r="BS164" s="55" t="n">
        <f aca="false">(BQ164+BP164)/(BK164+BJ164)</f>
        <v>0.00015204761650047</v>
      </c>
      <c r="BT164" s="5" t="s">
        <v>181</v>
      </c>
      <c r="BU164" s="44" t="n">
        <v>42264</v>
      </c>
      <c r="BV164" s="7" t="s">
        <v>548</v>
      </c>
      <c r="BW164" s="7" t="s">
        <v>214</v>
      </c>
      <c r="BZ164" s="8" t="s">
        <v>258</v>
      </c>
      <c r="CG164" s="7" t="s">
        <v>757</v>
      </c>
      <c r="CH164" s="7" t="n">
        <v>0</v>
      </c>
      <c r="CI164" s="7" t="n">
        <v>0</v>
      </c>
      <c r="CL164" s="8" t="n">
        <f aca="false">SUM(CH164:CK164)</f>
        <v>0</v>
      </c>
      <c r="CM164" s="56" t="n">
        <f aca="false">+CL164/BP164</f>
        <v>0</v>
      </c>
      <c r="CN164" s="7" t="s">
        <v>99</v>
      </c>
    </row>
    <row r="165" customFormat="false" ht="15.75" hidden="false" customHeight="false" outlineLevel="0" collapsed="false">
      <c r="A165" s="90" t="s">
        <v>758</v>
      </c>
      <c r="B165" s="33" t="s">
        <v>341</v>
      </c>
      <c r="C165" s="33" t="s">
        <v>759</v>
      </c>
      <c r="D165" s="34" t="n">
        <v>2</v>
      </c>
      <c r="E165" s="35" t="s">
        <v>94</v>
      </c>
      <c r="F165" s="35" t="s">
        <v>95</v>
      </c>
      <c r="G165" s="35" t="s">
        <v>96</v>
      </c>
      <c r="H165" s="36" t="n">
        <v>42151</v>
      </c>
      <c r="I165" s="6" t="n">
        <v>0.365277777777778</v>
      </c>
      <c r="J165" s="6" t="n">
        <v>0.858333333333333</v>
      </c>
      <c r="K165" s="7" t="s">
        <v>168</v>
      </c>
      <c r="L165" s="65" t="s">
        <v>185</v>
      </c>
      <c r="M165" s="40" t="n">
        <v>2</v>
      </c>
      <c r="N165" s="35" t="s">
        <v>266</v>
      </c>
      <c r="O165" s="35" t="s">
        <v>99</v>
      </c>
      <c r="P165" s="35" t="s">
        <v>99</v>
      </c>
      <c r="Q165" s="35" t="s">
        <v>291</v>
      </c>
      <c r="R165" s="40" t="s">
        <v>155</v>
      </c>
      <c r="S165" s="40" t="s">
        <v>169</v>
      </c>
      <c r="T165" s="7" t="s">
        <v>157</v>
      </c>
      <c r="U165" s="41" t="s">
        <v>760</v>
      </c>
      <c r="V165" s="42" t="n">
        <v>98</v>
      </c>
      <c r="W165" s="43" t="s">
        <v>230</v>
      </c>
      <c r="X165" s="11" t="n">
        <v>42627</v>
      </c>
      <c r="Y165" s="35" t="n">
        <v>23</v>
      </c>
      <c r="Z165" s="35" t="n">
        <f aca="false">(Y165-AH165)-3</f>
        <v>18.3</v>
      </c>
      <c r="AA165" s="44" t="n">
        <v>42630</v>
      </c>
      <c r="AB165" s="40" t="n">
        <v>175</v>
      </c>
      <c r="AC165" s="40" t="s">
        <v>104</v>
      </c>
      <c r="AD165" s="40" t="n">
        <v>9.7</v>
      </c>
      <c r="AE165" s="40" t="s">
        <v>102</v>
      </c>
      <c r="AF165" s="40" t="s">
        <v>102</v>
      </c>
      <c r="AG165" s="40" t="s">
        <v>102</v>
      </c>
      <c r="AH165" s="40" t="n">
        <v>1.7</v>
      </c>
      <c r="AI165" s="40" t="n">
        <v>300</v>
      </c>
      <c r="AJ165" s="47" t="n">
        <v>42636</v>
      </c>
      <c r="AK165" s="40" t="s">
        <v>104</v>
      </c>
      <c r="AL165" s="40" t="n">
        <v>16</v>
      </c>
      <c r="AM165" s="40" t="n">
        <v>27</v>
      </c>
      <c r="AN165" s="40" t="n">
        <v>15</v>
      </c>
      <c r="AO165" s="47" t="n">
        <v>42647</v>
      </c>
      <c r="AP165" s="40" t="n">
        <v>12</v>
      </c>
      <c r="AQ165" s="40" t="s">
        <v>188</v>
      </c>
      <c r="AS165" s="8"/>
      <c r="AT165" s="7" t="s">
        <v>761</v>
      </c>
      <c r="AU165" s="8" t="n">
        <v>152</v>
      </c>
      <c r="AV165" s="51" t="n">
        <f aca="false">(100 * 4)/AU165</f>
        <v>2.63157894736842</v>
      </c>
      <c r="AW165" s="8"/>
      <c r="AX165" s="8"/>
      <c r="AY165" s="8"/>
      <c r="AZ165" s="8"/>
      <c r="BA165" s="14" t="n">
        <v>70813078</v>
      </c>
      <c r="BB165" s="14" t="n">
        <v>54221553</v>
      </c>
      <c r="BC165" s="52" t="n">
        <f aca="false">BB165/BA165</f>
        <v>0.765699705921553</v>
      </c>
      <c r="BD165" s="8" t="str">
        <f aca="false">CONCATENATE("preprocessing/",A165, "/outputs/salmon_hg38_100/quant.sf")</f>
        <v>preprocessing/TMRC30096/outputs/salmon_hg38_100/quant.sf</v>
      </c>
      <c r="BE165" s="48"/>
      <c r="BF165" s="48"/>
      <c r="BG165" s="48"/>
      <c r="BH165" s="8"/>
      <c r="BI165" s="49" t="str">
        <f aca="false">CONCATENATE("preprocessing/", A165, "/outputs/02hisat2_hg38_100/hg38_100_sno_gene_gene_id.count.xz")</f>
        <v>preprocessing/TMRC30096/outputs/02hisat2_hg38_100/hg38_100_sno_gene_gene_id.count.xz</v>
      </c>
      <c r="BJ165" s="48" t="n">
        <v>49683424</v>
      </c>
      <c r="BK165" s="48" t="n">
        <v>2909862</v>
      </c>
      <c r="BL165" s="52" t="n">
        <f aca="false">(BK165+BJ165)/BB165</f>
        <v>0.969970115020498</v>
      </c>
      <c r="BM165" s="8"/>
      <c r="BN165" s="8"/>
      <c r="BO165" s="8" t="str">
        <f aca="false">CONCATENATE("preprocessing/", A165, "/outputs/03hisat2_lpanamensis_v36/sno_gene_gene_id.count.xz")</f>
        <v>preprocessing/TMRC30096/outputs/03hisat2_lpanamensis_v36/sno_gene_gene_id.count.xz</v>
      </c>
      <c r="BP165" s="68" t="n">
        <v>22610</v>
      </c>
      <c r="BQ165" s="68" t="n">
        <v>1538</v>
      </c>
      <c r="BR165" s="54" t="n">
        <f aca="false">(BQ165+BP165)/BB165</f>
        <v>0.000445357955719195</v>
      </c>
      <c r="BS165" s="55" t="n">
        <f aca="false">(BQ165+BP165)/(BK165+BJ165)</f>
        <v>0.000459146059061607</v>
      </c>
      <c r="BT165" s="7" t="s">
        <v>173</v>
      </c>
      <c r="BU165" s="12"/>
      <c r="BV165" s="7" t="s">
        <v>343</v>
      </c>
      <c r="BW165" s="8" t="s">
        <v>214</v>
      </c>
      <c r="BX165" s="8"/>
      <c r="BY165" s="8"/>
      <c r="BZ165" s="8" t="s">
        <v>258</v>
      </c>
      <c r="CA165" s="8"/>
      <c r="CB165" s="8"/>
      <c r="CC165" s="8"/>
      <c r="CD165" s="8"/>
      <c r="CE165" s="8"/>
      <c r="CF165" s="8" t="s">
        <v>762</v>
      </c>
      <c r="CG165" s="8" t="s">
        <v>763</v>
      </c>
      <c r="CH165" s="8" t="n">
        <v>0</v>
      </c>
      <c r="CI165" s="8" t="n">
        <v>0</v>
      </c>
      <c r="CJ165" s="8" t="n">
        <v>260</v>
      </c>
      <c r="CK165" s="8" t="n">
        <v>0</v>
      </c>
      <c r="CL165" s="8" t="n">
        <f aca="false">SUM(CH165:CK165)</f>
        <v>260</v>
      </c>
      <c r="CM165" s="56" t="n">
        <f aca="false">+CL165/BP165</f>
        <v>0.011499336576736</v>
      </c>
      <c r="CN165" s="8" t="s">
        <v>104</v>
      </c>
    </row>
    <row r="166" customFormat="false" ht="15.75" hidden="false" customHeight="false" outlineLevel="0" collapsed="false">
      <c r="A166" s="90" t="s">
        <v>764</v>
      </c>
      <c r="B166" s="33" t="s">
        <v>341</v>
      </c>
      <c r="C166" s="33" t="s">
        <v>765</v>
      </c>
      <c r="D166" s="34" t="n">
        <v>2</v>
      </c>
      <c r="E166" s="35" t="s">
        <v>94</v>
      </c>
      <c r="F166" s="35" t="s">
        <v>95</v>
      </c>
      <c r="G166" s="35" t="s">
        <v>96</v>
      </c>
      <c r="H166" s="36" t="n">
        <v>42144</v>
      </c>
      <c r="I166" s="6" t="n">
        <v>0.583333333333333</v>
      </c>
      <c r="J166" s="6" t="n">
        <v>0.833333333333333</v>
      </c>
      <c r="K166" s="7" t="s">
        <v>154</v>
      </c>
      <c r="L166" s="65" t="s">
        <v>185</v>
      </c>
      <c r="M166" s="40" t="n">
        <v>1</v>
      </c>
      <c r="N166" s="35" t="s">
        <v>266</v>
      </c>
      <c r="O166" s="35" t="s">
        <v>99</v>
      </c>
      <c r="P166" s="35" t="s">
        <v>99</v>
      </c>
      <c r="Q166" s="35" t="s">
        <v>291</v>
      </c>
      <c r="R166" s="40" t="s">
        <v>155</v>
      </c>
      <c r="S166" s="40" t="s">
        <v>156</v>
      </c>
      <c r="T166" s="7" t="s">
        <v>157</v>
      </c>
      <c r="U166" s="41" t="s">
        <v>286</v>
      </c>
      <c r="V166" s="59" t="s">
        <v>112</v>
      </c>
      <c r="W166" s="43" t="s">
        <v>230</v>
      </c>
      <c r="X166" s="11" t="n">
        <v>42627</v>
      </c>
      <c r="Y166" s="35" t="n">
        <v>20</v>
      </c>
      <c r="Z166" s="35" t="n">
        <f aca="false">(Y166-AH166)-3</f>
        <v>10.2</v>
      </c>
      <c r="AA166" s="44" t="n">
        <v>42630</v>
      </c>
      <c r="AB166" s="40" t="n">
        <v>44</v>
      </c>
      <c r="AC166" s="40" t="s">
        <v>104</v>
      </c>
      <c r="AD166" s="40" t="n">
        <v>7.8</v>
      </c>
      <c r="AE166" s="40" t="s">
        <v>102</v>
      </c>
      <c r="AF166" s="40" t="s">
        <v>102</v>
      </c>
      <c r="AG166" s="40" t="s">
        <v>102</v>
      </c>
      <c r="AH166" s="40" t="n">
        <v>6.8</v>
      </c>
      <c r="AI166" s="40" t="n">
        <v>300</v>
      </c>
      <c r="AJ166" s="47" t="n">
        <v>42636</v>
      </c>
      <c r="AK166" s="40" t="s">
        <v>104</v>
      </c>
      <c r="AL166" s="40" t="n">
        <v>15</v>
      </c>
      <c r="AM166" s="40" t="n">
        <v>27</v>
      </c>
      <c r="AN166" s="40" t="n">
        <v>15</v>
      </c>
      <c r="AO166" s="47" t="n">
        <v>42647</v>
      </c>
      <c r="AP166" s="40" t="n">
        <v>12</v>
      </c>
      <c r="AQ166" s="40" t="s">
        <v>188</v>
      </c>
      <c r="AS166" s="8"/>
      <c r="AT166" s="7" t="s">
        <v>766</v>
      </c>
      <c r="AU166" s="8" t="n">
        <v>126</v>
      </c>
      <c r="AV166" s="51" t="n">
        <f aca="false">(100 * 4)/AU166</f>
        <v>3.17460317460317</v>
      </c>
      <c r="AW166" s="8"/>
      <c r="AX166" s="8"/>
      <c r="AY166" s="8" t="n">
        <v>20210301</v>
      </c>
      <c r="AZ166" s="7" t="n">
        <v>20210316</v>
      </c>
      <c r="BA166" s="14" t="n">
        <v>148499128</v>
      </c>
      <c r="BB166" s="14" t="n">
        <v>139242322</v>
      </c>
      <c r="BC166" s="52" t="n">
        <f aca="false">BB166/BA166</f>
        <v>0.937664240021665</v>
      </c>
      <c r="BD166" s="8" t="str">
        <f aca="false">CONCATENATE("preprocessing/",A166, "/outputs/salmon_hg38_100/quant.sf")</f>
        <v>preprocessing/TMRC30083/outputs/salmon_hg38_100/quant.sf</v>
      </c>
      <c r="BE166" s="48"/>
      <c r="BF166" s="48"/>
      <c r="BG166" s="48"/>
      <c r="BH166" s="8"/>
      <c r="BI166" s="49" t="str">
        <f aca="false">CONCATENATE("preprocessing/", A166, "/outputs/02hisat2_hg38_100/hg38_100_sno_gene_gene_id.count.xz")</f>
        <v>preprocessing/TMRC30083/outputs/02hisat2_hg38_100/hg38_100_sno_gene_gene_id.count.xz</v>
      </c>
      <c r="BJ166" s="48" t="n">
        <v>128755708</v>
      </c>
      <c r="BK166" s="48" t="n">
        <v>6350099</v>
      </c>
      <c r="BL166" s="52" t="n">
        <f aca="false">(BK166+BJ166)/BB166</f>
        <v>0.970292688741574</v>
      </c>
      <c r="BM166" s="8"/>
      <c r="BN166" s="8"/>
      <c r="BO166" s="8" t="str">
        <f aca="false">CONCATENATE("preprocessing/", A166, "/outputs/03hisat2_lpanamensis_v36/sno_gene_gene_id.count.xz")</f>
        <v>preprocessing/TMRC30083/outputs/03hisat2_lpanamensis_v36/sno_gene_gene_id.count.xz</v>
      </c>
      <c r="BP166" s="68" t="n">
        <v>36391</v>
      </c>
      <c r="BQ166" s="68" t="n">
        <v>3004</v>
      </c>
      <c r="BR166" s="54" t="n">
        <f aca="false">(BQ166+BP166)/BB166</f>
        <v>0.000282924037994713</v>
      </c>
      <c r="BS166" s="55" t="n">
        <f aca="false">(BQ166+BP166)/(BK166+BJ166)</f>
        <v>0.000291586282446024</v>
      </c>
      <c r="BT166" s="7" t="s">
        <v>161</v>
      </c>
      <c r="BU166" s="44" t="n">
        <v>42186</v>
      </c>
      <c r="BV166" s="7" t="s">
        <v>343</v>
      </c>
      <c r="BW166" s="8" t="s">
        <v>163</v>
      </c>
      <c r="BX166" s="8"/>
      <c r="BY166" s="8"/>
      <c r="BZ166" s="8" t="s">
        <v>258</v>
      </c>
      <c r="CA166" s="8"/>
      <c r="CB166" s="8"/>
      <c r="CC166" s="8"/>
      <c r="CD166" s="8"/>
      <c r="CE166" s="8"/>
      <c r="CF166" s="8" t="s">
        <v>767</v>
      </c>
      <c r="CG166" s="8" t="s">
        <v>768</v>
      </c>
      <c r="CH166" s="8" t="n">
        <v>0</v>
      </c>
      <c r="CI166" s="8" t="n">
        <v>0</v>
      </c>
      <c r="CJ166" s="8"/>
      <c r="CK166" s="8"/>
      <c r="CL166" s="8" t="n">
        <f aca="false">SUM(CH166:CK166)</f>
        <v>0</v>
      </c>
      <c r="CM166" s="56" t="n">
        <f aca="false">+CL166/BP166</f>
        <v>0</v>
      </c>
      <c r="CN166" s="8" t="s">
        <v>99</v>
      </c>
    </row>
    <row r="167" customFormat="false" ht="15.75" hidden="false" customHeight="false" outlineLevel="0" collapsed="false">
      <c r="A167" s="58" t="s">
        <v>769</v>
      </c>
      <c r="B167" s="2" t="s">
        <v>545</v>
      </c>
      <c r="C167" s="2" t="s">
        <v>770</v>
      </c>
      <c r="D167" s="3" t="n">
        <v>1</v>
      </c>
      <c r="E167" s="35" t="s">
        <v>94</v>
      </c>
      <c r="F167" s="35" t="s">
        <v>95</v>
      </c>
      <c r="G167" s="35" t="s">
        <v>96</v>
      </c>
      <c r="H167" s="36" t="n">
        <v>42172</v>
      </c>
      <c r="I167" s="6" t="n">
        <v>0.260416666666667</v>
      </c>
      <c r="J167" s="6" t="n">
        <v>0.583333333333333</v>
      </c>
      <c r="K167" s="5" t="s">
        <v>175</v>
      </c>
      <c r="L167" s="65" t="s">
        <v>185</v>
      </c>
      <c r="M167" s="40" t="n">
        <v>3</v>
      </c>
      <c r="N167" s="35" t="s">
        <v>238</v>
      </c>
      <c r="O167" s="35" t="s">
        <v>240</v>
      </c>
      <c r="P167" s="35" t="s">
        <v>99</v>
      </c>
      <c r="Q167" s="35" t="s">
        <v>240</v>
      </c>
      <c r="R167" s="40" t="s">
        <v>155</v>
      </c>
      <c r="S167" s="40" t="s">
        <v>200</v>
      </c>
      <c r="T167" s="7" t="s">
        <v>177</v>
      </c>
      <c r="U167" s="41" t="s">
        <v>234</v>
      </c>
      <c r="V167" s="10" t="n">
        <v>100</v>
      </c>
      <c r="W167" s="43" t="s">
        <v>230</v>
      </c>
      <c r="X167" s="11" t="n">
        <v>42193</v>
      </c>
      <c r="Y167" s="5" t="n">
        <v>23</v>
      </c>
      <c r="Z167" s="35" t="n">
        <f aca="false">(Y167-AH167)-3</f>
        <v>17.4</v>
      </c>
      <c r="AA167" s="44" t="n">
        <v>42194</v>
      </c>
      <c r="AB167" s="8" t="n">
        <v>105</v>
      </c>
      <c r="AC167" s="8" t="s">
        <v>104</v>
      </c>
      <c r="AD167" s="8" t="n">
        <v>7.4</v>
      </c>
      <c r="AE167" s="8" t="s">
        <v>102</v>
      </c>
      <c r="AF167" s="8" t="s">
        <v>102</v>
      </c>
      <c r="AG167" s="8" t="s">
        <v>102</v>
      </c>
      <c r="AH167" s="8" t="n">
        <v>2.6</v>
      </c>
      <c r="AI167" s="8" t="n">
        <v>300</v>
      </c>
      <c r="AJ167" s="47" t="n">
        <v>42208</v>
      </c>
      <c r="AK167" s="8" t="s">
        <v>104</v>
      </c>
      <c r="AL167" s="8" t="n">
        <v>15</v>
      </c>
      <c r="AM167" s="7" t="n">
        <v>27</v>
      </c>
      <c r="AN167" s="7" t="n">
        <v>15</v>
      </c>
      <c r="AO167" s="13" t="n">
        <v>42277</v>
      </c>
      <c r="AP167" s="7" t="n">
        <v>12</v>
      </c>
      <c r="AQ167" s="40" t="s">
        <v>188</v>
      </c>
      <c r="AT167" s="7" t="s">
        <v>771</v>
      </c>
      <c r="AU167" s="7" t="n">
        <v>124</v>
      </c>
      <c r="AV167" s="51" t="n">
        <f aca="false">(100 * 2)/AU167</f>
        <v>1.61290322580645</v>
      </c>
      <c r="AW167" s="51" t="n">
        <f aca="false">100-AV167</f>
        <v>98.3870967741936</v>
      </c>
      <c r="AX167" s="8" t="s">
        <v>717</v>
      </c>
      <c r="AY167" s="8" t="n">
        <v>20191107</v>
      </c>
      <c r="AZ167" s="8" t="n">
        <v>20191127</v>
      </c>
      <c r="BA167" s="14" t="n">
        <v>27930530</v>
      </c>
      <c r="BB167" s="14" t="n">
        <v>26253726</v>
      </c>
      <c r="BC167" s="52" t="n">
        <f aca="false">BB167/BA167</f>
        <v>0.939965192210817</v>
      </c>
      <c r="BD167" s="8" t="str">
        <f aca="false">CONCATENATE("preprocessing/",A167, "/outputs/salmon_hg38_100/quant.sf")</f>
        <v>preprocessing/TMRC30028/outputs/salmon_hg38_100/quant.sf</v>
      </c>
      <c r="BF167" s="52"/>
      <c r="BI167" s="49" t="str">
        <f aca="false">CONCATENATE("preprocessing/", A167, "/outputs/02hisat2_hg38_100/hg38_100_sno_gene_gene_id.count.xz")</f>
        <v>preprocessing/TMRC30028/outputs/02hisat2_hg38_100/hg38_100_sno_gene_gene_id.count.xz</v>
      </c>
      <c r="BJ167" s="48" t="n">
        <v>22418594</v>
      </c>
      <c r="BK167" s="48" t="n">
        <v>2781376</v>
      </c>
      <c r="BL167" s="52" t="n">
        <f aca="false">(BK167+BJ167)/BB167</f>
        <v>0.959862611501316</v>
      </c>
      <c r="BO167" s="8" t="str">
        <f aca="false">CONCATENATE("preprocessing/", A167, "/outputs/03hisat2_lpanamensis_v36/sno_gene_gene_id.count.xz")</f>
        <v>preprocessing/TMRC30028/outputs/03hisat2_lpanamensis_v36/sno_gene_gene_id.count.xz</v>
      </c>
      <c r="BP167" s="14" t="n">
        <v>1833</v>
      </c>
      <c r="BQ167" s="14" t="n">
        <v>378</v>
      </c>
      <c r="BR167" s="54" t="n">
        <f aca="false">(BQ167+BP167)/BB167</f>
        <v>8.42166174812672E-005</v>
      </c>
      <c r="BS167" s="55" t="n">
        <f aca="false">(BQ167+BP167)/(BK167+BJ167)</f>
        <v>8.7738199688333E-005</v>
      </c>
      <c r="BT167" s="5" t="s">
        <v>181</v>
      </c>
      <c r="BU167" s="44" t="n">
        <v>42194</v>
      </c>
      <c r="BV167" s="7" t="s">
        <v>548</v>
      </c>
      <c r="BW167" s="7" t="s">
        <v>214</v>
      </c>
      <c r="BZ167" s="8" t="s">
        <v>258</v>
      </c>
      <c r="CG167" s="7" t="s">
        <v>772</v>
      </c>
      <c r="CH167" s="7" t="n">
        <v>1</v>
      </c>
      <c r="CI167" s="7" t="n">
        <v>0</v>
      </c>
      <c r="CL167" s="8" t="n">
        <f aca="false">SUM(CH167:CK167)</f>
        <v>1</v>
      </c>
      <c r="CM167" s="56" t="n">
        <f aca="false">+CL167/BP167</f>
        <v>0.000545553737043099</v>
      </c>
      <c r="CN167" s="7" t="s">
        <v>99</v>
      </c>
    </row>
    <row r="168" customFormat="false" ht="15.75" hidden="false" customHeight="false" outlineLevel="0" collapsed="false">
      <c r="A168" s="90" t="s">
        <v>773</v>
      </c>
      <c r="B168" s="2" t="s">
        <v>341</v>
      </c>
      <c r="C168" s="2" t="s">
        <v>774</v>
      </c>
      <c r="D168" s="3" t="n">
        <v>2</v>
      </c>
      <c r="E168" s="35" t="s">
        <v>94</v>
      </c>
      <c r="F168" s="35" t="s">
        <v>95</v>
      </c>
      <c r="G168" s="35" t="s">
        <v>96</v>
      </c>
      <c r="H168" s="36" t="n">
        <v>42165</v>
      </c>
      <c r="I168" s="98" t="n">
        <v>0.378472222222222</v>
      </c>
      <c r="J168" s="98" t="n">
        <v>0.729166666666667</v>
      </c>
      <c r="K168" s="7" t="s">
        <v>168</v>
      </c>
      <c r="L168" s="65" t="s">
        <v>185</v>
      </c>
      <c r="M168" s="40" t="n">
        <v>3</v>
      </c>
      <c r="N168" s="35" t="s">
        <v>266</v>
      </c>
      <c r="O168" s="5" t="s">
        <v>99</v>
      </c>
      <c r="P168" s="5" t="s">
        <v>99</v>
      </c>
      <c r="Q168" s="5" t="s">
        <v>291</v>
      </c>
      <c r="R168" s="40" t="s">
        <v>155</v>
      </c>
      <c r="S168" s="40" t="s">
        <v>169</v>
      </c>
      <c r="T168" s="7" t="s">
        <v>157</v>
      </c>
      <c r="U168" s="41" t="s">
        <v>592</v>
      </c>
      <c r="V168" s="10" t="n">
        <v>99</v>
      </c>
      <c r="W168" s="43" t="s">
        <v>230</v>
      </c>
      <c r="X168" s="11" t="n">
        <v>42627</v>
      </c>
      <c r="Y168" s="5" t="n">
        <v>23</v>
      </c>
      <c r="Z168" s="35" t="n">
        <f aca="false">(Y168-AH168)-3</f>
        <v>17.7</v>
      </c>
      <c r="AA168" s="44" t="n">
        <v>42630</v>
      </c>
      <c r="AB168" s="8" t="n">
        <v>129</v>
      </c>
      <c r="AC168" s="8" t="s">
        <v>104</v>
      </c>
      <c r="AD168" s="8" t="n">
        <v>9.2</v>
      </c>
      <c r="AE168" s="40" t="s">
        <v>102</v>
      </c>
      <c r="AF168" s="40" t="s">
        <v>102</v>
      </c>
      <c r="AG168" s="40" t="s">
        <v>102</v>
      </c>
      <c r="AH168" s="8" t="n">
        <v>2.3</v>
      </c>
      <c r="AI168" s="40" t="n">
        <v>300</v>
      </c>
      <c r="AJ168" s="47" t="n">
        <v>42636</v>
      </c>
      <c r="AK168" s="8" t="s">
        <v>104</v>
      </c>
      <c r="AL168" s="8" t="n">
        <v>20</v>
      </c>
      <c r="AM168" s="40" t="n">
        <v>27</v>
      </c>
      <c r="AN168" s="7" t="n">
        <v>15</v>
      </c>
      <c r="AO168" s="47" t="n">
        <v>42647</v>
      </c>
      <c r="AP168" s="40" t="n">
        <v>12</v>
      </c>
      <c r="AQ168" s="40" t="s">
        <v>188</v>
      </c>
      <c r="AT168" s="7" t="s">
        <v>775</v>
      </c>
      <c r="AU168" s="7" t="n">
        <v>160</v>
      </c>
      <c r="AV168" s="51" t="n">
        <f aca="false">(100 * 4)/AU168</f>
        <v>2.5</v>
      </c>
      <c r="AX168" s="7" t="s">
        <v>776</v>
      </c>
      <c r="AY168" s="7" t="n">
        <v>20210427</v>
      </c>
      <c r="AZ168" s="7" t="n">
        <v>20210427</v>
      </c>
      <c r="BA168" s="14" t="n">
        <v>25574813</v>
      </c>
      <c r="BB168" s="14" t="n">
        <v>18054800</v>
      </c>
      <c r="BC168" s="52" t="n">
        <f aca="false">BB168/BA168</f>
        <v>0.705960196072597</v>
      </c>
      <c r="BD168" s="8" t="str">
        <f aca="false">CONCATENATE("preprocessing/",A168, "/outputs/salmon_hg38_100/quant.sf")</f>
        <v>preprocessing/TMRC30115/outputs/salmon_hg38_100/quant.sf</v>
      </c>
      <c r="BI168" s="49" t="str">
        <f aca="false">CONCATENATE("preprocessing/", A168, "/outputs/02hisat2_hg38_100/hg38_100_sno_gene_gene_id.count.xz")</f>
        <v>preprocessing/TMRC30115/outputs/02hisat2_hg38_100/hg38_100_sno_gene_gene_id.count.xz</v>
      </c>
      <c r="BJ168" s="48" t="n">
        <v>17084415</v>
      </c>
      <c r="BK168" s="48" t="n">
        <v>646664</v>
      </c>
      <c r="BL168" s="52" t="n">
        <f aca="false">(BK168+BJ168)/BB168</f>
        <v>0.982070086625163</v>
      </c>
      <c r="BO168" s="8" t="str">
        <f aca="false">CONCATENATE("preprocessing/", A168, "/outputs/03hisat2_lpanamensis_v36/sno_gene_gene_id.count.xz")</f>
        <v>preprocessing/TMRC30115/outputs/03hisat2_lpanamensis_v36/sno_gene_gene_id.count.xz</v>
      </c>
      <c r="BP168" s="68" t="n">
        <v>3535</v>
      </c>
      <c r="BQ168" s="68" t="n">
        <v>193</v>
      </c>
      <c r="BR168" s="54" t="n">
        <f aca="false">(BQ168+BP168)/BB168</f>
        <v>0.000206482486651749</v>
      </c>
      <c r="BS168" s="55" t="n">
        <f aca="false">(BQ168+BP168)/(BK168+BJ168)</f>
        <v>0.000210252292034794</v>
      </c>
      <c r="BT168" s="7" t="s">
        <v>173</v>
      </c>
      <c r="BU168" s="12"/>
      <c r="BV168" s="7" t="s">
        <v>343</v>
      </c>
      <c r="BW168" s="7" t="s">
        <v>214</v>
      </c>
      <c r="BZ168" s="8" t="s">
        <v>258</v>
      </c>
      <c r="CG168" s="7" t="s">
        <v>777</v>
      </c>
      <c r="CH168" s="7" t="n">
        <v>0</v>
      </c>
      <c r="CI168" s="7" t="n">
        <v>9</v>
      </c>
      <c r="CL168" s="8" t="n">
        <f aca="false">SUM(CH168:CK168)</f>
        <v>9</v>
      </c>
      <c r="CM168" s="56" t="n">
        <f aca="false">+CL168/BP168</f>
        <v>0.00254596888260255</v>
      </c>
      <c r="CN168" s="80" t="s">
        <v>104</v>
      </c>
    </row>
    <row r="169" customFormat="false" ht="15.75" hidden="false" customHeight="false" outlineLevel="0" collapsed="false">
      <c r="A169" s="90" t="s">
        <v>778</v>
      </c>
      <c r="B169" s="33" t="s">
        <v>341</v>
      </c>
      <c r="C169" s="33" t="s">
        <v>779</v>
      </c>
      <c r="D169" s="34" t="n">
        <v>2</v>
      </c>
      <c r="E169" s="35" t="s">
        <v>94</v>
      </c>
      <c r="F169" s="35" t="s">
        <v>95</v>
      </c>
      <c r="G169" s="35" t="s">
        <v>96</v>
      </c>
      <c r="H169" s="36" t="n">
        <v>42151</v>
      </c>
      <c r="I169" s="6" t="n">
        <v>0.365277777777778</v>
      </c>
      <c r="J169" s="6" t="n">
        <v>0.858333333333333</v>
      </c>
      <c r="K169" s="7" t="s">
        <v>154</v>
      </c>
      <c r="L169" s="65" t="s">
        <v>185</v>
      </c>
      <c r="M169" s="40" t="n">
        <v>2</v>
      </c>
      <c r="N169" s="35" t="s">
        <v>266</v>
      </c>
      <c r="O169" s="35" t="s">
        <v>99</v>
      </c>
      <c r="P169" s="35" t="s">
        <v>99</v>
      </c>
      <c r="Q169" s="35" t="s">
        <v>291</v>
      </c>
      <c r="R169" s="40" t="s">
        <v>155</v>
      </c>
      <c r="S169" s="40" t="s">
        <v>156</v>
      </c>
      <c r="T169" s="7" t="s">
        <v>157</v>
      </c>
      <c r="U169" s="41" t="s">
        <v>592</v>
      </c>
      <c r="V169" s="42" t="n">
        <v>100</v>
      </c>
      <c r="W169" s="43" t="s">
        <v>230</v>
      </c>
      <c r="X169" s="11" t="n">
        <v>42627</v>
      </c>
      <c r="Y169" s="35" t="n">
        <v>23</v>
      </c>
      <c r="Z169" s="35" t="n">
        <f aca="false">(Y169-AH169)-3</f>
        <v>9</v>
      </c>
      <c r="AA169" s="44" t="n">
        <v>42630</v>
      </c>
      <c r="AB169" s="40" t="n">
        <v>27</v>
      </c>
      <c r="AC169" s="40" t="s">
        <v>104</v>
      </c>
      <c r="AD169" s="40" t="n">
        <v>8</v>
      </c>
      <c r="AE169" s="40" t="s">
        <v>102</v>
      </c>
      <c r="AF169" s="40" t="s">
        <v>102</v>
      </c>
      <c r="AG169" s="40" t="s">
        <v>102</v>
      </c>
      <c r="AH169" s="40" t="n">
        <v>11</v>
      </c>
      <c r="AI169" s="40" t="n">
        <v>300</v>
      </c>
      <c r="AJ169" s="47" t="n">
        <v>42636</v>
      </c>
      <c r="AK169" s="40" t="s">
        <v>104</v>
      </c>
      <c r="AL169" s="40" t="n">
        <v>18</v>
      </c>
      <c r="AM169" s="40" t="n">
        <v>27</v>
      </c>
      <c r="AN169" s="40" t="n">
        <v>15</v>
      </c>
      <c r="AO169" s="47" t="n">
        <v>42647</v>
      </c>
      <c r="AP169" s="40" t="n">
        <v>12</v>
      </c>
      <c r="AQ169" s="40" t="s">
        <v>188</v>
      </c>
      <c r="AS169" s="8"/>
      <c r="AT169" s="7" t="s">
        <v>780</v>
      </c>
      <c r="AU169" s="8" t="n">
        <v>105</v>
      </c>
      <c r="AV169" s="51" t="n">
        <f aca="false">(100 * 4)/AU169</f>
        <v>3.80952380952381</v>
      </c>
      <c r="AW169" s="8"/>
      <c r="AX169" s="5" t="s">
        <v>251</v>
      </c>
      <c r="AY169" s="8" t="n">
        <v>20210501</v>
      </c>
      <c r="AZ169" s="8" t="n">
        <v>20210530</v>
      </c>
      <c r="BA169" s="14" t="n">
        <v>43865680</v>
      </c>
      <c r="BB169" s="14" t="n">
        <v>40302887</v>
      </c>
      <c r="BC169" s="52" t="n">
        <f aca="false">BB169/BA169</f>
        <v>0.918779487745317</v>
      </c>
      <c r="BD169" s="8" t="str">
        <f aca="false">CONCATENATE("preprocessing/",A169, "/outputs/salmon_hg38_100/quant.sf")</f>
        <v>preprocessing/TMRC30118/outputs/salmon_hg38_100/quant.sf</v>
      </c>
      <c r="BE169" s="48"/>
      <c r="BF169" s="48"/>
      <c r="BG169" s="48"/>
      <c r="BH169" s="8"/>
      <c r="BI169" s="49" t="str">
        <f aca="false">CONCATENATE("preprocessing/", A169, "/outputs/02hisat2_hg38_100/hg38_100_sno_gene_gene_id.count.xz")</f>
        <v>preprocessing/TMRC30118/outputs/02hisat2_hg38_100/hg38_100_sno_gene_gene_id.count.xz</v>
      </c>
      <c r="BJ169" s="48" t="n">
        <v>37721844</v>
      </c>
      <c r="BK169" s="48" t="n">
        <v>1494642</v>
      </c>
      <c r="BL169" s="52" t="n">
        <f aca="false">(BK169+BJ169)/BB169</f>
        <v>0.973044089868798</v>
      </c>
      <c r="BM169" s="8"/>
      <c r="BN169" s="8"/>
      <c r="BO169" s="8" t="str">
        <f aca="false">CONCATENATE("preprocessing/", A169, "/outputs/03hisat2_lpanamensis_v36/sno_gene_gene_id.count.xz")</f>
        <v>preprocessing/TMRC30118/outputs/03hisat2_lpanamensis_v36/sno_gene_gene_id.count.xz</v>
      </c>
      <c r="BP169" s="68" t="n">
        <v>1278</v>
      </c>
      <c r="BQ169" s="68" t="n">
        <v>70</v>
      </c>
      <c r="BR169" s="54" t="n">
        <f aca="false">(BQ169+BP169)/BB169</f>
        <v>3.34467354658737E-005</v>
      </c>
      <c r="BS169" s="55" t="n">
        <f aca="false">(BQ169+BP169)/(BK169+BJ169)</f>
        <v>3.4373299025313E-005</v>
      </c>
      <c r="BT169" s="7" t="s">
        <v>161</v>
      </c>
      <c r="BU169" s="12"/>
      <c r="BV169" s="7" t="s">
        <v>343</v>
      </c>
      <c r="BW169" s="8" t="s">
        <v>214</v>
      </c>
      <c r="BX169" s="8"/>
      <c r="BY169" s="8"/>
      <c r="BZ169" s="8" t="s">
        <v>258</v>
      </c>
      <c r="CA169" s="8"/>
      <c r="CB169" s="8"/>
      <c r="CC169" s="8"/>
      <c r="CD169" s="8"/>
      <c r="CE169" s="8"/>
      <c r="CF169" s="8"/>
      <c r="CG169" s="8" t="s">
        <v>781</v>
      </c>
      <c r="CH169" s="8" t="n">
        <v>0</v>
      </c>
      <c r="CI169" s="8" t="n">
        <v>0</v>
      </c>
      <c r="CJ169" s="8" t="n">
        <v>23</v>
      </c>
      <c r="CK169" s="8" t="n">
        <v>0</v>
      </c>
      <c r="CL169" s="8"/>
      <c r="CM169" s="56" t="n">
        <f aca="false">+CL169/BP169</f>
        <v>0</v>
      </c>
      <c r="CN169" s="8"/>
    </row>
    <row r="170" customFormat="false" ht="15.75" hidden="false" customHeight="false" outlineLevel="0" collapsed="false">
      <c r="A170" s="58" t="s">
        <v>782</v>
      </c>
      <c r="B170" s="2" t="s">
        <v>713</v>
      </c>
      <c r="C170" s="2" t="s">
        <v>783</v>
      </c>
      <c r="D170" s="3" t="n">
        <v>2</v>
      </c>
      <c r="E170" s="35" t="s">
        <v>94</v>
      </c>
      <c r="F170" s="35" t="s">
        <v>95</v>
      </c>
      <c r="G170" s="35" t="s">
        <v>96</v>
      </c>
      <c r="H170" s="36" t="n">
        <v>42153</v>
      </c>
      <c r="I170" s="6" t="n">
        <v>0.363194444444444</v>
      </c>
      <c r="J170" s="6" t="n">
        <v>0.875</v>
      </c>
      <c r="K170" s="5" t="s">
        <v>175</v>
      </c>
      <c r="L170" s="65" t="s">
        <v>185</v>
      </c>
      <c r="M170" s="40" t="n">
        <v>1</v>
      </c>
      <c r="N170" s="35" t="s">
        <v>715</v>
      </c>
      <c r="O170" s="5" t="s">
        <v>239</v>
      </c>
      <c r="P170" s="35" t="s">
        <v>240</v>
      </c>
      <c r="Q170" s="35" t="s">
        <v>240</v>
      </c>
      <c r="R170" s="40" t="s">
        <v>155</v>
      </c>
      <c r="S170" s="40" t="s">
        <v>200</v>
      </c>
      <c r="T170" s="7" t="s">
        <v>177</v>
      </c>
      <c r="U170" s="41" t="s">
        <v>784</v>
      </c>
      <c r="V170" s="42" t="n">
        <v>99</v>
      </c>
      <c r="W170" s="43" t="s">
        <v>230</v>
      </c>
      <c r="X170" s="11" t="n">
        <v>42628</v>
      </c>
      <c r="Y170" s="35" t="n">
        <v>15</v>
      </c>
      <c r="Z170" s="35" t="n">
        <f aca="false">(Y170-AH170)-3</f>
        <v>10.5</v>
      </c>
      <c r="AA170" s="44" t="n">
        <v>42630</v>
      </c>
      <c r="AB170" s="8" t="n">
        <v>201</v>
      </c>
      <c r="AC170" s="8" t="s">
        <v>105</v>
      </c>
      <c r="AD170" s="8" t="s">
        <v>112</v>
      </c>
      <c r="AH170" s="8" t="n">
        <v>1.5</v>
      </c>
      <c r="AI170" s="8" t="n">
        <v>300</v>
      </c>
      <c r="AJ170" s="47" t="n">
        <v>42663</v>
      </c>
      <c r="AK170" s="8" t="s">
        <v>104</v>
      </c>
      <c r="AL170" s="40" t="n">
        <v>12</v>
      </c>
      <c r="AM170" s="40" t="n">
        <v>27</v>
      </c>
      <c r="AN170" s="40" t="n">
        <v>15</v>
      </c>
      <c r="AO170" s="13" t="n">
        <v>42738</v>
      </c>
      <c r="AP170" s="40" t="n">
        <v>12</v>
      </c>
      <c r="AQ170" s="40" t="s">
        <v>188</v>
      </c>
      <c r="AS170" s="8"/>
      <c r="AT170" s="7" t="s">
        <v>785</v>
      </c>
      <c r="AU170" s="7" t="n">
        <v>138</v>
      </c>
      <c r="AX170" s="7" t="s">
        <v>292</v>
      </c>
      <c r="AY170" s="7" t="n">
        <v>20210601</v>
      </c>
      <c r="AZ170" s="7" t="n">
        <v>20210623</v>
      </c>
      <c r="BA170" s="14" t="n">
        <v>27726768</v>
      </c>
      <c r="BB170" s="14" t="n">
        <v>24383806</v>
      </c>
      <c r="BC170" s="52" t="n">
        <f aca="false">BB170/BA170</f>
        <v>0.879431962643464</v>
      </c>
      <c r="BD170" s="8" t="str">
        <f aca="false">CONCATENATE("preprocessing/",A170, "/outputs/salmon_hg38_100/quant.sf")</f>
        <v>preprocessing/TMRC30180/outputs/salmon_hg38_100/quant.sf</v>
      </c>
      <c r="BI170" s="49" t="str">
        <f aca="false">CONCATENATE("preprocessing/", A170, "/outputs/02hisat2_hg38_100/hg38_100_sno_gene_gene_id.count.xz")</f>
        <v>preprocessing/TMRC30180/outputs/02hisat2_hg38_100/hg38_100_sno_gene_gene_id.count.xz</v>
      </c>
      <c r="BJ170" s="75" t="n">
        <v>22709869</v>
      </c>
      <c r="BK170" s="75" t="n">
        <v>934390</v>
      </c>
      <c r="BL170" s="52" t="n">
        <f aca="false">(BK170+BJ170)/BB170</f>
        <v>0.969670567424954</v>
      </c>
      <c r="BO170" s="8" t="str">
        <f aca="false">CONCATENATE("preprocessing/", A170, "/outputs/03hisat2_lpanamensis_v36/sno_gene_gene_id.count.xz")</f>
        <v>preprocessing/TMRC30180/outputs/03hisat2_lpanamensis_v36/sno_gene_gene_id.count.xz</v>
      </c>
      <c r="BP170" s="68" t="n">
        <v>4301</v>
      </c>
      <c r="BQ170" s="68" t="n">
        <v>286</v>
      </c>
      <c r="BR170" s="54" t="n">
        <f aca="false">(BQ170+BP170)/BB170</f>
        <v>0.000188116654143328</v>
      </c>
      <c r="BS170" s="55" t="n">
        <f aca="false">(BQ170+BP170)/(BK170+BJ170)</f>
        <v>0.00019400058170569</v>
      </c>
      <c r="BT170" s="5" t="s">
        <v>181</v>
      </c>
      <c r="BU170" s="12"/>
      <c r="BV170" s="7" t="s">
        <v>718</v>
      </c>
      <c r="BW170" s="8" t="s">
        <v>163</v>
      </c>
      <c r="BZ170" s="8" t="s">
        <v>258</v>
      </c>
      <c r="CG170" s="7" t="s">
        <v>786</v>
      </c>
      <c r="CH170" s="7" t="n">
        <v>0</v>
      </c>
      <c r="CI170" s="7" t="n">
        <v>2</v>
      </c>
      <c r="CJ170" s="7" t="n">
        <v>72</v>
      </c>
      <c r="CK170" s="7" t="n">
        <v>0</v>
      </c>
      <c r="CL170" s="8" t="n">
        <f aca="false">SUM(CH170:CK170)</f>
        <v>74</v>
      </c>
      <c r="CM170" s="56" t="n">
        <f aca="false">+CL170/BP170</f>
        <v>0.0172053010927691</v>
      </c>
      <c r="CN170" s="7" t="s">
        <v>104</v>
      </c>
    </row>
    <row r="171" customFormat="false" ht="15.75" hidden="false" customHeight="false" outlineLevel="0" collapsed="false">
      <c r="A171" s="58" t="s">
        <v>787</v>
      </c>
      <c r="B171" s="33" t="s">
        <v>545</v>
      </c>
      <c r="C171" s="33" t="s">
        <v>788</v>
      </c>
      <c r="D171" s="34" t="n">
        <v>2</v>
      </c>
      <c r="E171" s="35" t="s">
        <v>94</v>
      </c>
      <c r="F171" s="35" t="s">
        <v>95</v>
      </c>
      <c r="G171" s="35" t="s">
        <v>96</v>
      </c>
      <c r="H171" s="36" t="n">
        <v>42152</v>
      </c>
      <c r="I171" s="6" t="n">
        <v>0.368055555555556</v>
      </c>
      <c r="J171" s="6" t="n">
        <v>0.847222222222222</v>
      </c>
      <c r="K171" s="7" t="s">
        <v>168</v>
      </c>
      <c r="L171" s="65" t="s">
        <v>185</v>
      </c>
      <c r="M171" s="40" t="n">
        <v>1</v>
      </c>
      <c r="N171" s="35" t="s">
        <v>238</v>
      </c>
      <c r="O171" s="35" t="s">
        <v>240</v>
      </c>
      <c r="P171" s="35" t="s">
        <v>99</v>
      </c>
      <c r="Q171" s="35" t="s">
        <v>240</v>
      </c>
      <c r="R171" s="40" t="s">
        <v>155</v>
      </c>
      <c r="S171" s="40" t="s">
        <v>169</v>
      </c>
      <c r="T171" s="7" t="s">
        <v>157</v>
      </c>
      <c r="U171" s="41" t="s">
        <v>789</v>
      </c>
      <c r="V171" s="42" t="n">
        <v>100</v>
      </c>
      <c r="W171" s="43" t="s">
        <v>230</v>
      </c>
      <c r="X171" s="11" t="n">
        <v>42264</v>
      </c>
      <c r="Y171" s="35" t="n">
        <v>28</v>
      </c>
      <c r="Z171" s="35" t="n">
        <f aca="false">(Y171-AH171)-3</f>
        <v>23</v>
      </c>
      <c r="AA171" s="44" t="n">
        <v>42264</v>
      </c>
      <c r="AB171" s="40" t="n">
        <v>151</v>
      </c>
      <c r="AC171" s="40" t="s">
        <v>104</v>
      </c>
      <c r="AD171" s="40" t="n">
        <v>9.4</v>
      </c>
      <c r="AE171" s="40" t="s">
        <v>102</v>
      </c>
      <c r="AF171" s="40" t="s">
        <v>102</v>
      </c>
      <c r="AG171" s="40" t="s">
        <v>102</v>
      </c>
      <c r="AH171" s="40" t="n">
        <v>2</v>
      </c>
      <c r="AI171" s="40" t="n">
        <v>300</v>
      </c>
      <c r="AJ171" s="47"/>
      <c r="AK171" s="40" t="s">
        <v>104</v>
      </c>
      <c r="AL171" s="40" t="n">
        <v>1</v>
      </c>
      <c r="AM171" s="8" t="n">
        <v>27</v>
      </c>
      <c r="AN171" s="8" t="n">
        <v>15</v>
      </c>
      <c r="AO171" s="47" t="n">
        <v>42647</v>
      </c>
      <c r="AP171" s="8" t="n">
        <v>12</v>
      </c>
      <c r="AQ171" s="40" t="s">
        <v>188</v>
      </c>
      <c r="AS171" s="8"/>
      <c r="AT171" s="7" t="s">
        <v>790</v>
      </c>
      <c r="AU171" s="8" t="n">
        <v>180</v>
      </c>
      <c r="AV171" s="51" t="n">
        <f aca="false">(100 * 2)/AU171</f>
        <v>1.11111111111111</v>
      </c>
      <c r="AW171" s="51" t="n">
        <f aca="false">100-AV171</f>
        <v>98.8888888888889</v>
      </c>
      <c r="AX171" s="7" t="s">
        <v>208</v>
      </c>
      <c r="AY171" s="7" t="n">
        <v>20191107</v>
      </c>
      <c r="AZ171" s="7" t="n">
        <v>20191127</v>
      </c>
      <c r="BA171" s="14" t="n">
        <v>8286028</v>
      </c>
      <c r="BB171" s="14" t="n">
        <v>8027440</v>
      </c>
      <c r="BC171" s="52" t="n">
        <f aca="false">BB171/BA171</f>
        <v>0.968792285036932</v>
      </c>
      <c r="BD171" s="8" t="str">
        <f aca="false">CONCATENATE("preprocessing/",A171, "/outputs/salmon_hg38_100/quant.sf")</f>
        <v>preprocessing/TMRC30014/outputs/salmon_hg38_100/quant.sf</v>
      </c>
      <c r="BE171" s="48"/>
      <c r="BF171" s="52"/>
      <c r="BG171" s="48"/>
      <c r="BH171" s="8"/>
      <c r="BI171" s="49" t="str">
        <f aca="false">CONCATENATE("preprocessing/", A171, "/outputs/02hisat2_hg38_100/hg38_100_sno_gene_gene_id.count.xz")</f>
        <v>preprocessing/TMRC30014/outputs/02hisat2_hg38_100/hg38_100_sno_gene_gene_id.count.xz</v>
      </c>
      <c r="BJ171" s="48" t="n">
        <v>6265092</v>
      </c>
      <c r="BK171" s="48" t="n">
        <v>1403305</v>
      </c>
      <c r="BL171" s="52" t="n">
        <f aca="false">(BK171+BJ171)/BB171</f>
        <v>0.95527303847802</v>
      </c>
      <c r="BM171" s="8"/>
      <c r="BN171" s="8"/>
      <c r="BO171" s="8" t="str">
        <f aca="false">CONCATENATE("preprocessing/", A171, "/outputs/03hisat2_lpanamensis_v36/sno_gene_gene_id.count.xz")</f>
        <v>preprocessing/TMRC30014/outputs/03hisat2_lpanamensis_v36/sno_gene_gene_id.count.xz</v>
      </c>
      <c r="BP171" s="48" t="n">
        <v>1998</v>
      </c>
      <c r="BQ171" s="48" t="n">
        <v>103</v>
      </c>
      <c r="BR171" s="54" t="n">
        <f aca="false">(BQ171+BP171)/BB171</f>
        <v>0.000261727275445223</v>
      </c>
      <c r="BS171" s="55" t="n">
        <f aca="false">(BQ171+BP171)/(BK171+BJ171)</f>
        <v>0.000273981641795541</v>
      </c>
      <c r="BT171" s="7" t="s">
        <v>173</v>
      </c>
      <c r="BU171" s="44" t="n">
        <v>42264</v>
      </c>
      <c r="BV171" s="7" t="s">
        <v>548</v>
      </c>
      <c r="BW171" s="8" t="s">
        <v>163</v>
      </c>
      <c r="BX171" s="8"/>
      <c r="BY171" s="8"/>
      <c r="BZ171" s="8" t="s">
        <v>258</v>
      </c>
      <c r="CA171" s="8"/>
      <c r="CB171" s="8"/>
      <c r="CC171" s="8"/>
      <c r="CD171" s="8"/>
      <c r="CE171" s="8" t="s">
        <v>104</v>
      </c>
      <c r="CF171" s="8"/>
      <c r="CG171" s="8" t="s">
        <v>791</v>
      </c>
      <c r="CH171" s="8" t="n">
        <v>0</v>
      </c>
      <c r="CI171" s="8" t="n">
        <v>1</v>
      </c>
      <c r="CJ171" s="8"/>
      <c r="CK171" s="8"/>
      <c r="CL171" s="8" t="n">
        <f aca="false">SUM(CH171:CK171)</f>
        <v>1</v>
      </c>
      <c r="CM171" s="56" t="n">
        <f aca="false">+CL171/BP171</f>
        <v>0.000500500500500501</v>
      </c>
      <c r="CN171" s="8" t="s">
        <v>99</v>
      </c>
    </row>
    <row r="172" customFormat="false" ht="15.75" hidden="false" customHeight="false" outlineLevel="0" collapsed="false">
      <c r="A172" s="90" t="s">
        <v>792</v>
      </c>
      <c r="B172" s="2" t="s">
        <v>341</v>
      </c>
      <c r="C172" s="2" t="s">
        <v>793</v>
      </c>
      <c r="D172" s="3" t="n">
        <v>2</v>
      </c>
      <c r="E172" s="35" t="s">
        <v>94</v>
      </c>
      <c r="F172" s="35" t="s">
        <v>95</v>
      </c>
      <c r="G172" s="35" t="s">
        <v>96</v>
      </c>
      <c r="H172" s="36" t="n">
        <v>42165</v>
      </c>
      <c r="I172" s="98" t="n">
        <v>0.378472222222222</v>
      </c>
      <c r="J172" s="98" t="n">
        <v>0.729166666666667</v>
      </c>
      <c r="K172" s="7" t="s">
        <v>154</v>
      </c>
      <c r="L172" s="65" t="s">
        <v>185</v>
      </c>
      <c r="M172" s="40" t="n">
        <v>3</v>
      </c>
      <c r="N172" s="35" t="s">
        <v>266</v>
      </c>
      <c r="O172" s="5" t="s">
        <v>99</v>
      </c>
      <c r="P172" s="5" t="s">
        <v>99</v>
      </c>
      <c r="Q172" s="5" t="s">
        <v>291</v>
      </c>
      <c r="R172" s="40" t="s">
        <v>155</v>
      </c>
      <c r="S172" s="40" t="s">
        <v>156</v>
      </c>
      <c r="T172" s="7" t="s">
        <v>157</v>
      </c>
      <c r="U172" s="41" t="s">
        <v>794</v>
      </c>
      <c r="V172" s="10" t="n">
        <v>98</v>
      </c>
      <c r="W172" s="43" t="s">
        <v>230</v>
      </c>
      <c r="X172" s="11" t="n">
        <v>42627</v>
      </c>
      <c r="Y172" s="5" t="n">
        <v>23</v>
      </c>
      <c r="Z172" s="35" t="n">
        <f aca="false">(Y172-AH172)-3</f>
        <v>11</v>
      </c>
      <c r="AA172" s="44" t="n">
        <v>42630</v>
      </c>
      <c r="AB172" s="8" t="n">
        <v>33</v>
      </c>
      <c r="AC172" s="8" t="s">
        <v>104</v>
      </c>
      <c r="AD172" s="8" t="n">
        <v>8.2</v>
      </c>
      <c r="AE172" s="40" t="s">
        <v>102</v>
      </c>
      <c r="AF172" s="40" t="s">
        <v>102</v>
      </c>
      <c r="AG172" s="40" t="s">
        <v>102</v>
      </c>
      <c r="AH172" s="8" t="n">
        <v>9</v>
      </c>
      <c r="AI172" s="40" t="n">
        <v>300</v>
      </c>
      <c r="AJ172" s="47" t="n">
        <v>42636</v>
      </c>
      <c r="AK172" s="8" t="s">
        <v>104</v>
      </c>
      <c r="AL172" s="8" t="n">
        <v>21</v>
      </c>
      <c r="AM172" s="40" t="n">
        <v>27</v>
      </c>
      <c r="AN172" s="40" t="n">
        <v>15</v>
      </c>
      <c r="AO172" s="47" t="n">
        <v>42647</v>
      </c>
      <c r="AP172" s="40" t="n">
        <v>12</v>
      </c>
      <c r="AQ172" s="40" t="s">
        <v>188</v>
      </c>
      <c r="AT172" s="7" t="s">
        <v>795</v>
      </c>
      <c r="AU172" s="7" t="n">
        <v>143</v>
      </c>
      <c r="AV172" s="51" t="n">
        <f aca="false">(100 * 4)/AU172</f>
        <v>2.7972027972028</v>
      </c>
      <c r="AX172" s="7" t="s">
        <v>251</v>
      </c>
      <c r="AY172" s="7" t="n">
        <v>20210501</v>
      </c>
      <c r="AZ172" s="7" t="n">
        <v>20210530</v>
      </c>
      <c r="BA172" s="14" t="n">
        <v>25114887</v>
      </c>
      <c r="BB172" s="14" t="n">
        <v>23070502</v>
      </c>
      <c r="BC172" s="52" t="n">
        <f aca="false">BB172/BA172</f>
        <v>0.918598678146551</v>
      </c>
      <c r="BD172" s="8" t="str">
        <f aca="false">CONCATENATE("preprocessing/",A172, "/outputs/salmon_hg38_100/quant.sf")</f>
        <v>preprocessing/TMRC30121/outputs/salmon_hg38_100/quant.sf</v>
      </c>
      <c r="BI172" s="49" t="str">
        <f aca="false">CONCATENATE("preprocessing/", A172, "/outputs/02hisat2_hg38_100/hg38_100_sno_gene_gene_id.count.xz")</f>
        <v>preprocessing/TMRC30121/outputs/02hisat2_hg38_100/hg38_100_sno_gene_gene_id.count.xz</v>
      </c>
      <c r="BJ172" s="48" t="n">
        <v>21156933</v>
      </c>
      <c r="BK172" s="48" t="n">
        <v>1094834</v>
      </c>
      <c r="BL172" s="52" t="n">
        <f aca="false">(BK172+BJ172)/BB172</f>
        <v>0.964511608806778</v>
      </c>
      <c r="BO172" s="8" t="str">
        <f aca="false">CONCATENATE("preprocessing/", A172, "/outputs/03hisat2_lpanamensis_v36/sno_gene_gene_id.count.xz")</f>
        <v>preprocessing/TMRC30121/outputs/03hisat2_lpanamensis_v36/sno_gene_gene_id.count.xz</v>
      </c>
      <c r="BP172" s="68" t="n">
        <v>162236</v>
      </c>
      <c r="BQ172" s="68" t="n">
        <v>13426</v>
      </c>
      <c r="BR172" s="54" t="n">
        <f aca="false">(BQ172+BP172)/BB172</f>
        <v>0.00761413860868741</v>
      </c>
      <c r="BS172" s="55" t="n">
        <f aca="false">(BQ172+BP172)/(BK172+BJ172)</f>
        <v>0.00789429441715797</v>
      </c>
      <c r="BT172" s="7" t="s">
        <v>161</v>
      </c>
      <c r="BU172" s="12"/>
      <c r="BV172" s="7" t="s">
        <v>343</v>
      </c>
      <c r="BW172" s="7" t="s">
        <v>214</v>
      </c>
      <c r="BZ172" s="8" t="s">
        <v>258</v>
      </c>
      <c r="CF172" s="7" t="s">
        <v>542</v>
      </c>
      <c r="CG172" s="7" t="s">
        <v>796</v>
      </c>
      <c r="CH172" s="7" t="n">
        <v>0</v>
      </c>
      <c r="CI172" s="7" t="n">
        <v>3</v>
      </c>
      <c r="CJ172" s="7" t="n">
        <v>2390</v>
      </c>
      <c r="CK172" s="7" t="n">
        <v>0</v>
      </c>
      <c r="CL172" s="8" t="n">
        <f aca="false">SUM(CH172:CK172)</f>
        <v>2393</v>
      </c>
      <c r="CM172" s="56" t="n">
        <f aca="false">+CL172/BP172</f>
        <v>0.0147501171133411</v>
      </c>
      <c r="CN172" s="7" t="s">
        <v>104</v>
      </c>
    </row>
    <row r="173" customFormat="false" ht="15.75" hidden="false" customHeight="false" outlineLevel="0" collapsed="false">
      <c r="A173" s="58" t="s">
        <v>797</v>
      </c>
      <c r="B173" s="2" t="s">
        <v>713</v>
      </c>
      <c r="C173" s="2" t="s">
        <v>798</v>
      </c>
      <c r="D173" s="3" t="n">
        <v>2</v>
      </c>
      <c r="E173" s="35" t="s">
        <v>94</v>
      </c>
      <c r="F173" s="35" t="s">
        <v>95</v>
      </c>
      <c r="G173" s="35" t="s">
        <v>96</v>
      </c>
      <c r="H173" s="36" t="n">
        <v>42160</v>
      </c>
      <c r="I173" s="6" t="n">
        <v>0.263194444444444</v>
      </c>
      <c r="J173" s="6" t="n">
        <v>0.604166666666667</v>
      </c>
      <c r="K173" s="5" t="s">
        <v>175</v>
      </c>
      <c r="L173" s="65" t="s">
        <v>185</v>
      </c>
      <c r="M173" s="40" t="n">
        <v>2</v>
      </c>
      <c r="N173" s="35" t="s">
        <v>715</v>
      </c>
      <c r="O173" s="5" t="s">
        <v>239</v>
      </c>
      <c r="P173" s="35" t="s">
        <v>240</v>
      </c>
      <c r="Q173" s="35" t="s">
        <v>240</v>
      </c>
      <c r="R173" s="40" t="s">
        <v>155</v>
      </c>
      <c r="S173" s="40" t="s">
        <v>200</v>
      </c>
      <c r="T173" s="7" t="s">
        <v>177</v>
      </c>
      <c r="U173" s="41" t="s">
        <v>799</v>
      </c>
      <c r="V173" s="10" t="n">
        <v>100</v>
      </c>
      <c r="W173" s="43" t="s">
        <v>230</v>
      </c>
      <c r="Z173" s="35" t="n">
        <f aca="false">(Y173-AH173)-3</f>
        <v>-4.3</v>
      </c>
      <c r="AE173" s="8" t="n">
        <v>246</v>
      </c>
      <c r="AH173" s="8" t="n">
        <v>1.3</v>
      </c>
      <c r="AI173" s="8" t="n">
        <v>300</v>
      </c>
      <c r="AJ173" s="47"/>
      <c r="AK173" s="40"/>
      <c r="AL173" s="40" t="n">
        <v>27</v>
      </c>
      <c r="AM173" s="40" t="n">
        <v>28</v>
      </c>
      <c r="AN173" s="40" t="n">
        <v>15</v>
      </c>
      <c r="AO173" s="13" t="n">
        <v>42970</v>
      </c>
      <c r="AP173" s="40" t="n">
        <v>13</v>
      </c>
      <c r="AQ173" s="40" t="s">
        <v>188</v>
      </c>
      <c r="BA173" s="68" t="n">
        <v>33657214</v>
      </c>
      <c r="BB173" s="68" t="n">
        <v>31412417</v>
      </c>
      <c r="BD173" s="8" t="str">
        <f aca="false">CONCATENATE("preprocessing/",A173, "/outputs/salmon_hg38_100/quant.sf")</f>
        <v>preprocessing/TMRC30196/outputs/salmon_hg38_100/quant.sf</v>
      </c>
      <c r="BI173" s="49" t="str">
        <f aca="false">CONCATENATE("preprocessing/", A173, "/outputs/02hisat2_hg38_100/hg38_100_sno_gene_gene_id.count.xz")</f>
        <v>preprocessing/TMRC30196/outputs/02hisat2_hg38_100/hg38_100_sno_gene_gene_id.count.xz</v>
      </c>
      <c r="BJ173" s="68" t="n">
        <v>29659951</v>
      </c>
      <c r="BK173" s="68" t="n">
        <v>1038722</v>
      </c>
      <c r="BO173" s="8" t="str">
        <f aca="false">CONCATENATE("preprocessing/", A173, "/outputs/03hisat2_lpanamensis_v36/sno_gene_gene_id.count.xz")</f>
        <v>preprocessing/TMRC30196/outputs/03hisat2_lpanamensis_v36/sno_gene_gene_id.count.xz</v>
      </c>
      <c r="BP173" s="14" t="n">
        <v>1208</v>
      </c>
      <c r="BQ173" s="14" t="n">
        <v>81</v>
      </c>
      <c r="BT173" s="5" t="s">
        <v>181</v>
      </c>
      <c r="BU173" s="12"/>
      <c r="BV173" s="7" t="s">
        <v>718</v>
      </c>
      <c r="BW173" s="7" t="s">
        <v>214</v>
      </c>
      <c r="BZ173" s="8" t="s">
        <v>258</v>
      </c>
      <c r="CG173" s="7" t="s">
        <v>800</v>
      </c>
      <c r="CH173" s="7" t="n">
        <v>0</v>
      </c>
      <c r="CI173" s="7" t="n">
        <v>0</v>
      </c>
      <c r="CJ173" s="7" t="n">
        <v>20</v>
      </c>
      <c r="CK173" s="7" t="n">
        <v>0</v>
      </c>
      <c r="CM173" s="8" t="n">
        <f aca="false">+CL173/BP173</f>
        <v>0</v>
      </c>
    </row>
    <row r="174" customFormat="false" ht="15.75" hidden="false" customHeight="false" outlineLevel="0" collapsed="false">
      <c r="A174" s="58" t="s">
        <v>801</v>
      </c>
      <c r="B174" s="2" t="s">
        <v>545</v>
      </c>
      <c r="C174" s="2" t="s">
        <v>802</v>
      </c>
      <c r="D174" s="3" t="n">
        <v>2</v>
      </c>
      <c r="E174" s="35" t="s">
        <v>94</v>
      </c>
      <c r="F174" s="35" t="s">
        <v>95</v>
      </c>
      <c r="G174" s="35" t="s">
        <v>96</v>
      </c>
      <c r="H174" s="36" t="n">
        <v>42159</v>
      </c>
      <c r="I174" s="6" t="n">
        <v>0.260416666666667</v>
      </c>
      <c r="J174" s="6" t="n">
        <v>0.729166666666667</v>
      </c>
      <c r="K174" s="7" t="s">
        <v>168</v>
      </c>
      <c r="L174" s="65" t="s">
        <v>185</v>
      </c>
      <c r="M174" s="40" t="n">
        <v>2</v>
      </c>
      <c r="N174" s="35" t="s">
        <v>238</v>
      </c>
      <c r="O174" s="35" t="s">
        <v>240</v>
      </c>
      <c r="P174" s="35" t="s">
        <v>99</v>
      </c>
      <c r="Q174" s="35" t="s">
        <v>240</v>
      </c>
      <c r="R174" s="40" t="s">
        <v>155</v>
      </c>
      <c r="S174" s="40" t="s">
        <v>169</v>
      </c>
      <c r="T174" s="7" t="s">
        <v>157</v>
      </c>
      <c r="U174" s="41" t="s">
        <v>318</v>
      </c>
      <c r="V174" s="42" t="n">
        <v>100</v>
      </c>
      <c r="W174" s="43" t="s">
        <v>230</v>
      </c>
      <c r="X174" s="11" t="n">
        <v>42264</v>
      </c>
      <c r="Y174" s="35" t="n">
        <v>28</v>
      </c>
      <c r="Z174" s="35" t="n">
        <f aca="false">(Y174-AH174)-3</f>
        <v>23.6</v>
      </c>
      <c r="AA174" s="44" t="n">
        <v>42264</v>
      </c>
      <c r="AB174" s="8" t="n">
        <v>212</v>
      </c>
      <c r="AC174" s="8" t="s">
        <v>104</v>
      </c>
      <c r="AD174" s="8" t="n">
        <v>9.4</v>
      </c>
      <c r="AE174" s="7" t="s">
        <v>102</v>
      </c>
      <c r="AF174" s="7" t="s">
        <v>102</v>
      </c>
      <c r="AG174" s="7" t="s">
        <v>102</v>
      </c>
      <c r="AH174" s="8" t="n">
        <v>1.4</v>
      </c>
      <c r="AI174" s="8" t="n">
        <v>300</v>
      </c>
      <c r="AJ174" s="47" t="n">
        <v>42265</v>
      </c>
      <c r="AK174" s="40" t="s">
        <v>104</v>
      </c>
      <c r="AL174" s="40" t="n">
        <v>18</v>
      </c>
      <c r="AM174" s="40" t="n">
        <v>27</v>
      </c>
      <c r="AN174" s="40" t="n">
        <v>15</v>
      </c>
      <c r="AO174" s="13" t="n">
        <v>42277</v>
      </c>
      <c r="AP174" s="40" t="n">
        <v>12</v>
      </c>
      <c r="AQ174" s="40" t="s">
        <v>188</v>
      </c>
      <c r="AS174" s="8"/>
      <c r="AT174" s="7" t="s">
        <v>803</v>
      </c>
      <c r="AU174" s="7" t="n">
        <v>112</v>
      </c>
      <c r="AV174" s="51" t="n">
        <f aca="false">(100 * 2)/AU174</f>
        <v>1.78571428571429</v>
      </c>
      <c r="AW174" s="51" t="n">
        <f aca="false">100-AV174</f>
        <v>98.2142857142857</v>
      </c>
      <c r="AX174" s="7" t="s">
        <v>208</v>
      </c>
      <c r="AY174" s="7" t="n">
        <v>20191107</v>
      </c>
      <c r="AZ174" s="7" t="n">
        <v>20191127</v>
      </c>
      <c r="BA174" s="14" t="n">
        <v>7196919</v>
      </c>
      <c r="BB174" s="14" t="n">
        <v>6934053</v>
      </c>
      <c r="BC174" s="52" t="n">
        <f aca="false">BB174/BA174</f>
        <v>0.963475203764277</v>
      </c>
      <c r="BD174" s="8" t="str">
        <f aca="false">CONCATENATE("preprocessing/",A174, "/outputs/salmon_hg38_100/quant.sf")</f>
        <v>preprocessing/TMRC30030/outputs/salmon_hg38_100/quant.sf</v>
      </c>
      <c r="BF174" s="52"/>
      <c r="BI174" s="49" t="str">
        <f aca="false">CONCATENATE("preprocessing/", A174, "/outputs/02hisat2_hg38_100/hg38_100_sno_gene_gene_id.count.xz")</f>
        <v>preprocessing/TMRC30030/outputs/02hisat2_hg38_100/hg38_100_sno_gene_gene_id.count.xz</v>
      </c>
      <c r="BJ174" s="48" t="n">
        <v>5561890</v>
      </c>
      <c r="BK174" s="48" t="n">
        <v>1061770</v>
      </c>
      <c r="BL174" s="52" t="n">
        <f aca="false">(BK174+BJ174)/BB174</f>
        <v>0.955236425219132</v>
      </c>
      <c r="BO174" s="8" t="str">
        <f aca="false">CONCATENATE("preprocessing/", A174, "/outputs/03hisat2_lpanamensis_v36/sno_gene_gene_id.count.xz")</f>
        <v>preprocessing/TMRC30030/outputs/03hisat2_lpanamensis_v36/sno_gene_gene_id.count.xz</v>
      </c>
      <c r="BP174" s="14" t="n">
        <v>923</v>
      </c>
      <c r="BQ174" s="14" t="n">
        <v>73</v>
      </c>
      <c r="BR174" s="54" t="n">
        <f aca="false">(BQ174+BP174)/BB174</f>
        <v>0.000143638936708445</v>
      </c>
      <c r="BS174" s="55" t="n">
        <f aca="false">(BQ174+BP174)/(BK174+BJ174)</f>
        <v>0.000150370037109393</v>
      </c>
      <c r="BT174" s="7" t="s">
        <v>173</v>
      </c>
      <c r="BU174" s="44" t="n">
        <v>42264</v>
      </c>
      <c r="BV174" s="7" t="s">
        <v>548</v>
      </c>
      <c r="BW174" s="7" t="s">
        <v>214</v>
      </c>
      <c r="BZ174" s="8" t="s">
        <v>258</v>
      </c>
      <c r="CG174" s="7" t="s">
        <v>804</v>
      </c>
      <c r="CH174" s="7" t="n">
        <v>0</v>
      </c>
      <c r="CI174" s="7" t="n">
        <v>0</v>
      </c>
      <c r="CL174" s="8" t="n">
        <f aca="false">SUM(CH174:CK174)</f>
        <v>0</v>
      </c>
      <c r="CM174" s="56" t="n">
        <f aca="false">+CL174/BP174</f>
        <v>0</v>
      </c>
      <c r="CN174" s="7" t="s">
        <v>99</v>
      </c>
    </row>
    <row r="175" customFormat="false" ht="15.75" hidden="false" customHeight="false" outlineLevel="0" collapsed="false">
      <c r="A175" s="58" t="s">
        <v>805</v>
      </c>
      <c r="B175" s="33" t="s">
        <v>545</v>
      </c>
      <c r="C175" s="33" t="s">
        <v>806</v>
      </c>
      <c r="D175" s="34" t="n">
        <v>2</v>
      </c>
      <c r="E175" s="35" t="s">
        <v>94</v>
      </c>
      <c r="F175" s="35" t="s">
        <v>95</v>
      </c>
      <c r="G175" s="35" t="s">
        <v>96</v>
      </c>
      <c r="H175" s="36" t="n">
        <v>42152</v>
      </c>
      <c r="I175" s="6" t="n">
        <v>0.368055555555556</v>
      </c>
      <c r="J175" s="6" t="n">
        <v>0.847222222222222</v>
      </c>
      <c r="K175" s="7" t="s">
        <v>154</v>
      </c>
      <c r="L175" s="65" t="s">
        <v>185</v>
      </c>
      <c r="M175" s="40" t="n">
        <v>1</v>
      </c>
      <c r="N175" s="35" t="s">
        <v>238</v>
      </c>
      <c r="O175" s="35" t="s">
        <v>240</v>
      </c>
      <c r="P175" s="35" t="s">
        <v>99</v>
      </c>
      <c r="Q175" s="35" t="s">
        <v>240</v>
      </c>
      <c r="R175" s="40" t="s">
        <v>155</v>
      </c>
      <c r="S175" s="40" t="s">
        <v>156</v>
      </c>
      <c r="T175" s="7" t="s">
        <v>157</v>
      </c>
      <c r="U175" s="41" t="s">
        <v>807</v>
      </c>
      <c r="V175" s="42" t="n">
        <v>99</v>
      </c>
      <c r="W175" s="43" t="s">
        <v>230</v>
      </c>
      <c r="X175" s="11" t="n">
        <v>42264</v>
      </c>
      <c r="Y175" s="35" t="n">
        <v>28</v>
      </c>
      <c r="Z175" s="35" t="n">
        <f aca="false">(Y175-AH175)-3</f>
        <v>14</v>
      </c>
      <c r="AA175" s="44" t="n">
        <v>42264</v>
      </c>
      <c r="AB175" s="40" t="n">
        <v>28</v>
      </c>
      <c r="AC175" s="40" t="s">
        <v>104</v>
      </c>
      <c r="AD175" s="40" t="n">
        <v>8.6</v>
      </c>
      <c r="AE175" s="40" t="s">
        <v>102</v>
      </c>
      <c r="AF175" s="40" t="s">
        <v>102</v>
      </c>
      <c r="AG175" s="40" t="s">
        <v>102</v>
      </c>
      <c r="AH175" s="40" t="n">
        <v>11</v>
      </c>
      <c r="AI175" s="40"/>
      <c r="AJ175" s="47" t="n">
        <v>42265</v>
      </c>
      <c r="AK175" s="40" t="s">
        <v>104</v>
      </c>
      <c r="AL175" s="40" t="n">
        <v>8</v>
      </c>
      <c r="AM175" s="40" t="n">
        <v>27</v>
      </c>
      <c r="AN175" s="40" t="n">
        <v>15</v>
      </c>
      <c r="AO175" s="47" t="n">
        <v>42277</v>
      </c>
      <c r="AP175" s="40" t="n">
        <v>12</v>
      </c>
      <c r="AQ175" s="40" t="s">
        <v>188</v>
      </c>
      <c r="AS175" s="8"/>
      <c r="AT175" s="7" t="s">
        <v>808</v>
      </c>
      <c r="AU175" s="8" t="n">
        <v>151</v>
      </c>
      <c r="AV175" s="51" t="n">
        <f aca="false">(100 * 2)/AU175</f>
        <v>1.32450331125828</v>
      </c>
      <c r="AW175" s="51" t="n">
        <f aca="false">100-AV175</f>
        <v>98.6754966887417</v>
      </c>
      <c r="AX175" s="8" t="s">
        <v>717</v>
      </c>
      <c r="AY175" s="8" t="n">
        <v>20191107</v>
      </c>
      <c r="AZ175" s="8" t="n">
        <v>20191127</v>
      </c>
      <c r="BA175" s="14" t="n">
        <v>23004340</v>
      </c>
      <c r="BB175" s="14" t="n">
        <v>21637907</v>
      </c>
      <c r="BC175" s="52" t="n">
        <f aca="false">BB175/BA175</f>
        <v>0.940601077883565</v>
      </c>
      <c r="BD175" s="8" t="str">
        <f aca="false">CONCATENATE("preprocessing/",A175, "/outputs/salmon_hg38_100/quant.sf")</f>
        <v>preprocessing/TMRC30021/outputs/salmon_hg38_100/quant.sf</v>
      </c>
      <c r="BE175" s="48"/>
      <c r="BF175" s="52"/>
      <c r="BG175" s="48"/>
      <c r="BH175" s="8"/>
      <c r="BI175" s="49" t="str">
        <f aca="false">CONCATENATE("preprocessing/", A175, "/outputs/02hisat2_hg38_100/hg38_100_sno_gene_gene_id.count.xz")</f>
        <v>preprocessing/TMRC30021/outputs/02hisat2_hg38_100/hg38_100_sno_gene_gene_id.count.xz</v>
      </c>
      <c r="BJ175" s="48" t="n">
        <v>17856669</v>
      </c>
      <c r="BK175" s="48" t="n">
        <v>2809053</v>
      </c>
      <c r="BL175" s="52" t="n">
        <f aca="false">(BK175+BJ175)/BB175</f>
        <v>0.95507028475536</v>
      </c>
      <c r="BM175" s="8"/>
      <c r="BN175" s="8"/>
      <c r="BO175" s="8" t="str">
        <f aca="false">CONCATENATE("preprocessing/", A175, "/outputs/03hisat2_lpanamensis_v36/sno_gene_gene_id.count.xz")</f>
        <v>preprocessing/TMRC30021/outputs/03hisat2_lpanamensis_v36/sno_gene_gene_id.count.xz</v>
      </c>
      <c r="BP175" s="48" t="n">
        <v>2350</v>
      </c>
      <c r="BQ175" s="48" t="n">
        <v>327</v>
      </c>
      <c r="BR175" s="54" t="n">
        <f aca="false">(BQ175+BP175)/BB175</f>
        <v>0.000123718065707557</v>
      </c>
      <c r="BS175" s="55" t="n">
        <f aca="false">(BQ175+BP175)/(BK175+BJ175)</f>
        <v>0.000129538179212901</v>
      </c>
      <c r="BT175" s="7" t="s">
        <v>161</v>
      </c>
      <c r="BU175" s="44" t="n">
        <v>42264</v>
      </c>
      <c r="BV175" s="7" t="s">
        <v>548</v>
      </c>
      <c r="BW175" s="8" t="s">
        <v>163</v>
      </c>
      <c r="BX175" s="8"/>
      <c r="BY175" s="8"/>
      <c r="BZ175" s="8" t="s">
        <v>258</v>
      </c>
      <c r="CA175" s="8"/>
      <c r="CB175" s="8"/>
      <c r="CC175" s="8"/>
      <c r="CD175" s="8"/>
      <c r="CE175" s="8" t="s">
        <v>104</v>
      </c>
      <c r="CF175" s="8"/>
      <c r="CG175" s="8" t="s">
        <v>403</v>
      </c>
      <c r="CH175" s="8" t="n">
        <v>0</v>
      </c>
      <c r="CI175" s="8" t="n">
        <v>0</v>
      </c>
      <c r="CJ175" s="8"/>
      <c r="CK175" s="8"/>
      <c r="CL175" s="8" t="n">
        <f aca="false">SUM(CH175:CK175)</f>
        <v>0</v>
      </c>
      <c r="CM175" s="56" t="n">
        <f aca="false">+CL175/BP175</f>
        <v>0</v>
      </c>
      <c r="CN175" s="8" t="s">
        <v>99</v>
      </c>
    </row>
    <row r="176" customFormat="false" ht="15.75" hidden="false" customHeight="false" outlineLevel="0" collapsed="false">
      <c r="A176" s="58" t="s">
        <v>809</v>
      </c>
      <c r="B176" s="33" t="s">
        <v>736</v>
      </c>
      <c r="C176" s="2" t="s">
        <v>810</v>
      </c>
      <c r="D176" s="3" t="n">
        <v>1</v>
      </c>
      <c r="E176" s="35" t="s">
        <v>94</v>
      </c>
      <c r="F176" s="35" t="s">
        <v>95</v>
      </c>
      <c r="G176" s="35" t="s">
        <v>96</v>
      </c>
      <c r="H176" s="36" t="n">
        <v>42152</v>
      </c>
      <c r="I176" s="6" t="n">
        <v>0.385416666666667</v>
      </c>
      <c r="J176" s="6" t="n">
        <v>0.847222222222222</v>
      </c>
      <c r="K176" s="5" t="s">
        <v>175</v>
      </c>
      <c r="L176" s="65" t="s">
        <v>185</v>
      </c>
      <c r="M176" s="40" t="n">
        <v>1</v>
      </c>
      <c r="N176" s="35" t="s">
        <v>186</v>
      </c>
      <c r="O176" s="35" t="s">
        <v>186</v>
      </c>
      <c r="P176" s="35" t="s">
        <v>99</v>
      </c>
      <c r="Q176" s="35" t="s">
        <v>186</v>
      </c>
      <c r="R176" s="40" t="s">
        <v>155</v>
      </c>
      <c r="S176" s="40" t="s">
        <v>200</v>
      </c>
      <c r="T176" s="7" t="s">
        <v>177</v>
      </c>
      <c r="U176" s="41" t="s">
        <v>316</v>
      </c>
      <c r="V176" s="59" t="s">
        <v>112</v>
      </c>
      <c r="W176" s="43" t="s">
        <v>230</v>
      </c>
      <c r="X176" s="11" t="n">
        <v>42193</v>
      </c>
      <c r="Y176" s="35" t="n">
        <v>18</v>
      </c>
      <c r="Z176" s="35" t="n">
        <f aca="false">(Y176-AH176)-3</f>
        <v>3.9</v>
      </c>
      <c r="AA176" s="44" t="n">
        <v>42194</v>
      </c>
      <c r="AB176" s="7" t="n">
        <v>45</v>
      </c>
      <c r="AC176" s="7" t="s">
        <v>104</v>
      </c>
      <c r="AD176" s="7" t="n">
        <v>9.3</v>
      </c>
      <c r="AE176" s="7" t="s">
        <v>102</v>
      </c>
      <c r="AF176" s="7" t="s">
        <v>102</v>
      </c>
      <c r="AG176" s="7" t="s">
        <v>102</v>
      </c>
      <c r="AH176" s="8" t="n">
        <v>11.1</v>
      </c>
      <c r="AI176" s="8" t="n">
        <v>500</v>
      </c>
      <c r="AJ176" s="47" t="n">
        <v>42199</v>
      </c>
      <c r="AK176" s="8" t="s">
        <v>104</v>
      </c>
      <c r="AL176" s="8" t="n">
        <v>10</v>
      </c>
      <c r="AM176" s="8" t="n">
        <v>27</v>
      </c>
      <c r="AN176" s="8" t="n">
        <v>15</v>
      </c>
      <c r="AO176" s="47" t="n">
        <v>42277</v>
      </c>
      <c r="AP176" s="8" t="n">
        <v>12</v>
      </c>
      <c r="AQ176" s="40" t="s">
        <v>188</v>
      </c>
      <c r="AS176" s="8"/>
      <c r="AT176" s="7" t="s">
        <v>811</v>
      </c>
      <c r="AU176" s="7" t="n">
        <v>121</v>
      </c>
      <c r="AV176" s="51" t="n">
        <f aca="false">(100 * 2)/AU176</f>
        <v>1.65289256198347</v>
      </c>
      <c r="AW176" s="51" t="n">
        <f aca="false">100-AV176</f>
        <v>98.3471074380165</v>
      </c>
      <c r="AX176" s="8" t="s">
        <v>717</v>
      </c>
      <c r="AY176" s="8" t="n">
        <v>20191107</v>
      </c>
      <c r="AZ176" s="8" t="n">
        <v>20191127</v>
      </c>
      <c r="BA176" s="14" t="n">
        <v>18462827</v>
      </c>
      <c r="BB176" s="14" t="n">
        <v>17305449</v>
      </c>
      <c r="BC176" s="52" t="n">
        <f aca="false">BB176/BA176</f>
        <v>0.937313066953398</v>
      </c>
      <c r="BD176" s="8" t="str">
        <f aca="false">CONCATENATE("preprocessing/",A176, "/outputs/salmon_hg38_100/quant.sf")</f>
        <v>preprocessing/TMRC30023/outputs/salmon_hg38_100/quant.sf</v>
      </c>
      <c r="BF176" s="52"/>
      <c r="BI176" s="49" t="str">
        <f aca="false">CONCATENATE("preprocessing/", A176, "/outputs/02hisat2_hg38_100/hg38_100_sno_gene_gene_id.count.xz")</f>
        <v>preprocessing/TMRC30023/outputs/02hisat2_hg38_100/hg38_100_sno_gene_gene_id.count.xz</v>
      </c>
      <c r="BJ176" s="48" t="n">
        <v>14252946</v>
      </c>
      <c r="BK176" s="48" t="n">
        <v>2359997</v>
      </c>
      <c r="BL176" s="52" t="n">
        <f aca="false">(BK176+BJ176)/BB176</f>
        <v>0.959983355531544</v>
      </c>
      <c r="BO176" s="8" t="str">
        <f aca="false">CONCATENATE("preprocessing/", A176, "/outputs/03hisat2_lpanamensis_v36/sno_gene_gene_id.count.xz")</f>
        <v>preprocessing/TMRC30023/outputs/03hisat2_lpanamensis_v36/sno_gene_gene_id.count.xz</v>
      </c>
      <c r="BP176" s="14" t="n">
        <v>1909</v>
      </c>
      <c r="BQ176" s="14" t="n">
        <v>310</v>
      </c>
      <c r="BR176" s="54" t="n">
        <f aca="false">(BQ176+BP176)/BB176</f>
        <v>0.00012822550862448</v>
      </c>
      <c r="BS176" s="55" t="n">
        <f aca="false">(BQ176+BP176)/(BK176+BJ176)</f>
        <v>0.000133570553995159</v>
      </c>
      <c r="BT176" s="5" t="s">
        <v>181</v>
      </c>
      <c r="BU176" s="44" t="n">
        <v>42194</v>
      </c>
      <c r="BV176" s="7" t="s">
        <v>739</v>
      </c>
      <c r="BW176" s="8" t="s">
        <v>163</v>
      </c>
      <c r="BZ176" s="8" t="s">
        <v>258</v>
      </c>
      <c r="CE176" s="7" t="s">
        <v>104</v>
      </c>
      <c r="CG176" s="7" t="s">
        <v>812</v>
      </c>
      <c r="CH176" s="7" t="n">
        <v>0</v>
      </c>
      <c r="CI176" s="7" t="n">
        <v>0</v>
      </c>
      <c r="CL176" s="8" t="n">
        <f aca="false">SUM(CH176:CK176)</f>
        <v>0</v>
      </c>
      <c r="CM176" s="56" t="n">
        <f aca="false">+CL176/BP176</f>
        <v>0</v>
      </c>
      <c r="CN176" s="8" t="s">
        <v>99</v>
      </c>
    </row>
    <row r="177" customFormat="false" ht="26.85" hidden="false" customHeight="false" outlineLevel="0" collapsed="false">
      <c r="A177" s="58" t="s">
        <v>813</v>
      </c>
      <c r="B177" s="33" t="s">
        <v>814</v>
      </c>
      <c r="C177" s="2" t="s">
        <v>815</v>
      </c>
      <c r="D177" s="3" t="n">
        <v>1</v>
      </c>
      <c r="E177" s="35" t="s">
        <v>94</v>
      </c>
      <c r="F177" s="35" t="s">
        <v>95</v>
      </c>
      <c r="G177" s="35" t="s">
        <v>96</v>
      </c>
      <c r="H177" s="36" t="n">
        <v>42154</v>
      </c>
      <c r="I177" s="6" t="n">
        <v>0.458333333333333</v>
      </c>
      <c r="K177" s="5" t="s">
        <v>204</v>
      </c>
      <c r="L177" s="65" t="s">
        <v>185</v>
      </c>
      <c r="M177" s="40" t="n">
        <v>1</v>
      </c>
      <c r="N177" s="35" t="s">
        <v>99</v>
      </c>
      <c r="O177" s="35" t="s">
        <v>99</v>
      </c>
      <c r="P177" s="35" t="s">
        <v>816</v>
      </c>
      <c r="Q177" s="35" t="s">
        <v>291</v>
      </c>
      <c r="R177" s="40" t="s">
        <v>205</v>
      </c>
      <c r="S177" s="40" t="s">
        <v>101</v>
      </c>
      <c r="T177" s="40" t="s">
        <v>101</v>
      </c>
      <c r="U177" s="41" t="s">
        <v>99</v>
      </c>
      <c r="V177" s="10" t="s">
        <v>99</v>
      </c>
      <c r="W177" s="43" t="s">
        <v>206</v>
      </c>
      <c r="X177" s="11" t="n">
        <v>42186</v>
      </c>
      <c r="Y177" s="5" t="n">
        <v>20</v>
      </c>
      <c r="Z177" s="35" t="n">
        <f aca="false">(Y177-AH177)-3</f>
        <v>16</v>
      </c>
      <c r="AA177" s="44" t="n">
        <v>42186</v>
      </c>
      <c r="AB177" s="8" t="n">
        <v>674</v>
      </c>
      <c r="AC177" s="8" t="s">
        <v>104</v>
      </c>
      <c r="AD177" s="8" t="n">
        <v>6.7</v>
      </c>
      <c r="AE177" s="8" t="n">
        <v>835</v>
      </c>
      <c r="AF177" s="8" t="n">
        <v>2.1</v>
      </c>
      <c r="AG177" s="8" t="n">
        <v>2.3</v>
      </c>
      <c r="AH177" s="8" t="n">
        <v>1</v>
      </c>
      <c r="AI177" s="8" t="n">
        <v>674</v>
      </c>
      <c r="AJ177" s="47" t="n">
        <v>42208</v>
      </c>
      <c r="AK177" s="40" t="s">
        <v>104</v>
      </c>
      <c r="AL177" s="40" t="n">
        <v>13</v>
      </c>
      <c r="AM177" s="40" t="n">
        <v>27</v>
      </c>
      <c r="AN177" s="40" t="n">
        <v>15</v>
      </c>
      <c r="AO177" s="13" t="n">
        <v>42277</v>
      </c>
      <c r="AP177" s="8" t="n">
        <f aca="false">AM177-AN177</f>
        <v>12</v>
      </c>
      <c r="AQ177" s="40" t="s">
        <v>188</v>
      </c>
      <c r="AS177" s="8"/>
      <c r="AT177" s="7" t="s">
        <v>817</v>
      </c>
      <c r="AU177" s="7" t="n">
        <v>133</v>
      </c>
      <c r="AV177" s="51" t="n">
        <f aca="false">(100 * 2)/AU177</f>
        <v>1.50375939849624</v>
      </c>
      <c r="AW177" s="51" t="n">
        <f aca="false">100-AV177</f>
        <v>98.4962406015038</v>
      </c>
      <c r="AX177" s="8" t="s">
        <v>717</v>
      </c>
      <c r="AY177" s="8" t="n">
        <v>20191107</v>
      </c>
      <c r="AZ177" s="8" t="n">
        <v>20191127</v>
      </c>
      <c r="BA177" s="14" t="n">
        <v>25998738</v>
      </c>
      <c r="BB177" s="14" t="n">
        <v>24395772</v>
      </c>
      <c r="BC177" s="52" t="n">
        <f aca="false">BB177/BA177</f>
        <v>0.938344468873835</v>
      </c>
      <c r="BD177" s="8" t="str">
        <f aca="false">CONCATENATE("preprocessing/",A177, "/outputs/salmon_hg38_100/quant.sf")</f>
        <v>preprocessing/TMRC30026/outputs/salmon_hg38_100/quant.sf</v>
      </c>
      <c r="BF177" s="52"/>
      <c r="BI177" s="49" t="str">
        <f aca="false">CONCATENATE("preprocessing/", A177, "/outputs/02hisat2_hg38_100/hg38_100_sno_gene_gene_id.count.xz")</f>
        <v>preprocessing/TMRC30026/outputs/02hisat2_hg38_100/hg38_100_sno_gene_gene_id.count.xz</v>
      </c>
      <c r="BJ177" s="48" t="n">
        <v>18292502</v>
      </c>
      <c r="BK177" s="48" t="n">
        <v>5094854</v>
      </c>
      <c r="BL177" s="52" t="n">
        <f aca="false">(BK177+BJ177)/BB177</f>
        <v>0.958664312816172</v>
      </c>
      <c r="BO177" s="8" t="str">
        <f aca="false">CONCATENATE("preprocessing/", A177, "/outputs/03hisat2_lpanamensis_v36/sno_gene_gene_id.count.xz")</f>
        <v>preprocessing/TMRC30026/outputs/03hisat2_lpanamensis_v36/sno_gene_gene_id.count.xz</v>
      </c>
      <c r="BP177" s="14" t="n">
        <v>17162</v>
      </c>
      <c r="BQ177" s="14" t="n">
        <v>1446</v>
      </c>
      <c r="BR177" s="54" t="n">
        <f aca="false">(BQ177+BP177)/BB177</f>
        <v>0.000762755120026536</v>
      </c>
      <c r="BS177" s="55" t="n">
        <f aca="false">(BQ177+BP177)/(BK177+BJ177)</f>
        <v>0.000795643594769755</v>
      </c>
      <c r="BT177" s="5" t="s">
        <v>204</v>
      </c>
      <c r="BU177" s="44" t="n">
        <v>42186</v>
      </c>
      <c r="BV177" s="7" t="s">
        <v>818</v>
      </c>
      <c r="BW177" s="8" t="s">
        <v>163</v>
      </c>
      <c r="BZ177" s="8" t="s">
        <v>258</v>
      </c>
      <c r="CG177" s="7" t="s">
        <v>819</v>
      </c>
      <c r="CH177" s="7" t="n">
        <v>0</v>
      </c>
      <c r="CI177" s="7" t="n">
        <v>0</v>
      </c>
      <c r="CL177" s="8" t="n">
        <f aca="false">SUM(CH177:CK177)</f>
        <v>0</v>
      </c>
      <c r="CM177" s="56" t="n">
        <f aca="false">+CL177/BP177</f>
        <v>0</v>
      </c>
      <c r="CN177" s="7" t="s">
        <v>99</v>
      </c>
    </row>
    <row r="178" customFormat="false" ht="15.75" hidden="false" customHeight="false" outlineLevel="0" collapsed="false">
      <c r="A178" s="58" t="s">
        <v>820</v>
      </c>
      <c r="B178" s="2" t="s">
        <v>545</v>
      </c>
      <c r="C178" s="2" t="s">
        <v>821</v>
      </c>
      <c r="D178" s="3" t="n">
        <v>2</v>
      </c>
      <c r="E178" s="35" t="s">
        <v>94</v>
      </c>
      <c r="F178" s="35" t="s">
        <v>95</v>
      </c>
      <c r="G178" s="35" t="s">
        <v>96</v>
      </c>
      <c r="H178" s="36" t="n">
        <v>42172</v>
      </c>
      <c r="I178" s="6" t="n">
        <v>0.260416666666667</v>
      </c>
      <c r="J178" s="6" t="n">
        <v>0.583333333333333</v>
      </c>
      <c r="K178" s="7" t="s">
        <v>168</v>
      </c>
      <c r="L178" s="65" t="s">
        <v>185</v>
      </c>
      <c r="M178" s="40" t="n">
        <v>3</v>
      </c>
      <c r="N178" s="35" t="s">
        <v>238</v>
      </c>
      <c r="O178" s="35" t="s">
        <v>240</v>
      </c>
      <c r="P178" s="35" t="s">
        <v>99</v>
      </c>
      <c r="Q178" s="5" t="s">
        <v>240</v>
      </c>
      <c r="R178" s="40" t="s">
        <v>155</v>
      </c>
      <c r="S178" s="40" t="s">
        <v>169</v>
      </c>
      <c r="T178" s="7" t="s">
        <v>157</v>
      </c>
      <c r="U178" s="41" t="s">
        <v>318</v>
      </c>
      <c r="V178" s="10" t="n">
        <v>99</v>
      </c>
      <c r="W178" s="43" t="s">
        <v>230</v>
      </c>
      <c r="X178" s="11" t="n">
        <v>42193</v>
      </c>
      <c r="Y178" s="5" t="n">
        <v>28</v>
      </c>
      <c r="Z178" s="35" t="n">
        <f aca="false">(Y178-AH178)-3</f>
        <v>22</v>
      </c>
      <c r="AA178" s="44" t="n">
        <v>42194</v>
      </c>
      <c r="AB178" s="8" t="n">
        <v>172</v>
      </c>
      <c r="AC178" s="8" t="s">
        <v>104</v>
      </c>
      <c r="AD178" s="8" t="n">
        <v>9.3</v>
      </c>
      <c r="AE178" s="8" t="s">
        <v>102</v>
      </c>
      <c r="AF178" s="8" t="s">
        <v>102</v>
      </c>
      <c r="AG178" s="8" t="s">
        <v>102</v>
      </c>
      <c r="AH178" s="8" t="n">
        <v>3</v>
      </c>
      <c r="AI178" s="8" t="n">
        <v>500</v>
      </c>
      <c r="AJ178" s="47" t="n">
        <v>42199</v>
      </c>
      <c r="AK178" s="8" t="s">
        <v>104</v>
      </c>
      <c r="AL178" s="8" t="n">
        <v>27</v>
      </c>
      <c r="AM178" s="8" t="n">
        <v>27</v>
      </c>
      <c r="AN178" s="8" t="n">
        <v>15</v>
      </c>
      <c r="AO178" s="13" t="n">
        <v>42277</v>
      </c>
      <c r="AP178" s="8" t="n">
        <v>12</v>
      </c>
      <c r="AQ178" s="40" t="s">
        <v>188</v>
      </c>
      <c r="AT178" s="7" t="s">
        <v>822</v>
      </c>
      <c r="AU178" s="7" t="n">
        <v>170</v>
      </c>
      <c r="AV178" s="51" t="n">
        <f aca="false">(100 * 2)/AU178</f>
        <v>1.17647058823529</v>
      </c>
      <c r="AW178" s="51" t="n">
        <f aca="false">100-AV178</f>
        <v>98.8235294117647</v>
      </c>
      <c r="AX178" s="7" t="s">
        <v>208</v>
      </c>
      <c r="AY178" s="7" t="n">
        <v>20191107</v>
      </c>
      <c r="AZ178" s="7" t="n">
        <v>20191127</v>
      </c>
      <c r="BA178" s="14" t="n">
        <v>7144498</v>
      </c>
      <c r="BB178" s="14" t="n">
        <v>6909904</v>
      </c>
      <c r="BC178" s="52" t="n">
        <f aca="false">BB178/BA178</f>
        <v>0.967164382997938</v>
      </c>
      <c r="BD178" s="8" t="str">
        <f aca="false">CONCATENATE("preprocessing/",A178, "/outputs/salmon_hg38_100/quant.sf")</f>
        <v>preprocessing/TMRC30037/outputs/salmon_hg38_100/quant.sf</v>
      </c>
      <c r="BF178" s="52"/>
      <c r="BI178" s="49" t="str">
        <f aca="false">CONCATENATE("preprocessing/", A178, "/outputs/02hisat2_hg38_100/hg38_100_sno_gene_gene_id.count.xz")</f>
        <v>preprocessing/TMRC30037/outputs/02hisat2_hg38_100/hg38_100_sno_gene_gene_id.count.xz</v>
      </c>
      <c r="BJ178" s="48" t="n">
        <v>5645820</v>
      </c>
      <c r="BK178" s="48" t="n">
        <v>946368</v>
      </c>
      <c r="BL178" s="52" t="n">
        <f aca="false">(BK178+BJ178)/BB178</f>
        <v>0.95402020057008</v>
      </c>
      <c r="BO178" s="8" t="str">
        <f aca="false">CONCATENATE("preprocessing/", A178, "/outputs/03hisat2_lpanamensis_v36/sno_gene_gene_id.count.xz")</f>
        <v>preprocessing/TMRC30037/outputs/03hisat2_lpanamensis_v36/sno_gene_gene_id.count.xz</v>
      </c>
      <c r="BP178" s="14" t="n">
        <v>654</v>
      </c>
      <c r="BQ178" s="14" t="n">
        <v>129</v>
      </c>
      <c r="BR178" s="54" t="n">
        <f aca="false">(BQ178+BP178)/BB178</f>
        <v>0.000113315611910093</v>
      </c>
      <c r="BS178" s="55" t="n">
        <f aca="false">(BQ178+BP178)/(BK178+BJ178)</f>
        <v>0.000118776952356335</v>
      </c>
      <c r="BT178" s="7" t="s">
        <v>173</v>
      </c>
      <c r="BU178" s="44" t="n">
        <v>42194</v>
      </c>
      <c r="BV178" s="7" t="s">
        <v>548</v>
      </c>
      <c r="BW178" s="7" t="s">
        <v>214</v>
      </c>
      <c r="BZ178" s="8" t="s">
        <v>258</v>
      </c>
      <c r="CG178" s="7" t="s">
        <v>823</v>
      </c>
      <c r="CH178" s="7" t="n">
        <v>0</v>
      </c>
      <c r="CI178" s="7" t="n">
        <v>0</v>
      </c>
      <c r="CL178" s="8" t="n">
        <f aca="false">SUM(CH178:CK178)</f>
        <v>0</v>
      </c>
      <c r="CM178" s="56" t="n">
        <f aca="false">+CL178/BP178</f>
        <v>0</v>
      </c>
      <c r="CN178" s="7" t="s">
        <v>99</v>
      </c>
    </row>
    <row r="179" customFormat="false" ht="15.75" hidden="false" customHeight="false" outlineLevel="0" collapsed="false">
      <c r="A179" s="58" t="s">
        <v>824</v>
      </c>
      <c r="B179" s="2" t="s">
        <v>545</v>
      </c>
      <c r="C179" s="2" t="s">
        <v>825</v>
      </c>
      <c r="D179" s="3" t="n">
        <v>2</v>
      </c>
      <c r="E179" s="35" t="s">
        <v>94</v>
      </c>
      <c r="F179" s="35" t="s">
        <v>95</v>
      </c>
      <c r="G179" s="35" t="s">
        <v>96</v>
      </c>
      <c r="H179" s="36" t="n">
        <v>42159</v>
      </c>
      <c r="I179" s="6" t="n">
        <v>0.260416666666667</v>
      </c>
      <c r="J179" s="6" t="n">
        <v>0.729166666666667</v>
      </c>
      <c r="K179" s="7" t="s">
        <v>154</v>
      </c>
      <c r="L179" s="65" t="s">
        <v>185</v>
      </c>
      <c r="M179" s="40" t="n">
        <v>2</v>
      </c>
      <c r="N179" s="35" t="s">
        <v>238</v>
      </c>
      <c r="O179" s="35" t="s">
        <v>240</v>
      </c>
      <c r="P179" s="35" t="s">
        <v>99</v>
      </c>
      <c r="Q179" s="35" t="s">
        <v>240</v>
      </c>
      <c r="R179" s="40" t="s">
        <v>155</v>
      </c>
      <c r="S179" s="40" t="s">
        <v>156</v>
      </c>
      <c r="T179" s="7" t="s">
        <v>157</v>
      </c>
      <c r="U179" s="41" t="s">
        <v>826</v>
      </c>
      <c r="V179" s="42" t="n">
        <v>98</v>
      </c>
      <c r="W179" s="43" t="s">
        <v>230</v>
      </c>
      <c r="X179" s="11" t="n">
        <v>42264</v>
      </c>
      <c r="Y179" s="35" t="n">
        <v>28</v>
      </c>
      <c r="Z179" s="35" t="n">
        <f aca="false">(Y179-AH179)-3</f>
        <v>21.2</v>
      </c>
      <c r="AA179" s="44" t="n">
        <v>42264</v>
      </c>
      <c r="AB179" s="8" t="s">
        <v>102</v>
      </c>
      <c r="AC179" s="8" t="s">
        <v>102</v>
      </c>
      <c r="AD179" s="8" t="s">
        <v>102</v>
      </c>
      <c r="AE179" s="7" t="s">
        <v>102</v>
      </c>
      <c r="AF179" s="7" t="s">
        <v>102</v>
      </c>
      <c r="AG179" s="7" t="s">
        <v>102</v>
      </c>
      <c r="AH179" s="8" t="n">
        <v>3.8</v>
      </c>
      <c r="AI179" s="8" t="n">
        <v>300</v>
      </c>
      <c r="AJ179" s="47" t="n">
        <v>42265</v>
      </c>
      <c r="AK179" s="40" t="s">
        <v>104</v>
      </c>
      <c r="AL179" s="40" t="n">
        <v>19</v>
      </c>
      <c r="AM179" s="40" t="n">
        <v>27</v>
      </c>
      <c r="AN179" s="40" t="n">
        <v>15</v>
      </c>
      <c r="AO179" s="13" t="n">
        <v>42277</v>
      </c>
      <c r="AP179" s="40" t="n">
        <v>12</v>
      </c>
      <c r="AQ179" s="40" t="s">
        <v>188</v>
      </c>
      <c r="AS179" s="8"/>
      <c r="AT179" s="7" t="s">
        <v>827</v>
      </c>
      <c r="AU179" s="7" t="n">
        <v>194</v>
      </c>
      <c r="AV179" s="51" t="n">
        <f aca="false">(100 * 2)/AU179</f>
        <v>1.03092783505155</v>
      </c>
      <c r="AW179" s="51" t="n">
        <f aca="false">100-AV179</f>
        <v>98.9690721649485</v>
      </c>
      <c r="AX179" s="7" t="s">
        <v>208</v>
      </c>
      <c r="AY179" s="7" t="n">
        <v>20191107</v>
      </c>
      <c r="AZ179" s="7" t="n">
        <v>20191127</v>
      </c>
      <c r="BA179" s="14" t="n">
        <v>6367641</v>
      </c>
      <c r="BB179" s="14" t="n">
        <v>6165038</v>
      </c>
      <c r="BC179" s="52" t="n">
        <f aca="false">BB179/BA179</f>
        <v>0.968182408524601</v>
      </c>
      <c r="BD179" s="8" t="str">
        <f aca="false">CONCATENATE("preprocessing/",A179, "/outputs/salmon_hg38_100/quant.sf")</f>
        <v>preprocessing/TMRC30031/outputs/salmon_hg38_100/quant.sf</v>
      </c>
      <c r="BF179" s="52"/>
      <c r="BI179" s="49" t="str">
        <f aca="false">CONCATENATE("preprocessing/", A179, "/outputs/02hisat2_hg38_100/hg38_100_sno_gene_gene_id.count.xz")</f>
        <v>preprocessing/TMRC30031/outputs/02hisat2_hg38_100/hg38_100_sno_gene_gene_id.count.xz</v>
      </c>
      <c r="BJ179" s="48" t="n">
        <v>5011349</v>
      </c>
      <c r="BK179" s="48" t="n">
        <v>838465</v>
      </c>
      <c r="BL179" s="52" t="n">
        <f aca="false">(BK179+BJ179)/BB179</f>
        <v>0.948869090506823</v>
      </c>
      <c r="BO179" s="8" t="str">
        <f aca="false">CONCATENATE("preprocessing/", A179, "/outputs/03hisat2_lpanamensis_v36/sno_gene_gene_id.count.xz")</f>
        <v>preprocessing/TMRC30031/outputs/03hisat2_lpanamensis_v36/sno_gene_gene_id.count.xz</v>
      </c>
      <c r="BP179" s="14" t="n">
        <v>469</v>
      </c>
      <c r="BQ179" s="14" t="n">
        <v>77</v>
      </c>
      <c r="BR179" s="54" t="n">
        <f aca="false">(BQ179+BP179)/BB179</f>
        <v>8.85639309928017E-005</v>
      </c>
      <c r="BS179" s="55" t="n">
        <f aca="false">(BQ179+BP179)/(BK179+BJ179)</f>
        <v>9.33363009490558E-005</v>
      </c>
      <c r="BT179" s="7" t="s">
        <v>161</v>
      </c>
      <c r="BU179" s="44" t="n">
        <v>42264</v>
      </c>
      <c r="BV179" s="7" t="s">
        <v>548</v>
      </c>
      <c r="BW179" s="7" t="s">
        <v>214</v>
      </c>
      <c r="BZ179" s="8" t="s">
        <v>258</v>
      </c>
      <c r="CG179" s="7" t="s">
        <v>828</v>
      </c>
      <c r="CH179" s="7" t="n">
        <v>0</v>
      </c>
      <c r="CI179" s="7" t="n">
        <v>0</v>
      </c>
      <c r="CL179" s="8" t="n">
        <f aca="false">SUM(CH179:CK179)</f>
        <v>0</v>
      </c>
      <c r="CM179" s="56" t="n">
        <f aca="false">+CL179/BP179</f>
        <v>0</v>
      </c>
      <c r="CN179" s="7" t="s">
        <v>99</v>
      </c>
    </row>
    <row r="180" customFormat="false" ht="15.75" hidden="false" customHeight="false" outlineLevel="0" collapsed="false">
      <c r="A180" s="58"/>
      <c r="B180" s="2" t="s">
        <v>829</v>
      </c>
      <c r="C180" s="2" t="s">
        <v>830</v>
      </c>
      <c r="D180" s="3" t="n">
        <v>1</v>
      </c>
      <c r="E180" s="5" t="s">
        <v>94</v>
      </c>
      <c r="F180" s="5" t="s">
        <v>95</v>
      </c>
      <c r="G180" s="5" t="s">
        <v>96</v>
      </c>
      <c r="H180" s="36" t="n">
        <v>42364</v>
      </c>
      <c r="K180" s="5" t="s">
        <v>175</v>
      </c>
      <c r="L180" s="5" t="s">
        <v>185</v>
      </c>
      <c r="M180" s="7" t="n">
        <v>2</v>
      </c>
      <c r="N180" s="5" t="s">
        <v>238</v>
      </c>
      <c r="O180" s="5" t="s">
        <v>240</v>
      </c>
      <c r="P180" s="5" t="s">
        <v>99</v>
      </c>
      <c r="Q180" s="5" t="s">
        <v>240</v>
      </c>
      <c r="R180" s="5" t="s">
        <v>155</v>
      </c>
      <c r="S180" s="5" t="s">
        <v>200</v>
      </c>
      <c r="T180" s="5" t="s">
        <v>177</v>
      </c>
      <c r="U180" s="9" t="n">
        <v>15000000</v>
      </c>
      <c r="W180" s="5" t="s">
        <v>230</v>
      </c>
      <c r="X180" s="12"/>
      <c r="AJ180" s="47"/>
      <c r="AQ180" s="8" t="s">
        <v>188</v>
      </c>
      <c r="BJ180" s="48"/>
      <c r="BK180" s="48"/>
      <c r="BV180" s="7" t="s">
        <v>831</v>
      </c>
      <c r="BW180" s="7" t="s">
        <v>214</v>
      </c>
      <c r="BZ180" s="8" t="s">
        <v>258</v>
      </c>
      <c r="CM180" s="8" t="e">
        <f aca="false">+CL180/BP180</f>
        <v>#DIV/0!</v>
      </c>
    </row>
    <row r="181" customFormat="false" ht="15.75" hidden="false" customHeight="false" outlineLevel="0" collapsed="false">
      <c r="A181" s="58" t="s">
        <v>832</v>
      </c>
      <c r="B181" s="2" t="s">
        <v>713</v>
      </c>
      <c r="C181" s="2" t="s">
        <v>833</v>
      </c>
      <c r="D181" s="3" t="n">
        <v>2</v>
      </c>
      <c r="E181" s="35" t="s">
        <v>94</v>
      </c>
      <c r="F181" s="35" t="s">
        <v>95</v>
      </c>
      <c r="G181" s="35" t="s">
        <v>96</v>
      </c>
      <c r="H181" s="36" t="n">
        <v>42153</v>
      </c>
      <c r="I181" s="6" t="n">
        <v>0.363194444444444</v>
      </c>
      <c r="J181" s="6" t="n">
        <v>0.875</v>
      </c>
      <c r="K181" s="7" t="s">
        <v>168</v>
      </c>
      <c r="L181" s="65" t="s">
        <v>185</v>
      </c>
      <c r="M181" s="40" t="n">
        <v>1</v>
      </c>
      <c r="N181" s="35" t="s">
        <v>715</v>
      </c>
      <c r="O181" s="35" t="s">
        <v>239</v>
      </c>
      <c r="P181" s="35" t="s">
        <v>240</v>
      </c>
      <c r="Q181" s="35" t="s">
        <v>240</v>
      </c>
      <c r="R181" s="40" t="s">
        <v>155</v>
      </c>
      <c r="S181" s="40" t="s">
        <v>169</v>
      </c>
      <c r="T181" s="7" t="s">
        <v>157</v>
      </c>
      <c r="U181" s="41" t="s">
        <v>834</v>
      </c>
      <c r="V181" s="42" t="n">
        <v>99</v>
      </c>
      <c r="W181" s="43" t="s">
        <v>230</v>
      </c>
      <c r="X181" s="11" t="n">
        <v>42628</v>
      </c>
      <c r="Y181" s="35" t="n">
        <v>15</v>
      </c>
      <c r="Z181" s="35" t="n">
        <f aca="false">(Y181-AH181)-3</f>
        <v>11</v>
      </c>
      <c r="AA181" s="44" t="n">
        <v>42630</v>
      </c>
      <c r="AB181" s="8" t="n">
        <v>290</v>
      </c>
      <c r="AC181" s="8" t="s">
        <v>104</v>
      </c>
      <c r="AD181" s="8" t="n">
        <v>8.5</v>
      </c>
      <c r="AH181" s="8" t="n">
        <v>1</v>
      </c>
      <c r="AI181" s="8" t="n">
        <v>300</v>
      </c>
      <c r="AJ181" s="47" t="n">
        <v>42663</v>
      </c>
      <c r="AK181" s="8" t="s">
        <v>104</v>
      </c>
      <c r="AL181" s="8" t="n">
        <v>10</v>
      </c>
      <c r="AM181" s="8" t="n">
        <v>27</v>
      </c>
      <c r="AN181" s="8" t="n">
        <v>15</v>
      </c>
      <c r="AO181" s="13" t="n">
        <v>42738</v>
      </c>
      <c r="AP181" s="8" t="n">
        <v>12</v>
      </c>
      <c r="AQ181" s="40" t="s">
        <v>188</v>
      </c>
      <c r="AS181" s="8"/>
      <c r="AT181" s="7" t="s">
        <v>835</v>
      </c>
      <c r="AU181" s="7" t="n">
        <v>47.1</v>
      </c>
      <c r="AV181" s="51"/>
      <c r="AW181" s="51"/>
      <c r="AX181" s="5" t="s">
        <v>251</v>
      </c>
      <c r="AY181" s="7" t="n">
        <v>20210501</v>
      </c>
      <c r="AZ181" s="7" t="n">
        <v>20210530</v>
      </c>
      <c r="BA181" s="14" t="n">
        <v>33682702</v>
      </c>
      <c r="BB181" s="14" t="n">
        <v>30848888</v>
      </c>
      <c r="BC181" s="52" t="n">
        <f aca="false">BB181/BA181</f>
        <v>0.915867379048154</v>
      </c>
      <c r="BD181" s="8" t="str">
        <f aca="false">CONCATENATE("preprocessing/",A181, "/outputs/salmon_hg38_100/quant.sf")</f>
        <v>preprocessing/TMRC30165/outputs/salmon_hg38_100/quant.sf</v>
      </c>
      <c r="BI181" s="49" t="str">
        <f aca="false">CONCATENATE("preprocessing/", A181, "/outputs/02hisat2_hg38_100/hg38_100_sno_gene_gene_id.count.xz")</f>
        <v>preprocessing/TMRC30165/outputs/02hisat2_hg38_100/hg38_100_sno_gene_gene_id.count.xz</v>
      </c>
      <c r="BJ181" s="48" t="n">
        <v>27932451</v>
      </c>
      <c r="BK181" s="48" t="n">
        <v>2130022</v>
      </c>
      <c r="BL181" s="52" t="n">
        <f aca="false">(BK181+BJ181)/BB181</f>
        <v>0.974507508990275</v>
      </c>
      <c r="BO181" s="8" t="str">
        <f aca="false">CONCATENATE("preprocessing/", A181, "/outputs/03hisat2_lpanamensis_v36/sno_gene_gene_id.count.xz")</f>
        <v>preprocessing/TMRC30165/outputs/03hisat2_lpanamensis_v36/sno_gene_gene_id.count.xz</v>
      </c>
      <c r="BP181" s="68" t="n">
        <v>1303</v>
      </c>
      <c r="BQ181" s="68" t="n">
        <v>64</v>
      </c>
      <c r="BR181" s="54" t="n">
        <f aca="false">(BQ181+BP181)/BB181</f>
        <v>4.43127804152941E-005</v>
      </c>
      <c r="BS181" s="55" t="n">
        <f aca="false">(BQ181+BP181)/(BK181+BJ181)</f>
        <v>4.54719743116277E-005</v>
      </c>
      <c r="BT181" s="7" t="s">
        <v>173</v>
      </c>
      <c r="BU181" s="12"/>
      <c r="BV181" s="7" t="s">
        <v>718</v>
      </c>
      <c r="BW181" s="8" t="s">
        <v>163</v>
      </c>
      <c r="BZ181" s="8" t="s">
        <v>258</v>
      </c>
      <c r="CG181" s="7" t="s">
        <v>836</v>
      </c>
      <c r="CH181" s="7" t="n">
        <v>0</v>
      </c>
      <c r="CI181" s="7" t="n">
        <v>0</v>
      </c>
      <c r="CJ181" s="7" t="n">
        <v>10</v>
      </c>
      <c r="CK181" s="7" t="n">
        <v>0</v>
      </c>
      <c r="CL181" s="8" t="n">
        <f aca="false">SUM(CH181:CK181)</f>
        <v>10</v>
      </c>
      <c r="CM181" s="56" t="n">
        <f aca="false">+CL181/BP181</f>
        <v>0.00767459708365311</v>
      </c>
      <c r="CN181" s="7" t="s">
        <v>104</v>
      </c>
    </row>
    <row r="182" customFormat="false" ht="15.75" hidden="false" customHeight="false" outlineLevel="0" collapsed="false">
      <c r="A182" s="58" t="s">
        <v>837</v>
      </c>
      <c r="B182" s="2" t="s">
        <v>545</v>
      </c>
      <c r="C182" s="2" t="s">
        <v>838</v>
      </c>
      <c r="D182" s="3" t="n">
        <v>2</v>
      </c>
      <c r="E182" s="35" t="s">
        <v>94</v>
      </c>
      <c r="F182" s="35" t="s">
        <v>95</v>
      </c>
      <c r="G182" s="35" t="s">
        <v>96</v>
      </c>
      <c r="H182" s="36" t="n">
        <v>42172</v>
      </c>
      <c r="I182" s="6" t="n">
        <v>0.260416666666667</v>
      </c>
      <c r="J182" s="6" t="n">
        <v>0.583333333333333</v>
      </c>
      <c r="K182" s="7" t="s">
        <v>154</v>
      </c>
      <c r="L182" s="65" t="s">
        <v>185</v>
      </c>
      <c r="M182" s="40" t="n">
        <v>3</v>
      </c>
      <c r="N182" s="35" t="s">
        <v>451</v>
      </c>
      <c r="O182" s="35" t="s">
        <v>240</v>
      </c>
      <c r="P182" s="35" t="s">
        <v>99</v>
      </c>
      <c r="Q182" s="35" t="s">
        <v>240</v>
      </c>
      <c r="R182" s="40" t="s">
        <v>155</v>
      </c>
      <c r="S182" s="40" t="s">
        <v>156</v>
      </c>
      <c r="T182" s="7" t="s">
        <v>157</v>
      </c>
      <c r="U182" s="41" t="s">
        <v>839</v>
      </c>
      <c r="V182" s="10" t="n">
        <v>99</v>
      </c>
      <c r="W182" s="43" t="s">
        <v>230</v>
      </c>
      <c r="X182" s="11" t="n">
        <v>42193</v>
      </c>
      <c r="Y182" s="5" t="n">
        <v>23</v>
      </c>
      <c r="Z182" s="35" t="n">
        <f aca="false">(Y182-AH182)-3</f>
        <v>15.8</v>
      </c>
      <c r="AA182" s="44" t="n">
        <v>42194</v>
      </c>
      <c r="AB182" s="8" t="n">
        <v>72</v>
      </c>
      <c r="AC182" s="8" t="s">
        <v>104</v>
      </c>
      <c r="AD182" s="8" t="n">
        <v>8.2</v>
      </c>
      <c r="AE182" s="8" t="s">
        <v>102</v>
      </c>
      <c r="AF182" s="8" t="s">
        <v>102</v>
      </c>
      <c r="AG182" s="8" t="s">
        <v>102</v>
      </c>
      <c r="AH182" s="8" t="n">
        <v>4.2</v>
      </c>
      <c r="AI182" s="8" t="n">
        <v>300</v>
      </c>
      <c r="AJ182" s="47" t="n">
        <v>42208</v>
      </c>
      <c r="AK182" s="8" t="s">
        <v>104</v>
      </c>
      <c r="AL182" s="8" t="n">
        <v>14</v>
      </c>
      <c r="AM182" s="8" t="n">
        <v>27</v>
      </c>
      <c r="AN182" s="8" t="n">
        <v>15</v>
      </c>
      <c r="AO182" s="13" t="n">
        <v>42277</v>
      </c>
      <c r="AP182" s="8" t="n">
        <v>12</v>
      </c>
      <c r="AQ182" s="40" t="s">
        <v>188</v>
      </c>
      <c r="AT182" s="7" t="s">
        <v>840</v>
      </c>
      <c r="AU182" s="7" t="n">
        <v>119</v>
      </c>
      <c r="AV182" s="51" t="n">
        <f aca="false">(100 * 2)/AU182</f>
        <v>1.68067226890756</v>
      </c>
      <c r="AW182" s="51" t="n">
        <f aca="false">100-AV182</f>
        <v>98.3193277310924</v>
      </c>
      <c r="AX182" s="8" t="s">
        <v>717</v>
      </c>
      <c r="AY182" s="8" t="n">
        <v>20191107</v>
      </c>
      <c r="AZ182" s="8" t="n">
        <v>20191127</v>
      </c>
      <c r="BA182" s="14" t="n">
        <v>39971868</v>
      </c>
      <c r="BB182" s="14" t="n">
        <v>37533288</v>
      </c>
      <c r="BC182" s="52" t="n">
        <f aca="false">BB182/BA182</f>
        <v>0.938992593491002</v>
      </c>
      <c r="BD182" s="8" t="str">
        <f aca="false">CONCATENATE("preprocessing/",A182, "/outputs/salmon_hg38_100/quant.sf")</f>
        <v>preprocessing/TMRC30027/outputs/salmon_hg38_100/quant.sf</v>
      </c>
      <c r="BF182" s="52"/>
      <c r="BI182" s="49" t="str">
        <f aca="false">CONCATENATE("preprocessing/", A182, "/outputs/02hisat2_hg38_100/hg38_100_sno_gene_gene_id.count.xz")</f>
        <v>preprocessing/TMRC30027/outputs/02hisat2_hg38_100/hg38_100_sno_gene_gene_id.count.xz</v>
      </c>
      <c r="BJ182" s="48" t="n">
        <v>31366910</v>
      </c>
      <c r="BK182" s="48" t="n">
        <v>4465195</v>
      </c>
      <c r="BL182" s="52" t="n">
        <f aca="false">(BK182+BJ182)/BB182</f>
        <v>0.954675353781955</v>
      </c>
      <c r="BO182" s="8" t="str">
        <f aca="false">CONCATENATE("preprocessing/", A182, "/outputs/03hisat2_lpanamensis_v36/sno_gene_gene_id.count.xz")</f>
        <v>preprocessing/TMRC30027/outputs/03hisat2_lpanamensis_v36/sno_gene_gene_id.count.xz</v>
      </c>
      <c r="BP182" s="14" t="n">
        <v>2405</v>
      </c>
      <c r="BQ182" s="14" t="n">
        <v>650</v>
      </c>
      <c r="BR182" s="54" t="n">
        <f aca="false">(BQ182+BP182)/BB182</f>
        <v>8.13944144728274E-005</v>
      </c>
      <c r="BS182" s="55" t="n">
        <f aca="false">(BQ182+BP182)/(BK182+BJ182)</f>
        <v>8.52587365436666E-005</v>
      </c>
      <c r="BT182" s="7" t="s">
        <v>161</v>
      </c>
      <c r="BU182" s="44" t="n">
        <v>42194</v>
      </c>
      <c r="BV182" s="7" t="s">
        <v>548</v>
      </c>
      <c r="BW182" s="7" t="s">
        <v>214</v>
      </c>
      <c r="BZ182" s="8" t="s">
        <v>258</v>
      </c>
      <c r="CE182" s="7" t="s">
        <v>104</v>
      </c>
      <c r="CG182" s="7" t="s">
        <v>841</v>
      </c>
      <c r="CH182" s="7" t="n">
        <v>0</v>
      </c>
      <c r="CI182" s="7" t="n">
        <v>0</v>
      </c>
      <c r="CL182" s="8" t="n">
        <f aca="false">SUM(CH182:CK182)</f>
        <v>0</v>
      </c>
      <c r="CM182" s="56" t="n">
        <f aca="false">+CL182/BP182</f>
        <v>0</v>
      </c>
      <c r="CN182" s="7" t="s">
        <v>99</v>
      </c>
    </row>
    <row r="183" customFormat="false" ht="26.85" hidden="false" customHeight="false" outlineLevel="0" collapsed="false">
      <c r="A183" s="58"/>
      <c r="B183" s="2" t="s">
        <v>842</v>
      </c>
      <c r="C183" s="2" t="s">
        <v>843</v>
      </c>
      <c r="D183" s="3" t="n">
        <v>1</v>
      </c>
      <c r="E183" s="5" t="s">
        <v>94</v>
      </c>
      <c r="F183" s="5" t="s">
        <v>95</v>
      </c>
      <c r="G183" s="5" t="s">
        <v>96</v>
      </c>
      <c r="H183" s="36" t="n">
        <v>42371</v>
      </c>
      <c r="K183" s="5" t="s">
        <v>175</v>
      </c>
      <c r="L183" s="5" t="s">
        <v>185</v>
      </c>
      <c r="M183" s="7" t="n">
        <v>1</v>
      </c>
      <c r="N183" s="5" t="s">
        <v>715</v>
      </c>
      <c r="O183" s="5" t="s">
        <v>239</v>
      </c>
      <c r="P183" s="35" t="s">
        <v>844</v>
      </c>
      <c r="Q183" s="5" t="s">
        <v>240</v>
      </c>
      <c r="R183" s="5" t="s">
        <v>155</v>
      </c>
      <c r="S183" s="5" t="s">
        <v>200</v>
      </c>
      <c r="T183" s="5" t="s">
        <v>177</v>
      </c>
      <c r="U183" s="9" t="n">
        <v>1800000</v>
      </c>
      <c r="W183" s="5" t="s">
        <v>230</v>
      </c>
      <c r="X183" s="12"/>
      <c r="AJ183" s="47"/>
      <c r="AQ183" s="8" t="s">
        <v>188</v>
      </c>
      <c r="BJ183" s="48"/>
      <c r="BK183" s="48"/>
      <c r="BV183" s="7" t="s">
        <v>845</v>
      </c>
      <c r="BW183" s="7" t="s">
        <v>163</v>
      </c>
      <c r="BZ183" s="8" t="s">
        <v>258</v>
      </c>
      <c r="CM183" s="8" t="e">
        <f aca="false">+CL183/BP183</f>
        <v>#DIV/0!</v>
      </c>
    </row>
    <row r="184" customFormat="false" ht="26.85" hidden="false" customHeight="false" outlineLevel="0" collapsed="false">
      <c r="A184" s="58" t="s">
        <v>846</v>
      </c>
      <c r="B184" s="2" t="s">
        <v>847</v>
      </c>
      <c r="C184" s="2" t="s">
        <v>848</v>
      </c>
      <c r="D184" s="3" t="n">
        <v>1</v>
      </c>
      <c r="E184" s="35" t="s">
        <v>94</v>
      </c>
      <c r="F184" s="35" t="s">
        <v>95</v>
      </c>
      <c r="G184" s="35" t="s">
        <v>96</v>
      </c>
      <c r="H184" s="36" t="n">
        <v>42188</v>
      </c>
      <c r="I184" s="101"/>
      <c r="J184" s="101"/>
      <c r="K184" s="5" t="s">
        <v>204</v>
      </c>
      <c r="L184" s="102" t="s">
        <v>185</v>
      </c>
      <c r="M184" s="40" t="n">
        <v>1</v>
      </c>
      <c r="N184" s="35" t="s">
        <v>715</v>
      </c>
      <c r="O184" s="40" t="s">
        <v>715</v>
      </c>
      <c r="P184" s="40" t="s">
        <v>849</v>
      </c>
      <c r="Q184" s="5" t="s">
        <v>240</v>
      </c>
      <c r="R184" s="7" t="s">
        <v>205</v>
      </c>
      <c r="S184" s="40" t="s">
        <v>101</v>
      </c>
      <c r="T184" s="40" t="s">
        <v>101</v>
      </c>
      <c r="U184" s="41" t="s">
        <v>99</v>
      </c>
      <c r="V184" s="42" t="s">
        <v>99</v>
      </c>
      <c r="W184" s="93" t="s">
        <v>206</v>
      </c>
      <c r="X184" s="11" t="n">
        <v>42236</v>
      </c>
      <c r="Y184" s="35" t="n">
        <v>20</v>
      </c>
      <c r="Z184" s="35" t="n">
        <f aca="false">(Y184-AH184)-3</f>
        <v>15.2</v>
      </c>
      <c r="AA184" s="44" t="n">
        <v>42237</v>
      </c>
      <c r="AB184" s="34" t="n">
        <v>670</v>
      </c>
      <c r="AC184" s="8" t="s">
        <v>104</v>
      </c>
      <c r="AD184" s="8" t="s">
        <v>102</v>
      </c>
      <c r="AE184" s="8" t="s">
        <v>102</v>
      </c>
      <c r="AF184" s="8" t="s">
        <v>102</v>
      </c>
      <c r="AG184" s="8" t="s">
        <v>102</v>
      </c>
      <c r="AH184" s="8" t="n">
        <v>1.8</v>
      </c>
      <c r="AI184" s="8" t="n">
        <v>300</v>
      </c>
      <c r="AJ184" s="47" t="n">
        <v>42265</v>
      </c>
      <c r="AK184" s="8" t="s">
        <v>104</v>
      </c>
      <c r="AL184" s="8" t="n">
        <v>25</v>
      </c>
      <c r="AM184" s="103" t="n">
        <v>27</v>
      </c>
      <c r="AN184" s="103" t="n">
        <v>15</v>
      </c>
      <c r="AO184" s="13" t="n">
        <v>42277</v>
      </c>
      <c r="AP184" s="103" t="n">
        <v>12</v>
      </c>
      <c r="AQ184" s="40" t="s">
        <v>188</v>
      </c>
      <c r="AT184" s="7" t="s">
        <v>850</v>
      </c>
      <c r="AU184" s="7" t="n">
        <v>143</v>
      </c>
      <c r="AV184" s="51" t="n">
        <f aca="false">(100 * 2)/AU184</f>
        <v>1.3986013986014</v>
      </c>
      <c r="AW184" s="51" t="n">
        <f aca="false">100-AV184</f>
        <v>98.6013986013986</v>
      </c>
      <c r="AX184" s="8" t="s">
        <v>717</v>
      </c>
      <c r="AY184" s="8" t="n">
        <v>20191107</v>
      </c>
      <c r="AZ184" s="8" t="n">
        <v>20191127</v>
      </c>
      <c r="BA184" s="14" t="n">
        <v>12921744</v>
      </c>
      <c r="BB184" s="14" t="n">
        <v>12135904</v>
      </c>
      <c r="BC184" s="52" t="n">
        <f aca="false">BB184/BA184</f>
        <v>0.93918467971506</v>
      </c>
      <c r="BD184" s="8" t="str">
        <f aca="false">CONCATENATE("preprocessing/",A184, "/outputs/salmon_hg38_100/quant.sf")</f>
        <v>preprocessing/TMRC30044/outputs/salmon_hg38_100/quant.sf</v>
      </c>
      <c r="BF184" s="52"/>
      <c r="BI184" s="49" t="str">
        <f aca="false">CONCATENATE("preprocessing/", A184, "/outputs/02hisat2_hg38_100/hg38_100_sno_gene_gene_id.count.xz")</f>
        <v>preprocessing/TMRC30044/outputs/02hisat2_hg38_100/hg38_100_sno_gene_gene_id.count.xz</v>
      </c>
      <c r="BJ184" s="48" t="n">
        <v>7845877</v>
      </c>
      <c r="BK184" s="48" t="n">
        <v>3423033</v>
      </c>
      <c r="BL184" s="52" t="n">
        <f aca="false">(BK184+BJ184)/BB184</f>
        <v>0.9285595864964</v>
      </c>
      <c r="BO184" s="8" t="str">
        <f aca="false">CONCATENATE("preprocessing/", A184, "/outputs/03hisat2_lpanamensis_v36/sno_gene_gene_id.count.xz")</f>
        <v>preprocessing/TMRC30044/outputs/03hisat2_lpanamensis_v36/sno_gene_gene_id.count.xz</v>
      </c>
      <c r="BP184" s="14" t="n">
        <v>104438</v>
      </c>
      <c r="BQ184" s="14" t="n">
        <v>13239</v>
      </c>
      <c r="BR184" s="54" t="n">
        <f aca="false">(BQ184+BP184)/BB184</f>
        <v>0.0096965994457438</v>
      </c>
      <c r="BS184" s="55" t="n">
        <f aca="false">(BQ184+BP184)/(BK184+BJ184)</f>
        <v>0.0104426248856367</v>
      </c>
      <c r="BT184" s="5" t="s">
        <v>204</v>
      </c>
      <c r="BU184" s="44" t="n">
        <v>42237</v>
      </c>
      <c r="BV184" s="7" t="s">
        <v>851</v>
      </c>
      <c r="BW184" s="7" t="s">
        <v>163</v>
      </c>
      <c r="BZ184" s="8" t="s">
        <v>258</v>
      </c>
      <c r="CE184" s="7" t="s">
        <v>104</v>
      </c>
      <c r="CF184" s="7" t="s">
        <v>655</v>
      </c>
      <c r="CG184" s="7" t="s">
        <v>852</v>
      </c>
      <c r="CH184" s="7" t="n">
        <v>0</v>
      </c>
      <c r="CI184" s="7" t="n">
        <v>1</v>
      </c>
      <c r="CL184" s="8" t="n">
        <f aca="false">SUM(CH184:CK184)</f>
        <v>1</v>
      </c>
      <c r="CM184" s="56" t="n">
        <f aca="false">+CL184/BP184</f>
        <v>9.57505888661215E-006</v>
      </c>
      <c r="CN184" s="7" t="s">
        <v>99</v>
      </c>
    </row>
    <row r="185" customFormat="false" ht="15.75" hidden="false" customHeight="false" outlineLevel="0" collapsed="false">
      <c r="A185" s="58" t="s">
        <v>853</v>
      </c>
      <c r="B185" s="2" t="s">
        <v>713</v>
      </c>
      <c r="C185" s="2" t="s">
        <v>854</v>
      </c>
      <c r="D185" s="3" t="n">
        <v>2</v>
      </c>
      <c r="E185" s="35" t="s">
        <v>94</v>
      </c>
      <c r="F185" s="35" t="s">
        <v>95</v>
      </c>
      <c r="G185" s="35" t="s">
        <v>96</v>
      </c>
      <c r="H185" s="36" t="n">
        <v>42160</v>
      </c>
      <c r="I185" s="6" t="n">
        <v>0.263194444444444</v>
      </c>
      <c r="J185" s="6" t="n">
        <v>0.604166666666667</v>
      </c>
      <c r="K185" s="7" t="s">
        <v>168</v>
      </c>
      <c r="L185" s="65" t="s">
        <v>185</v>
      </c>
      <c r="M185" s="40" t="n">
        <v>2</v>
      </c>
      <c r="N185" s="35" t="s">
        <v>715</v>
      </c>
      <c r="O185" s="5" t="s">
        <v>239</v>
      </c>
      <c r="P185" s="35" t="s">
        <v>240</v>
      </c>
      <c r="Q185" s="35" t="s">
        <v>240</v>
      </c>
      <c r="R185" s="40" t="s">
        <v>155</v>
      </c>
      <c r="S185" s="40" t="s">
        <v>169</v>
      </c>
      <c r="T185" s="7" t="s">
        <v>157</v>
      </c>
      <c r="U185" s="41" t="s">
        <v>789</v>
      </c>
      <c r="V185" s="104" t="s">
        <v>112</v>
      </c>
      <c r="W185" s="43" t="s">
        <v>230</v>
      </c>
      <c r="Z185" s="35" t="n">
        <f aca="false">(Y185-AH185)-3</f>
        <v>-7.3</v>
      </c>
      <c r="AE185" s="8" t="n">
        <v>71</v>
      </c>
      <c r="AH185" s="8" t="n">
        <v>4.3</v>
      </c>
      <c r="AI185" s="8" t="n">
        <v>300</v>
      </c>
      <c r="AJ185" s="47"/>
      <c r="AK185" s="40"/>
      <c r="AL185" s="40" t="n">
        <v>23</v>
      </c>
      <c r="AM185" s="40" t="n">
        <v>28</v>
      </c>
      <c r="AN185" s="40" t="n">
        <v>15</v>
      </c>
      <c r="AO185" s="13" t="n">
        <v>42970</v>
      </c>
      <c r="AP185" s="40" t="n">
        <v>13</v>
      </c>
      <c r="AQ185" s="40" t="s">
        <v>188</v>
      </c>
      <c r="BA185" s="68" t="n">
        <v>26689471</v>
      </c>
      <c r="BB185" s="68" t="n">
        <v>25146809</v>
      </c>
      <c r="BD185" s="8" t="str">
        <f aca="false">CONCATENATE("preprocessing/",A185, "/outputs/salmon_hg38_100/quant.sf")</f>
        <v>preprocessing/TMRC30194/outputs/salmon_hg38_100/quant.sf</v>
      </c>
      <c r="BI185" s="49" t="str">
        <f aca="false">CONCATENATE("preprocessing/", A185, "/outputs/02hisat2_hg38_100/hg38_100_sno_gene_gene_id.count.xz")</f>
        <v>preprocessing/TMRC30194/outputs/02hisat2_hg38_100/hg38_100_sno_gene_gene_id.count.xz</v>
      </c>
      <c r="BJ185" s="68" t="n">
        <v>23296398</v>
      </c>
      <c r="BK185" s="68" t="n">
        <v>1361170</v>
      </c>
      <c r="BO185" s="8" t="str">
        <f aca="false">CONCATENATE("preprocessing/", A185, "/outputs/03hisat2_lpanamensis_v36/sno_gene_gene_id.count.xz")</f>
        <v>preprocessing/TMRC30194/outputs/03hisat2_lpanamensis_v36/sno_gene_gene_id.count.xz</v>
      </c>
      <c r="BP185" s="14" t="n">
        <v>575</v>
      </c>
      <c r="BQ185" s="14" t="n">
        <v>40</v>
      </c>
      <c r="BT185" s="7" t="s">
        <v>173</v>
      </c>
      <c r="BU185" s="12"/>
      <c r="BV185" s="7" t="s">
        <v>718</v>
      </c>
      <c r="BW185" s="7" t="s">
        <v>214</v>
      </c>
      <c r="BZ185" s="8" t="s">
        <v>258</v>
      </c>
      <c r="CG185" s="7" t="s">
        <v>855</v>
      </c>
      <c r="CH185" s="7" t="n">
        <v>0</v>
      </c>
      <c r="CI185" s="7" t="n">
        <v>0</v>
      </c>
      <c r="CJ185" s="7" t="n">
        <v>7</v>
      </c>
      <c r="CK185" s="7" t="n">
        <v>0</v>
      </c>
      <c r="CM185" s="8" t="n">
        <f aca="false">+CL185/BP185</f>
        <v>0</v>
      </c>
    </row>
    <row r="186" customFormat="false" ht="15.75" hidden="false" customHeight="false" outlineLevel="0" collapsed="false">
      <c r="A186" s="58"/>
      <c r="B186" s="2" t="s">
        <v>829</v>
      </c>
      <c r="C186" s="2" t="s">
        <v>856</v>
      </c>
      <c r="D186" s="3" t="n">
        <v>1</v>
      </c>
      <c r="E186" s="5" t="s">
        <v>94</v>
      </c>
      <c r="F186" s="5" t="s">
        <v>95</v>
      </c>
      <c r="G186" s="5" t="s">
        <v>96</v>
      </c>
      <c r="H186" s="36" t="n">
        <v>42377</v>
      </c>
      <c r="K186" s="5" t="s">
        <v>154</v>
      </c>
      <c r="L186" s="5" t="s">
        <v>185</v>
      </c>
      <c r="M186" s="7" t="n">
        <v>3</v>
      </c>
      <c r="N186" s="5" t="s">
        <v>451</v>
      </c>
      <c r="O186" s="5" t="s">
        <v>240</v>
      </c>
      <c r="P186" s="5" t="s">
        <v>99</v>
      </c>
      <c r="Q186" s="5" t="s">
        <v>240</v>
      </c>
      <c r="R186" s="5" t="s">
        <v>155</v>
      </c>
      <c r="S186" s="5" t="s">
        <v>156</v>
      </c>
      <c r="T186" s="5" t="s">
        <v>157</v>
      </c>
      <c r="U186" s="9" t="n">
        <v>21000000</v>
      </c>
      <c r="W186" s="5" t="s">
        <v>230</v>
      </c>
      <c r="X186" s="12"/>
      <c r="AJ186" s="47"/>
      <c r="AQ186" s="8" t="s">
        <v>188</v>
      </c>
      <c r="BJ186" s="48"/>
      <c r="BK186" s="48"/>
      <c r="BV186" s="7" t="s">
        <v>831</v>
      </c>
      <c r="BW186" s="7" t="s">
        <v>214</v>
      </c>
      <c r="BZ186" s="8" t="s">
        <v>258</v>
      </c>
      <c r="CM186" s="8" t="e">
        <f aca="false">+CL186/BP186</f>
        <v>#DIV/0!</v>
      </c>
    </row>
    <row r="187" customFormat="false" ht="15.75" hidden="false" customHeight="false" outlineLevel="0" collapsed="false">
      <c r="A187" s="58" t="s">
        <v>857</v>
      </c>
      <c r="B187" s="2" t="s">
        <v>736</v>
      </c>
      <c r="C187" s="2" t="s">
        <v>858</v>
      </c>
      <c r="D187" s="3" t="n">
        <v>1</v>
      </c>
      <c r="E187" s="35" t="s">
        <v>94</v>
      </c>
      <c r="F187" s="35" t="s">
        <v>95</v>
      </c>
      <c r="G187" s="35" t="s">
        <v>96</v>
      </c>
      <c r="H187" s="36" t="n">
        <v>42159</v>
      </c>
      <c r="I187" s="6" t="n">
        <v>0.395833333333333</v>
      </c>
      <c r="J187" s="6" t="n">
        <v>0.729166666666667</v>
      </c>
      <c r="K187" s="5" t="s">
        <v>175</v>
      </c>
      <c r="L187" s="65" t="s">
        <v>185</v>
      </c>
      <c r="M187" s="40" t="n">
        <v>2</v>
      </c>
      <c r="N187" s="35" t="s">
        <v>186</v>
      </c>
      <c r="O187" s="35" t="s">
        <v>186</v>
      </c>
      <c r="P187" s="35" t="s">
        <v>99</v>
      </c>
      <c r="Q187" s="35" t="s">
        <v>186</v>
      </c>
      <c r="R187" s="40" t="s">
        <v>155</v>
      </c>
      <c r="S187" s="40" t="s">
        <v>200</v>
      </c>
      <c r="T187" s="7" t="s">
        <v>177</v>
      </c>
      <c r="U187" s="41" t="s">
        <v>859</v>
      </c>
      <c r="V187" s="42" t="n">
        <v>99</v>
      </c>
      <c r="W187" s="43" t="s">
        <v>230</v>
      </c>
      <c r="X187" s="11" t="n">
        <v>42192</v>
      </c>
      <c r="Y187" s="35" t="n">
        <v>28</v>
      </c>
      <c r="Z187" s="35" t="n">
        <f aca="false">(Y187-AH187)-3</f>
        <v>-1.4</v>
      </c>
      <c r="AA187" s="44" t="n">
        <v>42194</v>
      </c>
      <c r="AB187" s="8" t="n">
        <v>17</v>
      </c>
      <c r="AC187" s="8" t="s">
        <v>104</v>
      </c>
      <c r="AD187" s="8" t="n">
        <v>9.3</v>
      </c>
      <c r="AE187" s="8" t="s">
        <v>102</v>
      </c>
      <c r="AF187" s="8" t="s">
        <v>102</v>
      </c>
      <c r="AG187" s="8" t="s">
        <v>102</v>
      </c>
      <c r="AH187" s="8" t="n">
        <v>26.4</v>
      </c>
      <c r="AI187" s="8" t="n">
        <v>450</v>
      </c>
      <c r="AJ187" s="47" t="n">
        <v>42199</v>
      </c>
      <c r="AK187" s="40" t="s">
        <v>104</v>
      </c>
      <c r="AL187" s="40" t="n">
        <v>21</v>
      </c>
      <c r="AM187" s="40" t="n">
        <v>27</v>
      </c>
      <c r="AN187" s="40" t="n">
        <v>15</v>
      </c>
      <c r="AO187" s="13" t="n">
        <v>42277</v>
      </c>
      <c r="AP187" s="40" t="n">
        <v>12</v>
      </c>
      <c r="AQ187" s="40" t="s">
        <v>188</v>
      </c>
      <c r="AS187" s="8"/>
      <c r="AT187" s="7" t="s">
        <v>860</v>
      </c>
      <c r="AU187" s="7" t="n">
        <v>87.4</v>
      </c>
      <c r="AV187" s="51" t="n">
        <f aca="false">(100 * 2)/AU187</f>
        <v>2.2883295194508</v>
      </c>
      <c r="AW187" s="51" t="n">
        <f aca="false">100-AV187</f>
        <v>97.7116704805492</v>
      </c>
      <c r="AX187" s="7" t="s">
        <v>208</v>
      </c>
      <c r="AY187" s="7" t="n">
        <v>20191107</v>
      </c>
      <c r="AZ187" s="7" t="n">
        <v>20191127</v>
      </c>
      <c r="BA187" s="14" t="n">
        <v>19938366</v>
      </c>
      <c r="BB187" s="14" t="n">
        <v>19317339</v>
      </c>
      <c r="BC187" s="52" t="n">
        <f aca="false">BB187/BA187</f>
        <v>0.968852663252345</v>
      </c>
      <c r="BD187" s="8" t="str">
        <f aca="false">CONCATENATE("preprocessing/",A187, "/outputs/salmon_hg38_100/quant.sf")</f>
        <v>preprocessing/TMRC30033/outputs/salmon_hg38_100/quant.sf</v>
      </c>
      <c r="BF187" s="52"/>
      <c r="BI187" s="49" t="str">
        <f aca="false">CONCATENATE("preprocessing/", A187, "/outputs/02hisat2_hg38_100/hg38_100_sno_gene_gene_id.count.xz")</f>
        <v>preprocessing/TMRC30033/outputs/02hisat2_hg38_100/hg38_100_sno_gene_gene_id.count.xz</v>
      </c>
      <c r="BJ187" s="48" t="n">
        <v>16210962</v>
      </c>
      <c r="BK187" s="48" t="n">
        <v>2198915</v>
      </c>
      <c r="BL187" s="52" t="n">
        <f aca="false">(BK187+BJ187)/BB187</f>
        <v>0.953023446966479</v>
      </c>
      <c r="BO187" s="8" t="str">
        <f aca="false">CONCATENATE("preprocessing/", A187, "/outputs/03hisat2_lpanamensis_v36/sno_gene_gene_id.count.xz")</f>
        <v>preprocessing/TMRC30033/outputs/03hisat2_lpanamensis_v36/sno_gene_gene_id.count.xz</v>
      </c>
      <c r="BP187" s="14" t="n">
        <v>2063</v>
      </c>
      <c r="BQ187" s="14" t="n">
        <v>380</v>
      </c>
      <c r="BR187" s="54" t="n">
        <f aca="false">(BQ187+BP187)/BB187</f>
        <v>0.00012646669398927</v>
      </c>
      <c r="BS187" s="55" t="n">
        <f aca="false">(BQ187+BP187)/(BK187+BJ187)</f>
        <v>0.000132700506364057</v>
      </c>
      <c r="BT187" s="5" t="s">
        <v>181</v>
      </c>
      <c r="BU187" s="44" t="n">
        <v>42194</v>
      </c>
      <c r="BV187" s="7" t="s">
        <v>739</v>
      </c>
      <c r="BW187" s="7" t="s">
        <v>214</v>
      </c>
      <c r="BZ187" s="8" t="s">
        <v>258</v>
      </c>
      <c r="CE187" s="7" t="s">
        <v>104</v>
      </c>
      <c r="CG187" s="7" t="s">
        <v>861</v>
      </c>
      <c r="CH187" s="7" t="n">
        <v>0</v>
      </c>
      <c r="CI187" s="7" t="n">
        <v>0</v>
      </c>
      <c r="CL187" s="8" t="n">
        <f aca="false">SUM(CH187:CK187)</f>
        <v>0</v>
      </c>
      <c r="CM187" s="56" t="n">
        <f aca="false">+CL187/BP187</f>
        <v>0</v>
      </c>
      <c r="CN187" s="7" t="s">
        <v>99</v>
      </c>
    </row>
    <row r="188" customFormat="false" ht="15.75" hidden="false" customHeight="false" outlineLevel="0" collapsed="false">
      <c r="A188" s="58" t="s">
        <v>862</v>
      </c>
      <c r="B188" s="33" t="s">
        <v>736</v>
      </c>
      <c r="C188" s="33" t="s">
        <v>863</v>
      </c>
      <c r="D188" s="34" t="n">
        <v>2</v>
      </c>
      <c r="E188" s="35" t="s">
        <v>94</v>
      </c>
      <c r="F188" s="35" t="s">
        <v>95</v>
      </c>
      <c r="G188" s="35" t="s">
        <v>96</v>
      </c>
      <c r="H188" s="36" t="n">
        <v>42152</v>
      </c>
      <c r="I188" s="6" t="n">
        <v>0.385416666666667</v>
      </c>
      <c r="J188" s="6" t="n">
        <v>0.847222222222222</v>
      </c>
      <c r="K188" s="7" t="s">
        <v>168</v>
      </c>
      <c r="L188" s="65" t="s">
        <v>185</v>
      </c>
      <c r="M188" s="40" t="n">
        <v>1</v>
      </c>
      <c r="N188" s="35" t="s">
        <v>186</v>
      </c>
      <c r="O188" s="35" t="s">
        <v>186</v>
      </c>
      <c r="P188" s="35" t="s">
        <v>99</v>
      </c>
      <c r="Q188" s="35" t="s">
        <v>186</v>
      </c>
      <c r="R188" s="40" t="s">
        <v>155</v>
      </c>
      <c r="S188" s="40" t="s">
        <v>169</v>
      </c>
      <c r="T188" s="7" t="s">
        <v>157</v>
      </c>
      <c r="U188" s="41" t="s">
        <v>826</v>
      </c>
      <c r="V188" s="42" t="n">
        <v>98</v>
      </c>
      <c r="W188" s="43" t="s">
        <v>230</v>
      </c>
      <c r="X188" s="11" t="n">
        <v>42193</v>
      </c>
      <c r="Y188" s="35" t="n">
        <v>28</v>
      </c>
      <c r="Z188" s="35" t="n">
        <f aca="false">(Y188-AH188)-3</f>
        <v>23.9</v>
      </c>
      <c r="AA188" s="44" t="n">
        <v>42194</v>
      </c>
      <c r="AB188" s="40" t="n">
        <v>446</v>
      </c>
      <c r="AC188" s="40" t="s">
        <v>104</v>
      </c>
      <c r="AD188" s="40" t="n">
        <v>9.3</v>
      </c>
      <c r="AE188" s="40" t="s">
        <v>102</v>
      </c>
      <c r="AF188" s="40" t="s">
        <v>102</v>
      </c>
      <c r="AG188" s="40" t="s">
        <v>102</v>
      </c>
      <c r="AH188" s="40" t="n">
        <v>1.1</v>
      </c>
      <c r="AI188" s="40" t="n">
        <v>500</v>
      </c>
      <c r="AJ188" s="47" t="n">
        <v>42199</v>
      </c>
      <c r="AK188" s="40" t="s">
        <v>104</v>
      </c>
      <c r="AL188" s="40" t="n">
        <v>1</v>
      </c>
      <c r="AM188" s="40" t="n">
        <v>27</v>
      </c>
      <c r="AN188" s="40" t="n">
        <v>15</v>
      </c>
      <c r="AO188" s="47" t="n">
        <v>42277</v>
      </c>
      <c r="AP188" s="40" t="n">
        <v>12</v>
      </c>
      <c r="AQ188" s="40" t="s">
        <v>188</v>
      </c>
      <c r="AS188" s="8"/>
      <c r="AT188" s="7" t="s">
        <v>864</v>
      </c>
      <c r="AU188" s="8" t="n">
        <v>287</v>
      </c>
      <c r="AV188" s="51" t="n">
        <f aca="false">(100 * 2)/AU188</f>
        <v>0.696864111498258</v>
      </c>
      <c r="AW188" s="51" t="n">
        <f aca="false">100-AV188</f>
        <v>99.3031358885017</v>
      </c>
      <c r="AX188" s="8" t="s">
        <v>865</v>
      </c>
      <c r="AY188" s="5" t="n">
        <v>20191107</v>
      </c>
      <c r="AZ188" s="8" t="n">
        <v>20191126</v>
      </c>
      <c r="BA188" s="14" t="n">
        <v>5116846</v>
      </c>
      <c r="BB188" s="14" t="n">
        <v>4812599</v>
      </c>
      <c r="BC188" s="52" t="n">
        <f aca="false">BB188/BA188</f>
        <v>0.940540129603275</v>
      </c>
      <c r="BD188" s="8" t="str">
        <f aca="false">CONCATENATE("preprocessing/",A188, "/outputs/salmon_hg38_100/quant.sf")</f>
        <v>preprocessing/TMRC30038/outputs/salmon_hg38_100/quant.sf</v>
      </c>
      <c r="BE188" s="48"/>
      <c r="BF188" s="52"/>
      <c r="BG188" s="48"/>
      <c r="BH188" s="8"/>
      <c r="BI188" s="49" t="str">
        <f aca="false">CONCATENATE("preprocessing/", A188, "/outputs/02hisat2_hg38_100/hg38_100_sno_gene_gene_id.count.xz")</f>
        <v>preprocessing/TMRC30038/outputs/02hisat2_hg38_100/hg38_100_sno_gene_gene_id.count.xz</v>
      </c>
      <c r="BJ188" s="48" t="n">
        <v>3813373</v>
      </c>
      <c r="BK188" s="48" t="n">
        <v>717041</v>
      </c>
      <c r="BL188" s="52" t="n">
        <f aca="false">(BK188+BJ188)/BB188</f>
        <v>0.941365362042422</v>
      </c>
      <c r="BM188" s="8"/>
      <c r="BN188" s="8"/>
      <c r="BO188" s="8" t="str">
        <f aca="false">CONCATENATE("preprocessing/", A188, "/outputs/03hisat2_lpanamensis_v36/sno_gene_gene_id.count.xz")</f>
        <v>preprocessing/TMRC30038/outputs/03hisat2_lpanamensis_v36/sno_gene_gene_id.count.xz</v>
      </c>
      <c r="BP188" s="48" t="n">
        <v>1365</v>
      </c>
      <c r="BQ188" s="48" t="n">
        <v>121</v>
      </c>
      <c r="BR188" s="54" t="n">
        <f aca="false">(BQ188+BP188)/BB188</f>
        <v>0.000308772868880204</v>
      </c>
      <c r="BS188" s="55" t="n">
        <f aca="false">(BQ188+BP188)/(BK188+BJ188)</f>
        <v>0.000328005343441019</v>
      </c>
      <c r="BT188" s="7" t="s">
        <v>173</v>
      </c>
      <c r="BU188" s="44" t="n">
        <v>42194</v>
      </c>
      <c r="BV188" s="7" t="s">
        <v>739</v>
      </c>
      <c r="BW188" s="8" t="s">
        <v>163</v>
      </c>
      <c r="BX188" s="8"/>
      <c r="BY188" s="8"/>
      <c r="BZ188" s="8" t="s">
        <v>258</v>
      </c>
      <c r="CA188" s="8"/>
      <c r="CB188" s="8"/>
      <c r="CC188" s="8"/>
      <c r="CD188" s="8"/>
      <c r="CE188" s="8" t="s">
        <v>104</v>
      </c>
      <c r="CF188" s="8"/>
      <c r="CG188" s="8" t="s">
        <v>866</v>
      </c>
      <c r="CH188" s="8" t="n">
        <v>0</v>
      </c>
      <c r="CI188" s="8" t="n">
        <v>0</v>
      </c>
      <c r="CJ188" s="8"/>
      <c r="CK188" s="8"/>
      <c r="CL188" s="8" t="n">
        <f aca="false">SUM(CH188:CK188)</f>
        <v>0</v>
      </c>
      <c r="CM188" s="56" t="n">
        <f aca="false">+CL188/BP188</f>
        <v>0</v>
      </c>
      <c r="CN188" s="8" t="s">
        <v>99</v>
      </c>
    </row>
    <row r="189" customFormat="false" ht="15.75" hidden="false" customHeight="false" outlineLevel="0" collapsed="false">
      <c r="A189" s="58" t="s">
        <v>867</v>
      </c>
      <c r="B189" s="2" t="s">
        <v>713</v>
      </c>
      <c r="C189" s="2" t="s">
        <v>868</v>
      </c>
      <c r="D189" s="3" t="n">
        <v>2</v>
      </c>
      <c r="E189" s="35" t="s">
        <v>94</v>
      </c>
      <c r="F189" s="35" t="s">
        <v>95</v>
      </c>
      <c r="G189" s="35" t="s">
        <v>96</v>
      </c>
      <c r="H189" s="36" t="n">
        <v>42153</v>
      </c>
      <c r="I189" s="6" t="n">
        <v>0.363194444444444</v>
      </c>
      <c r="J189" s="6" t="n">
        <v>0.875</v>
      </c>
      <c r="K189" s="7" t="s">
        <v>154</v>
      </c>
      <c r="L189" s="65" t="s">
        <v>185</v>
      </c>
      <c r="M189" s="40" t="n">
        <v>1</v>
      </c>
      <c r="N189" s="35" t="s">
        <v>715</v>
      </c>
      <c r="O189" s="35" t="s">
        <v>239</v>
      </c>
      <c r="P189" s="35" t="s">
        <v>240</v>
      </c>
      <c r="Q189" s="35" t="s">
        <v>240</v>
      </c>
      <c r="R189" s="40" t="s">
        <v>155</v>
      </c>
      <c r="S189" s="40" t="s">
        <v>156</v>
      </c>
      <c r="T189" s="7" t="s">
        <v>157</v>
      </c>
      <c r="U189" s="41" t="s">
        <v>869</v>
      </c>
      <c r="V189" s="59" t="s">
        <v>112</v>
      </c>
      <c r="W189" s="43" t="s">
        <v>230</v>
      </c>
      <c r="X189" s="11" t="n">
        <v>42628</v>
      </c>
      <c r="Y189" s="35" t="n">
        <v>15</v>
      </c>
      <c r="Z189" s="35" t="n">
        <f aca="false">(Y189-AH189)-3</f>
        <v>10.2</v>
      </c>
      <c r="AA189" s="44" t="n">
        <v>42630</v>
      </c>
      <c r="AB189" s="8" t="n">
        <v>161</v>
      </c>
      <c r="AC189" s="8" t="s">
        <v>105</v>
      </c>
      <c r="AD189" s="8" t="n">
        <v>2.4</v>
      </c>
      <c r="AH189" s="8" t="n">
        <v>1.8</v>
      </c>
      <c r="AI189" s="8" t="n">
        <v>300</v>
      </c>
      <c r="AJ189" s="47" t="n">
        <v>42663</v>
      </c>
      <c r="AK189" s="8" t="s">
        <v>104</v>
      </c>
      <c r="AL189" s="8" t="n">
        <v>11</v>
      </c>
      <c r="AM189" s="8" t="n">
        <v>27</v>
      </c>
      <c r="AN189" s="8" t="n">
        <v>15</v>
      </c>
      <c r="AO189" s="13" t="n">
        <v>42738</v>
      </c>
      <c r="AP189" s="8" t="n">
        <v>12</v>
      </c>
      <c r="AQ189" s="40" t="s">
        <v>188</v>
      </c>
      <c r="AS189" s="8"/>
      <c r="AT189" s="7" t="s">
        <v>870</v>
      </c>
      <c r="AU189" s="7" t="n">
        <v>62.1</v>
      </c>
      <c r="AX189" s="5" t="s">
        <v>251</v>
      </c>
      <c r="AY189" s="7" t="n">
        <v>20210501</v>
      </c>
      <c r="AZ189" s="7" t="n">
        <v>20210530</v>
      </c>
      <c r="BA189" s="14" t="n">
        <v>35751124</v>
      </c>
      <c r="BB189" s="14" t="n">
        <v>32911617</v>
      </c>
      <c r="BC189" s="52" t="n">
        <f aca="false">BB189/BA189</f>
        <v>0.920575727912778</v>
      </c>
      <c r="BD189" s="8" t="str">
        <f aca="false">CONCATENATE("preprocessing/",A189, "/outputs/salmon_hg38_100/quant.sf")</f>
        <v>preprocessing/TMRC30166/outputs/salmon_hg38_100/quant.sf</v>
      </c>
      <c r="BI189" s="49" t="str">
        <f aca="false">CONCATENATE("preprocessing/", A189, "/outputs/02hisat2_hg38_100/hg38_100_sno_gene_gene_id.count.xz")</f>
        <v>preprocessing/TMRC30166/outputs/02hisat2_hg38_100/hg38_100_sno_gene_gene_id.count.xz</v>
      </c>
      <c r="BJ189" s="48" t="n">
        <v>30782473</v>
      </c>
      <c r="BK189" s="48" t="n">
        <v>1206203</v>
      </c>
      <c r="BL189" s="52" t="n">
        <f aca="false">(BK189+BJ189)/BB189</f>
        <v>0.97195698406432</v>
      </c>
      <c r="BO189" s="8" t="str">
        <f aca="false">CONCATENATE("preprocessing/", A189, "/outputs/03hisat2_lpanamensis_v36/sno_gene_gene_id.count.xz")</f>
        <v>preprocessing/TMRC30166/outputs/03hisat2_lpanamensis_v36/sno_gene_gene_id.count.xz</v>
      </c>
      <c r="BP189" s="68" t="n">
        <v>868</v>
      </c>
      <c r="BQ189" s="68" t="n">
        <v>57</v>
      </c>
      <c r="BR189" s="54" t="n">
        <f aca="false">(BQ189+BP189)/BB189</f>
        <v>2.81055774318229E-005</v>
      </c>
      <c r="BS189" s="55" t="n">
        <f aca="false">(BQ189+BP189)/(BK189+BJ189)</f>
        <v>2.89164828203581E-005</v>
      </c>
      <c r="BT189" s="7" t="s">
        <v>161</v>
      </c>
      <c r="BU189" s="12"/>
      <c r="BV189" s="7" t="s">
        <v>718</v>
      </c>
      <c r="BW189" s="8" t="s">
        <v>163</v>
      </c>
      <c r="BZ189" s="8" t="s">
        <v>258</v>
      </c>
      <c r="CG189" s="7" t="s">
        <v>871</v>
      </c>
      <c r="CH189" s="7" t="n">
        <v>0</v>
      </c>
      <c r="CI189" s="7" t="n">
        <v>0</v>
      </c>
      <c r="CJ189" s="7" t="n">
        <v>5</v>
      </c>
      <c r="CK189" s="7" t="n">
        <v>0</v>
      </c>
      <c r="CL189" s="8" t="n">
        <f aca="false">SUM(CH189:CK189)</f>
        <v>5</v>
      </c>
      <c r="CM189" s="56" t="n">
        <f aca="false">+CL189/BP189</f>
        <v>0.00576036866359447</v>
      </c>
      <c r="CN189" s="7" t="s">
        <v>104</v>
      </c>
    </row>
    <row r="190" customFormat="false" ht="15.75" hidden="false" customHeight="false" outlineLevel="0" collapsed="false">
      <c r="A190" s="58" t="s">
        <v>872</v>
      </c>
      <c r="B190" s="2" t="s">
        <v>736</v>
      </c>
      <c r="C190" s="2" t="s">
        <v>873</v>
      </c>
      <c r="D190" s="3" t="n">
        <v>1</v>
      </c>
      <c r="E190" s="35" t="s">
        <v>94</v>
      </c>
      <c r="F190" s="35" t="s">
        <v>95</v>
      </c>
      <c r="G190" s="35" t="s">
        <v>96</v>
      </c>
      <c r="H190" s="36" t="n">
        <v>42172</v>
      </c>
      <c r="I190" s="98" t="n">
        <v>0.272222222222222</v>
      </c>
      <c r="J190" s="6" t="n">
        <v>0.583333333333333</v>
      </c>
      <c r="K190" s="5" t="s">
        <v>175</v>
      </c>
      <c r="L190" s="65" t="s">
        <v>185</v>
      </c>
      <c r="M190" s="40" t="n">
        <v>3</v>
      </c>
      <c r="N190" s="35" t="s">
        <v>186</v>
      </c>
      <c r="O190" s="35" t="s">
        <v>186</v>
      </c>
      <c r="P190" s="35" t="s">
        <v>99</v>
      </c>
      <c r="Q190" s="35" t="s">
        <v>186</v>
      </c>
      <c r="R190" s="40" t="s">
        <v>155</v>
      </c>
      <c r="S190" s="40" t="s">
        <v>200</v>
      </c>
      <c r="T190" s="7" t="s">
        <v>177</v>
      </c>
      <c r="U190" s="41" t="s">
        <v>874</v>
      </c>
      <c r="V190" s="10" t="n">
        <v>100</v>
      </c>
      <c r="W190" s="43" t="s">
        <v>230</v>
      </c>
      <c r="X190" s="11" t="n">
        <v>42192</v>
      </c>
      <c r="Y190" s="5" t="n">
        <v>28</v>
      </c>
      <c r="Z190" s="35" t="n">
        <f aca="false">(Y190-AH190)-3</f>
        <v>22.5</v>
      </c>
      <c r="AA190" s="44" t="n">
        <v>42194</v>
      </c>
      <c r="AB190" s="8" t="n">
        <v>204</v>
      </c>
      <c r="AC190" s="8" t="s">
        <v>104</v>
      </c>
      <c r="AD190" s="8" t="n">
        <v>8.5</v>
      </c>
      <c r="AE190" s="8" t="s">
        <v>102</v>
      </c>
      <c r="AF190" s="8" t="s">
        <v>102</v>
      </c>
      <c r="AG190" s="8" t="s">
        <v>102</v>
      </c>
      <c r="AH190" s="8" t="n">
        <v>2.5</v>
      </c>
      <c r="AI190" s="8" t="n">
        <v>500</v>
      </c>
      <c r="AJ190" s="47" t="n">
        <v>42199</v>
      </c>
      <c r="AK190" s="8" t="s">
        <v>104</v>
      </c>
      <c r="AL190" s="8" t="n">
        <v>25</v>
      </c>
      <c r="AM190" s="8" t="n">
        <v>27</v>
      </c>
      <c r="AN190" s="8" t="n">
        <v>15</v>
      </c>
      <c r="AO190" s="13" t="n">
        <v>42277</v>
      </c>
      <c r="AP190" s="8" t="n">
        <v>12</v>
      </c>
      <c r="AQ190" s="40" t="s">
        <v>188</v>
      </c>
      <c r="AT190" s="7" t="s">
        <v>875</v>
      </c>
      <c r="AU190" s="7" t="n">
        <v>122</v>
      </c>
      <c r="AV190" s="51" t="n">
        <f aca="false">(100 * 2)/AU190</f>
        <v>1.63934426229508</v>
      </c>
      <c r="AW190" s="51" t="n">
        <f aca="false">100-AV190</f>
        <v>98.3606557377049</v>
      </c>
      <c r="AX190" s="7" t="s">
        <v>208</v>
      </c>
      <c r="AY190" s="7" t="n">
        <v>20191107</v>
      </c>
      <c r="AZ190" s="7" t="n">
        <v>20191127</v>
      </c>
      <c r="BA190" s="14" t="n">
        <v>7495698</v>
      </c>
      <c r="BB190" s="14" t="n">
        <v>7245088</v>
      </c>
      <c r="BC190" s="52" t="n">
        <f aca="false">BB190/BA190</f>
        <v>0.966566155680232</v>
      </c>
      <c r="BD190" s="8" t="str">
        <f aca="false">CONCATENATE("preprocessing/",A190, "/outputs/salmon_hg38_100/quant.sf")</f>
        <v>preprocessing/TMRC30036/outputs/salmon_hg38_100/quant.sf</v>
      </c>
      <c r="BF190" s="52"/>
      <c r="BI190" s="49" t="str">
        <f aca="false">CONCATENATE("preprocessing/", A190, "/outputs/02hisat2_hg38_100/hg38_100_sno_gene_gene_id.count.xz")</f>
        <v>preprocessing/TMRC30036/outputs/02hisat2_hg38_100/hg38_100_sno_gene_gene_id.count.xz</v>
      </c>
      <c r="BJ190" s="48" t="n">
        <v>6017864</v>
      </c>
      <c r="BK190" s="48" t="n">
        <v>871894</v>
      </c>
      <c r="BL190" s="52" t="n">
        <f aca="false">(BK190+BJ190)/BB190</f>
        <v>0.950955737183593</v>
      </c>
      <c r="BO190" s="8" t="str">
        <f aca="false">CONCATENATE("preprocessing/", A190, "/outputs/03hisat2_lpanamensis_v36/sno_gene_gene_id.count.xz")</f>
        <v>preprocessing/TMRC30036/outputs/03hisat2_lpanamensis_v36/sno_gene_gene_id.count.xz</v>
      </c>
      <c r="BP190" s="14" t="n">
        <v>697</v>
      </c>
      <c r="BQ190" s="14" t="n">
        <v>142</v>
      </c>
      <c r="BR190" s="54" t="n">
        <f aca="false">(BQ190+BP190)/BB190</f>
        <v>0.000115802596186547</v>
      </c>
      <c r="BS190" s="55" t="n">
        <f aca="false">(BQ190+BP190)/(BK190+BJ190)</f>
        <v>0.000121774959294652</v>
      </c>
      <c r="BT190" s="5" t="s">
        <v>181</v>
      </c>
      <c r="BU190" s="44" t="n">
        <v>42194</v>
      </c>
      <c r="BV190" s="7" t="s">
        <v>739</v>
      </c>
      <c r="BW190" s="7" t="s">
        <v>214</v>
      </c>
      <c r="BZ190" s="8" t="s">
        <v>258</v>
      </c>
      <c r="CG190" s="7" t="s">
        <v>876</v>
      </c>
      <c r="CH190" s="7" t="n">
        <v>0</v>
      </c>
      <c r="CI190" s="7" t="n">
        <v>0</v>
      </c>
      <c r="CL190" s="8" t="n">
        <f aca="false">SUM(CH190:CK190)</f>
        <v>0</v>
      </c>
      <c r="CM190" s="56" t="n">
        <f aca="false">+CL190/BP190</f>
        <v>0</v>
      </c>
      <c r="CN190" s="7" t="s">
        <v>99</v>
      </c>
    </row>
    <row r="191" customFormat="false" ht="15.75" hidden="false" customHeight="false" outlineLevel="0" collapsed="false">
      <c r="A191" s="58" t="s">
        <v>877</v>
      </c>
      <c r="B191" s="2" t="s">
        <v>736</v>
      </c>
      <c r="C191" s="2" t="s">
        <v>878</v>
      </c>
      <c r="D191" s="3" t="n">
        <v>2</v>
      </c>
      <c r="E191" s="35" t="s">
        <v>94</v>
      </c>
      <c r="F191" s="35" t="s">
        <v>95</v>
      </c>
      <c r="G191" s="35" t="s">
        <v>96</v>
      </c>
      <c r="H191" s="36" t="n">
        <v>42159</v>
      </c>
      <c r="I191" s="6" t="n">
        <v>0.395833333333333</v>
      </c>
      <c r="J191" s="6" t="n">
        <v>0.729166666666667</v>
      </c>
      <c r="K191" s="7" t="s">
        <v>168</v>
      </c>
      <c r="L191" s="65" t="s">
        <v>185</v>
      </c>
      <c r="M191" s="40" t="n">
        <v>2</v>
      </c>
      <c r="N191" s="35" t="s">
        <v>186</v>
      </c>
      <c r="O191" s="35" t="s">
        <v>186</v>
      </c>
      <c r="P191" s="35" t="s">
        <v>99</v>
      </c>
      <c r="Q191" s="35" t="s">
        <v>186</v>
      </c>
      <c r="R191" s="40" t="s">
        <v>155</v>
      </c>
      <c r="S191" s="40" t="s">
        <v>169</v>
      </c>
      <c r="T191" s="7" t="s">
        <v>157</v>
      </c>
      <c r="U191" s="41" t="s">
        <v>859</v>
      </c>
      <c r="V191" s="42" t="n">
        <v>100</v>
      </c>
      <c r="W191" s="43" t="s">
        <v>230</v>
      </c>
      <c r="X191" s="11" t="n">
        <v>42192</v>
      </c>
      <c r="Y191" s="35" t="n">
        <v>28</v>
      </c>
      <c r="Z191" s="35" t="n">
        <f aca="false">(Y191-AH191)-3</f>
        <v>23.1</v>
      </c>
      <c r="AA191" s="44" t="n">
        <v>42194</v>
      </c>
      <c r="AB191" s="8" t="n">
        <v>261</v>
      </c>
      <c r="AC191" s="8" t="s">
        <v>104</v>
      </c>
      <c r="AD191" s="8" t="n">
        <v>9.5</v>
      </c>
      <c r="AE191" s="8" t="s">
        <v>102</v>
      </c>
      <c r="AF191" s="8" t="s">
        <v>102</v>
      </c>
      <c r="AG191" s="8" t="s">
        <v>102</v>
      </c>
      <c r="AH191" s="8" t="n">
        <v>1.9</v>
      </c>
      <c r="AI191" s="8" t="n">
        <v>500</v>
      </c>
      <c r="AJ191" s="47" t="n">
        <v>42199</v>
      </c>
      <c r="AK191" s="40" t="s">
        <v>104</v>
      </c>
      <c r="AL191" s="40" t="n">
        <v>11</v>
      </c>
      <c r="AM191" s="40" t="n">
        <v>27</v>
      </c>
      <c r="AN191" s="40" t="n">
        <v>15</v>
      </c>
      <c r="AO191" s="13" t="n">
        <v>42277</v>
      </c>
      <c r="AP191" s="40" t="n">
        <v>12</v>
      </c>
      <c r="AQ191" s="40" t="s">
        <v>188</v>
      </c>
      <c r="AS191" s="8"/>
      <c r="AT191" s="7" t="s">
        <v>879</v>
      </c>
      <c r="AU191" s="7" t="n">
        <v>122</v>
      </c>
      <c r="AV191" s="51" t="n">
        <f aca="false">(100 * 2)/AU191</f>
        <v>1.63934426229508</v>
      </c>
      <c r="AW191" s="51" t="n">
        <f aca="false">100-AV191</f>
        <v>98.3606557377049</v>
      </c>
      <c r="AX191" s="8" t="s">
        <v>717</v>
      </c>
      <c r="AY191" s="8" t="n">
        <v>20191107</v>
      </c>
      <c r="AZ191" s="8" t="n">
        <v>20191127</v>
      </c>
      <c r="BA191" s="14" t="n">
        <v>11942280</v>
      </c>
      <c r="BB191" s="14" t="n">
        <v>11190303</v>
      </c>
      <c r="BC191" s="52" t="n">
        <f aca="false">BB191/BA191</f>
        <v>0.937032375727248</v>
      </c>
      <c r="BD191" s="8" t="str">
        <f aca="false">CONCATENATE("preprocessing/",A191, "/outputs/salmon_hg38_100/quant.sf")</f>
        <v>preprocessing/TMRC30024/outputs/salmon_hg38_100/quant.sf</v>
      </c>
      <c r="BF191" s="52"/>
      <c r="BI191" s="49" t="str">
        <f aca="false">CONCATENATE("preprocessing/", A191, "/outputs/02hisat2_hg38_100/hg38_100_sno_gene_gene_id.count.xz")</f>
        <v>preprocessing/TMRC30024/outputs/02hisat2_hg38_100/hg38_100_sno_gene_gene_id.count.xz</v>
      </c>
      <c r="BJ191" s="48" t="n">
        <v>9072854</v>
      </c>
      <c r="BK191" s="48" t="n">
        <v>1697529</v>
      </c>
      <c r="BL191" s="52" t="n">
        <f aca="false">(BK191+BJ191)/BB191</f>
        <v>0.962474653277932</v>
      </c>
      <c r="BO191" s="8" t="str">
        <f aca="false">CONCATENATE("preprocessing/", A191, "/outputs/03hisat2_lpanamensis_v36/sno_gene_gene_id.count.xz")</f>
        <v>preprocessing/TMRC30024/outputs/03hisat2_lpanamensis_v36/sno_gene_gene_id.count.xz</v>
      </c>
      <c r="BP191" s="14" t="n">
        <v>1419</v>
      </c>
      <c r="BQ191" s="14" t="n">
        <v>179</v>
      </c>
      <c r="BR191" s="54" t="n">
        <f aca="false">(BQ191+BP191)/BB191</f>
        <v>0.000142802210092077</v>
      </c>
      <c r="BS191" s="55" t="n">
        <f aca="false">(BQ191+BP191)/(BK191+BJ191)</f>
        <v>0.000148369839772643</v>
      </c>
      <c r="BT191" s="7" t="s">
        <v>173</v>
      </c>
      <c r="BU191" s="44" t="n">
        <v>42194</v>
      </c>
      <c r="BV191" s="7" t="s">
        <v>739</v>
      </c>
      <c r="BW191" s="7" t="s">
        <v>214</v>
      </c>
      <c r="BZ191" s="8" t="s">
        <v>258</v>
      </c>
      <c r="CG191" s="7" t="s">
        <v>861</v>
      </c>
      <c r="CH191" s="7" t="n">
        <v>0</v>
      </c>
      <c r="CI191" s="7" t="n">
        <v>1</v>
      </c>
      <c r="CL191" s="8" t="n">
        <f aca="false">SUM(CH191:CK191)</f>
        <v>1</v>
      </c>
      <c r="CM191" s="56" t="n">
        <f aca="false">+CL191/BP191</f>
        <v>0.000704721634954193</v>
      </c>
      <c r="CN191" s="7" t="s">
        <v>99</v>
      </c>
    </row>
    <row r="192" customFormat="false" ht="15.75" hidden="false" customHeight="false" outlineLevel="0" collapsed="false">
      <c r="A192" s="58" t="s">
        <v>880</v>
      </c>
      <c r="B192" s="2" t="s">
        <v>713</v>
      </c>
      <c r="C192" s="2" t="s">
        <v>881</v>
      </c>
      <c r="D192" s="3" t="n">
        <v>2</v>
      </c>
      <c r="E192" s="35" t="s">
        <v>94</v>
      </c>
      <c r="F192" s="35" t="s">
        <v>95</v>
      </c>
      <c r="G192" s="35" t="s">
        <v>96</v>
      </c>
      <c r="H192" s="36" t="n">
        <v>42160</v>
      </c>
      <c r="I192" s="6" t="n">
        <v>0.263194444444444</v>
      </c>
      <c r="J192" s="6" t="n">
        <v>0.604166666666667</v>
      </c>
      <c r="K192" s="7" t="s">
        <v>154</v>
      </c>
      <c r="L192" s="65" t="s">
        <v>185</v>
      </c>
      <c r="M192" s="40" t="n">
        <v>2</v>
      </c>
      <c r="N192" s="35" t="s">
        <v>715</v>
      </c>
      <c r="O192" s="5" t="s">
        <v>239</v>
      </c>
      <c r="P192" s="35" t="s">
        <v>240</v>
      </c>
      <c r="Q192" s="35" t="s">
        <v>240</v>
      </c>
      <c r="R192" s="40" t="s">
        <v>155</v>
      </c>
      <c r="S192" s="40" t="s">
        <v>156</v>
      </c>
      <c r="T192" s="7" t="s">
        <v>157</v>
      </c>
      <c r="U192" s="41" t="s">
        <v>826</v>
      </c>
      <c r="V192" s="10" t="n">
        <v>98</v>
      </c>
      <c r="W192" s="43" t="s">
        <v>230</v>
      </c>
      <c r="Z192" s="35" t="n">
        <f aca="false">(Y192-AH192)-3</f>
        <v>-6.5</v>
      </c>
      <c r="AE192" s="8" t="n">
        <v>86</v>
      </c>
      <c r="AH192" s="8" t="n">
        <v>3.5</v>
      </c>
      <c r="AI192" s="8" t="n">
        <v>300</v>
      </c>
      <c r="AJ192" s="47"/>
      <c r="AK192" s="40"/>
      <c r="AL192" s="40" t="n">
        <v>25</v>
      </c>
      <c r="AM192" s="40" t="n">
        <v>28</v>
      </c>
      <c r="AN192" s="40" t="n">
        <v>15</v>
      </c>
      <c r="AO192" s="13" t="n">
        <v>42970</v>
      </c>
      <c r="AP192" s="40" t="n">
        <v>13</v>
      </c>
      <c r="AQ192" s="40" t="s">
        <v>188</v>
      </c>
      <c r="BA192" s="68" t="n">
        <v>32742011</v>
      </c>
      <c r="BB192" s="68" t="n">
        <v>30596813</v>
      </c>
      <c r="BD192" s="8" t="str">
        <f aca="false">CONCATENATE("preprocessing/",A192, "/outputs/salmon_hg38_100/quant.sf")</f>
        <v>preprocessing/TMRC30195/outputs/salmon_hg38_100/quant.sf</v>
      </c>
      <c r="BI192" s="49" t="str">
        <f aca="false">CONCATENATE("preprocessing/", A192, "/outputs/02hisat2_hg38_100/hg38_100_sno_gene_gene_id.count.xz")</f>
        <v>preprocessing/TMRC30195/outputs/02hisat2_hg38_100/hg38_100_sno_gene_gene_id.count.xz</v>
      </c>
      <c r="BJ192" s="68" t="n">
        <v>28563321</v>
      </c>
      <c r="BK192" s="68" t="n">
        <v>1334196</v>
      </c>
      <c r="BO192" s="8" t="str">
        <f aca="false">CONCATENATE("preprocessing/", A192, "/outputs/03hisat2_lpanamensis_v36/sno_gene_gene_id.count.xz")</f>
        <v>preprocessing/TMRC30195/outputs/03hisat2_lpanamensis_v36/sno_gene_gene_id.count.xz</v>
      </c>
      <c r="BP192" s="14" t="n">
        <v>838</v>
      </c>
      <c r="BQ192" s="14" t="n">
        <v>78</v>
      </c>
      <c r="BT192" s="7" t="s">
        <v>161</v>
      </c>
      <c r="BU192" s="12"/>
      <c r="BV192" s="7" t="s">
        <v>718</v>
      </c>
      <c r="BW192" s="7" t="s">
        <v>214</v>
      </c>
      <c r="BZ192" s="8" t="s">
        <v>258</v>
      </c>
      <c r="CG192" s="7" t="s">
        <v>882</v>
      </c>
      <c r="CH192" s="7" t="n">
        <v>0</v>
      </c>
      <c r="CI192" s="7" t="n">
        <v>0</v>
      </c>
      <c r="CJ192" s="7" t="n">
        <v>17</v>
      </c>
      <c r="CK192" s="7" t="n">
        <v>0</v>
      </c>
      <c r="CM192" s="8" t="n">
        <f aca="false">+CL192/BP192</f>
        <v>0</v>
      </c>
    </row>
    <row r="193" customFormat="false" ht="26.85" hidden="false" customHeight="false" outlineLevel="0" collapsed="false">
      <c r="A193" s="58" t="s">
        <v>883</v>
      </c>
      <c r="B193" s="33" t="s">
        <v>814</v>
      </c>
      <c r="C193" s="2" t="s">
        <v>884</v>
      </c>
      <c r="D193" s="3" t="n">
        <v>1</v>
      </c>
      <c r="E193" s="35" t="s">
        <v>94</v>
      </c>
      <c r="F193" s="35" t="s">
        <v>95</v>
      </c>
      <c r="G193" s="35" t="s">
        <v>96</v>
      </c>
      <c r="H193" s="36" t="n">
        <v>42154</v>
      </c>
      <c r="I193" s="6" t="n">
        <v>0.458333333333333</v>
      </c>
      <c r="J193" s="6" t="n">
        <v>0.854166666666667</v>
      </c>
      <c r="K193" s="5" t="s">
        <v>175</v>
      </c>
      <c r="L193" s="65" t="s">
        <v>185</v>
      </c>
      <c r="M193" s="40" t="n">
        <v>1</v>
      </c>
      <c r="N193" s="35" t="s">
        <v>99</v>
      </c>
      <c r="O193" s="35" t="s">
        <v>99</v>
      </c>
      <c r="P193" s="35" t="s">
        <v>816</v>
      </c>
      <c r="Q193" s="35" t="s">
        <v>291</v>
      </c>
      <c r="R193" s="40" t="s">
        <v>155</v>
      </c>
      <c r="S193" s="40" t="s">
        <v>200</v>
      </c>
      <c r="T193" s="7" t="s">
        <v>177</v>
      </c>
      <c r="U193" s="41" t="s">
        <v>760</v>
      </c>
      <c r="V193" s="10" t="n">
        <v>99</v>
      </c>
      <c r="W193" s="43" t="s">
        <v>230</v>
      </c>
      <c r="X193" s="11" t="n">
        <v>42398</v>
      </c>
      <c r="Y193" s="5" t="n">
        <v>28</v>
      </c>
      <c r="Z193" s="35" t="n">
        <f aca="false">(Y193-AH193)-3</f>
        <v>19.6</v>
      </c>
      <c r="AA193" s="44" t="n">
        <v>42403</v>
      </c>
      <c r="AB193" s="8" t="n">
        <v>56</v>
      </c>
      <c r="AC193" s="8" t="s">
        <v>104</v>
      </c>
      <c r="AD193" s="8" t="n">
        <v>6.9</v>
      </c>
      <c r="AE193" s="8" t="s">
        <v>102</v>
      </c>
      <c r="AF193" s="8" t="s">
        <v>102</v>
      </c>
      <c r="AG193" s="8" t="s">
        <v>102</v>
      </c>
      <c r="AH193" s="8" t="n">
        <v>5.4</v>
      </c>
      <c r="AI193" s="8" t="n">
        <v>300</v>
      </c>
      <c r="AJ193" s="47" t="n">
        <v>42410</v>
      </c>
      <c r="AK193" s="40" t="s">
        <v>104</v>
      </c>
      <c r="AL193" s="40" t="n">
        <v>3</v>
      </c>
      <c r="AM193" s="40" t="n">
        <v>27</v>
      </c>
      <c r="AN193" s="40" t="n">
        <v>15</v>
      </c>
      <c r="AO193" s="13" t="n">
        <v>42416</v>
      </c>
      <c r="AP193" s="8" t="n">
        <f aca="false">AM193-AN193</f>
        <v>12</v>
      </c>
      <c r="AQ193" s="40" t="s">
        <v>188</v>
      </c>
      <c r="AS193" s="8"/>
      <c r="AT193" s="7" t="s">
        <v>885</v>
      </c>
      <c r="AU193" s="7" t="n">
        <v>146</v>
      </c>
      <c r="AV193" s="51" t="n">
        <f aca="false">(100 * 2)/AU193</f>
        <v>1.36986301369863</v>
      </c>
      <c r="AW193" s="51" t="n">
        <f aca="false">100-AV193</f>
        <v>98.6301369863014</v>
      </c>
      <c r="AX193" s="88" t="s">
        <v>531</v>
      </c>
      <c r="AY193" s="88" t="n">
        <v>20200901</v>
      </c>
      <c r="AZ193" s="88" t="n">
        <v>20200910</v>
      </c>
      <c r="BA193" s="14" t="n">
        <v>47439158</v>
      </c>
      <c r="BB193" s="14" t="n">
        <v>36432362</v>
      </c>
      <c r="BC193" s="52" t="n">
        <f aca="false">BB193/BA193</f>
        <v>0.767980789203721</v>
      </c>
      <c r="BD193" s="8" t="str">
        <f aca="false">CONCATENATE("preprocessing/",A193, "/outputs/salmon_hg38_100/quant.sf")</f>
        <v>preprocessing/TMRC30048/outputs/salmon_hg38_100/quant.sf</v>
      </c>
      <c r="BI193" s="49" t="str">
        <f aca="false">CONCATENATE("preprocessing/", A193, "/outputs/02hisat2_hg38_100/hg38_100_sno_gene_gene_id.count.xz")</f>
        <v>preprocessing/TMRC30048/outputs/02hisat2_hg38_100/hg38_100_sno_gene_gene_id.count.xz</v>
      </c>
      <c r="BJ193" s="48" t="n">
        <v>31720452</v>
      </c>
      <c r="BK193" s="48" t="n">
        <v>3744281</v>
      </c>
      <c r="BL193" s="52" t="n">
        <f aca="false">(BK193+BJ193)/BB193</f>
        <v>0.973440398950801</v>
      </c>
      <c r="BO193" s="8" t="str">
        <f aca="false">CONCATENATE("preprocessing/", A193, "/outputs/03hisat2_lpanamensis_v36/sno_gene_gene_id.count.xz")</f>
        <v>preprocessing/TMRC30048/outputs/03hisat2_lpanamensis_v36/sno_gene_gene_id.count.xz</v>
      </c>
      <c r="BP193" s="14" t="n">
        <v>20738</v>
      </c>
      <c r="BQ193" s="14" t="n">
        <v>1430</v>
      </c>
      <c r="BR193" s="54" t="n">
        <f aca="false">(BQ193+BP193)/BB193</f>
        <v>0.000608470019045156</v>
      </c>
      <c r="BS193" s="55" t="n">
        <f aca="false">(BQ193+BP193)/(BK193+BJ193)</f>
        <v>0.000625071673315572</v>
      </c>
      <c r="BT193" s="5" t="s">
        <v>181</v>
      </c>
      <c r="BU193" s="12"/>
      <c r="BV193" s="7" t="s">
        <v>818</v>
      </c>
      <c r="BW193" s="8" t="s">
        <v>163</v>
      </c>
      <c r="BZ193" s="8" t="s">
        <v>258</v>
      </c>
      <c r="CG193" s="7" t="s">
        <v>886</v>
      </c>
      <c r="CH193" s="7" t="n">
        <v>0</v>
      </c>
      <c r="CI193" s="7" t="n">
        <v>1</v>
      </c>
      <c r="CJ193" s="7" t="n">
        <v>386</v>
      </c>
      <c r="CK193" s="7" t="n">
        <v>0</v>
      </c>
      <c r="CL193" s="8" t="n">
        <f aca="false">SUM(CH193:CK193)</f>
        <v>387</v>
      </c>
      <c r="CM193" s="56" t="n">
        <f aca="false">+CL193/BP193</f>
        <v>0.0186613945414215</v>
      </c>
      <c r="CN193" s="7" t="s">
        <v>104</v>
      </c>
    </row>
    <row r="194" customFormat="false" ht="15.75" hidden="false" customHeight="false" outlineLevel="0" collapsed="false">
      <c r="A194" s="58" t="s">
        <v>887</v>
      </c>
      <c r="B194" s="2" t="s">
        <v>736</v>
      </c>
      <c r="C194" s="2" t="s">
        <v>888</v>
      </c>
      <c r="D194" s="3" t="n">
        <v>2</v>
      </c>
      <c r="E194" s="35" t="s">
        <v>94</v>
      </c>
      <c r="F194" s="35" t="s">
        <v>95</v>
      </c>
      <c r="G194" s="35" t="s">
        <v>96</v>
      </c>
      <c r="H194" s="36" t="n">
        <v>42172</v>
      </c>
      <c r="I194" s="98" t="n">
        <v>0.272222222222222</v>
      </c>
      <c r="J194" s="6" t="n">
        <v>0.583333333333333</v>
      </c>
      <c r="K194" s="7" t="s">
        <v>168</v>
      </c>
      <c r="L194" s="65" t="s">
        <v>185</v>
      </c>
      <c r="M194" s="40" t="n">
        <v>3</v>
      </c>
      <c r="N194" s="35" t="s">
        <v>186</v>
      </c>
      <c r="O194" s="35" t="s">
        <v>186</v>
      </c>
      <c r="P194" s="35" t="s">
        <v>99</v>
      </c>
      <c r="Q194" s="35" t="s">
        <v>186</v>
      </c>
      <c r="R194" s="40" t="s">
        <v>155</v>
      </c>
      <c r="S194" s="40" t="s">
        <v>169</v>
      </c>
      <c r="T194" s="7" t="s">
        <v>157</v>
      </c>
      <c r="U194" s="41" t="s">
        <v>889</v>
      </c>
      <c r="V194" s="10" t="n">
        <v>100</v>
      </c>
      <c r="W194" s="43" t="s">
        <v>230</v>
      </c>
      <c r="X194" s="11" t="n">
        <v>42192</v>
      </c>
      <c r="Y194" s="5" t="n">
        <v>28</v>
      </c>
      <c r="Z194" s="35" t="n">
        <f aca="false">(Y194-AH194)-3</f>
        <v>23.3</v>
      </c>
      <c r="AA194" s="44" t="n">
        <v>42194</v>
      </c>
      <c r="AB194" s="8" t="n">
        <v>290</v>
      </c>
      <c r="AC194" s="8" t="s">
        <v>104</v>
      </c>
      <c r="AD194" s="8" t="n">
        <v>9.6</v>
      </c>
      <c r="AE194" s="8" t="s">
        <v>102</v>
      </c>
      <c r="AF194" s="8" t="s">
        <v>102</v>
      </c>
      <c r="AG194" s="8" t="s">
        <v>102</v>
      </c>
      <c r="AH194" s="8" t="n">
        <v>1.7</v>
      </c>
      <c r="AI194" s="8" t="n">
        <v>500</v>
      </c>
      <c r="AJ194" s="47" t="n">
        <v>42199</v>
      </c>
      <c r="AK194" s="8" t="s">
        <v>104</v>
      </c>
      <c r="AL194" s="8" t="n">
        <v>22</v>
      </c>
      <c r="AM194" s="7" t="n">
        <v>27</v>
      </c>
      <c r="AN194" s="7" t="n">
        <v>15</v>
      </c>
      <c r="AO194" s="13" t="n">
        <v>42277</v>
      </c>
      <c r="AP194" s="7" t="n">
        <v>12</v>
      </c>
      <c r="AQ194" s="40" t="s">
        <v>188</v>
      </c>
      <c r="AT194" s="7" t="s">
        <v>890</v>
      </c>
      <c r="AU194" s="7" t="n">
        <v>37.9</v>
      </c>
      <c r="AV194" s="51" t="n">
        <f aca="false">(100 * 2)/AU194</f>
        <v>5.27704485488127</v>
      </c>
      <c r="AW194" s="51" t="n">
        <f aca="false">100-AV194</f>
        <v>94.7229551451187</v>
      </c>
      <c r="AX194" s="7" t="s">
        <v>208</v>
      </c>
      <c r="AY194" s="7" t="n">
        <v>20191107</v>
      </c>
      <c r="AZ194" s="7" t="n">
        <v>20191127</v>
      </c>
      <c r="BA194" s="14" t="n">
        <v>14638528</v>
      </c>
      <c r="BB194" s="14" t="n">
        <v>14191287</v>
      </c>
      <c r="BC194" s="52" t="n">
        <f aca="false">BB194/BA194</f>
        <v>0.969447679438807</v>
      </c>
      <c r="BD194" s="8" t="str">
        <f aca="false">CONCATENATE("preprocessing/",A194, "/outputs/salmon_hg38_100/quant.sf")</f>
        <v>preprocessing/TMRC30034/outputs/salmon_hg38_100/quant.sf</v>
      </c>
      <c r="BF194" s="52"/>
      <c r="BI194" s="49" t="str">
        <f aca="false">CONCATENATE("preprocessing/", A194, "/outputs/02hisat2_hg38_100/hg38_100_sno_gene_gene_id.count.xz")</f>
        <v>preprocessing/TMRC30034/outputs/02hisat2_hg38_100/hg38_100_sno_gene_gene_id.count.xz</v>
      </c>
      <c r="BJ194" s="48" t="n">
        <v>11664261</v>
      </c>
      <c r="BK194" s="48" t="n">
        <v>1913192</v>
      </c>
      <c r="BL194" s="52" t="n">
        <f aca="false">(BK194+BJ194)/BB194</f>
        <v>0.956745713056187</v>
      </c>
      <c r="BO194" s="8" t="str">
        <f aca="false">CONCATENATE("preprocessing/", A194, "/outputs/03hisat2_lpanamensis_v36/sno_gene_gene_id.count.xz")</f>
        <v>preprocessing/TMRC30034/outputs/03hisat2_lpanamensis_v36/sno_gene_gene_id.count.xz</v>
      </c>
      <c r="BP194" s="14" t="n">
        <v>1719</v>
      </c>
      <c r="BQ194" s="14" t="n">
        <v>277</v>
      </c>
      <c r="BR194" s="54" t="n">
        <f aca="false">(BQ194+BP194)/BB194</f>
        <v>0.000140649681737816</v>
      </c>
      <c r="BS194" s="55" t="n">
        <f aca="false">(BQ194+BP194)/(BK194+BJ194)</f>
        <v>0.00014700842639632</v>
      </c>
      <c r="BT194" s="7" t="s">
        <v>173</v>
      </c>
      <c r="BU194" s="44" t="n">
        <v>42194</v>
      </c>
      <c r="BV194" s="7" t="s">
        <v>739</v>
      </c>
      <c r="BW194" s="7" t="s">
        <v>214</v>
      </c>
      <c r="BZ194" s="8" t="s">
        <v>258</v>
      </c>
      <c r="CG194" s="7" t="s">
        <v>891</v>
      </c>
      <c r="CH194" s="7" t="n">
        <v>0</v>
      </c>
      <c r="CI194" s="7" t="n">
        <v>0</v>
      </c>
      <c r="CL194" s="8" t="n">
        <f aca="false">SUM(CH194:CK194)</f>
        <v>0</v>
      </c>
      <c r="CM194" s="56" t="n">
        <f aca="false">+CL194/BP194</f>
        <v>0</v>
      </c>
      <c r="CN194" s="7" t="s">
        <v>99</v>
      </c>
    </row>
    <row r="195" customFormat="false" ht="15.75" hidden="false" customHeight="false" outlineLevel="0" collapsed="false">
      <c r="A195" s="58" t="s">
        <v>892</v>
      </c>
      <c r="B195" s="33" t="s">
        <v>736</v>
      </c>
      <c r="C195" s="33" t="s">
        <v>893</v>
      </c>
      <c r="D195" s="34" t="n">
        <v>2</v>
      </c>
      <c r="E195" s="35" t="s">
        <v>94</v>
      </c>
      <c r="F195" s="35" t="s">
        <v>95</v>
      </c>
      <c r="G195" s="35" t="s">
        <v>96</v>
      </c>
      <c r="H195" s="36" t="n">
        <v>42152</v>
      </c>
      <c r="I195" s="6" t="n">
        <v>0.385416666666667</v>
      </c>
      <c r="J195" s="6" t="n">
        <v>0.847222222222222</v>
      </c>
      <c r="K195" s="7" t="s">
        <v>154</v>
      </c>
      <c r="L195" s="65" t="s">
        <v>185</v>
      </c>
      <c r="M195" s="40" t="n">
        <v>1</v>
      </c>
      <c r="N195" s="35" t="s">
        <v>186</v>
      </c>
      <c r="O195" s="35" t="s">
        <v>186</v>
      </c>
      <c r="P195" s="35" t="s">
        <v>99</v>
      </c>
      <c r="Q195" s="35" t="s">
        <v>186</v>
      </c>
      <c r="R195" s="40" t="s">
        <v>155</v>
      </c>
      <c r="S195" s="40" t="s">
        <v>156</v>
      </c>
      <c r="T195" s="7" t="s">
        <v>157</v>
      </c>
      <c r="U195" s="41" t="s">
        <v>894</v>
      </c>
      <c r="V195" s="42" t="n">
        <v>96</v>
      </c>
      <c r="W195" s="43" t="s">
        <v>230</v>
      </c>
      <c r="X195" s="11" t="n">
        <v>42193</v>
      </c>
      <c r="Y195" s="35" t="n">
        <v>23</v>
      </c>
      <c r="Z195" s="35" t="n">
        <f aca="false">(Y195-AH195)-3</f>
        <v>9.4</v>
      </c>
      <c r="AA195" s="44" t="n">
        <v>42194</v>
      </c>
      <c r="AB195" s="40" t="n">
        <v>47</v>
      </c>
      <c r="AC195" s="40" t="s">
        <v>104</v>
      </c>
      <c r="AD195" s="40" t="n">
        <v>9.1</v>
      </c>
      <c r="AE195" s="40" t="s">
        <v>102</v>
      </c>
      <c r="AF195" s="40" t="s">
        <v>102</v>
      </c>
      <c r="AG195" s="40" t="s">
        <v>102</v>
      </c>
      <c r="AH195" s="40" t="n">
        <v>10.6</v>
      </c>
      <c r="AI195" s="40" t="n">
        <v>500</v>
      </c>
      <c r="AJ195" s="47" t="n">
        <v>42199</v>
      </c>
      <c r="AK195" s="40" t="s">
        <v>104</v>
      </c>
      <c r="AL195" s="40" t="n">
        <v>8</v>
      </c>
      <c r="AM195" s="40" t="n">
        <v>27</v>
      </c>
      <c r="AN195" s="40" t="n">
        <v>15</v>
      </c>
      <c r="AO195" s="47" t="n">
        <v>42277</v>
      </c>
      <c r="AP195" s="40" t="n">
        <v>12</v>
      </c>
      <c r="AQ195" s="40" t="s">
        <v>188</v>
      </c>
      <c r="AS195" s="8"/>
      <c r="AT195" s="7" t="s">
        <v>895</v>
      </c>
      <c r="AU195" s="8" t="n">
        <v>88.1</v>
      </c>
      <c r="AV195" s="51" t="n">
        <f aca="false">(100 * 2)/AU195</f>
        <v>2.27014755959137</v>
      </c>
      <c r="AW195" s="51" t="n">
        <f aca="false">100-AV195</f>
        <v>97.7298524404086</v>
      </c>
      <c r="AX195" s="8" t="s">
        <v>865</v>
      </c>
      <c r="AY195" s="5" t="n">
        <v>20191107</v>
      </c>
      <c r="AZ195" s="8" t="n">
        <v>20191126</v>
      </c>
      <c r="BA195" s="14" t="n">
        <v>29107340</v>
      </c>
      <c r="BB195" s="14" t="n">
        <v>27362394</v>
      </c>
      <c r="BC195" s="52" t="n">
        <f aca="false">BB195/BA195</f>
        <v>0.94005134100196</v>
      </c>
      <c r="BD195" s="8" t="str">
        <f aca="false">CONCATENATE("preprocessing/",A195, "/outputs/salmon_hg38_100/quant.sf")</f>
        <v>preprocessing/TMRC30039/outputs/salmon_hg38_100/quant.sf</v>
      </c>
      <c r="BE195" s="48"/>
      <c r="BF195" s="52"/>
      <c r="BG195" s="48"/>
      <c r="BH195" s="8"/>
      <c r="BI195" s="49" t="str">
        <f aca="false">CONCATENATE("preprocessing/", A195, "/outputs/02hisat2_hg38_100/hg38_100_sno_gene_gene_id.count.xz")</f>
        <v>preprocessing/TMRC30039/outputs/02hisat2_hg38_100/hg38_100_sno_gene_gene_id.count.xz</v>
      </c>
      <c r="BJ195" s="48" t="n">
        <v>22635994</v>
      </c>
      <c r="BK195" s="48" t="n">
        <v>2946112</v>
      </c>
      <c r="BL195" s="52" t="n">
        <f aca="false">(BK195+BJ195)/BB195</f>
        <v>0.934936687191918</v>
      </c>
      <c r="BM195" s="8"/>
      <c r="BN195" s="8"/>
      <c r="BO195" s="8" t="str">
        <f aca="false">CONCATENATE("preprocessing/", A195, "/outputs/03hisat2_lpanamensis_v36/sno_gene_gene_id.count.xz")</f>
        <v>preprocessing/TMRC30039/outputs/03hisat2_lpanamensis_v36/sno_gene_gene_id.count.xz</v>
      </c>
      <c r="BP195" s="48" t="n">
        <v>4167</v>
      </c>
      <c r="BQ195" s="48" t="n">
        <v>704</v>
      </c>
      <c r="BR195" s="54" t="n">
        <f aca="false">(BQ195+BP195)/BB195</f>
        <v>0.000178018049151693</v>
      </c>
      <c r="BS195" s="55" t="n">
        <f aca="false">(BQ195+BP195)/(BK195+BJ195)</f>
        <v>0.000190406528688451</v>
      </c>
      <c r="BT195" s="7" t="s">
        <v>161</v>
      </c>
      <c r="BU195" s="44" t="n">
        <v>42194</v>
      </c>
      <c r="BV195" s="7" t="s">
        <v>739</v>
      </c>
      <c r="BW195" s="8" t="s">
        <v>163</v>
      </c>
      <c r="BX195" s="8"/>
      <c r="BY195" s="8"/>
      <c r="BZ195" s="8" t="s">
        <v>258</v>
      </c>
      <c r="CA195" s="8"/>
      <c r="CB195" s="8"/>
      <c r="CC195" s="8"/>
      <c r="CD195" s="8"/>
      <c r="CE195" s="8"/>
      <c r="CF195" s="8"/>
      <c r="CG195" s="8" t="s">
        <v>896</v>
      </c>
      <c r="CH195" s="8" t="n">
        <v>1</v>
      </c>
      <c r="CI195" s="8" t="n">
        <v>0</v>
      </c>
      <c r="CJ195" s="8"/>
      <c r="CK195" s="8"/>
      <c r="CL195" s="8" t="n">
        <f aca="false">SUM(CH195:CK195)</f>
        <v>1</v>
      </c>
      <c r="CM195" s="56" t="n">
        <f aca="false">+CL195/BP195</f>
        <v>0.000239980801535877</v>
      </c>
      <c r="CN195" s="8" t="s">
        <v>99</v>
      </c>
    </row>
    <row r="196" customFormat="false" ht="26.85" hidden="false" customHeight="false" outlineLevel="0" collapsed="false">
      <c r="A196" s="58" t="s">
        <v>897</v>
      </c>
      <c r="B196" s="2" t="s">
        <v>814</v>
      </c>
      <c r="C196" s="2" t="s">
        <v>898</v>
      </c>
      <c r="D196" s="3" t="n">
        <v>1</v>
      </c>
      <c r="E196" s="35" t="s">
        <v>94</v>
      </c>
      <c r="F196" s="35" t="s">
        <v>95</v>
      </c>
      <c r="G196" s="35" t="s">
        <v>96</v>
      </c>
      <c r="H196" s="36" t="n">
        <v>42161</v>
      </c>
      <c r="I196" s="6" t="n">
        <v>0.267361111111111</v>
      </c>
      <c r="J196" s="6" t="n">
        <v>0.267361111111111</v>
      </c>
      <c r="K196" s="5" t="s">
        <v>175</v>
      </c>
      <c r="L196" s="65" t="s">
        <v>185</v>
      </c>
      <c r="M196" s="40" t="n">
        <v>2</v>
      </c>
      <c r="N196" s="35" t="s">
        <v>99</v>
      </c>
      <c r="O196" s="35" t="s">
        <v>99</v>
      </c>
      <c r="P196" s="35" t="s">
        <v>816</v>
      </c>
      <c r="Q196" s="5" t="s">
        <v>291</v>
      </c>
      <c r="R196" s="40" t="s">
        <v>155</v>
      </c>
      <c r="S196" s="40" t="s">
        <v>200</v>
      </c>
      <c r="T196" s="7" t="s">
        <v>177</v>
      </c>
      <c r="U196" s="41" t="s">
        <v>807</v>
      </c>
      <c r="V196" s="42" t="n">
        <v>97</v>
      </c>
      <c r="W196" s="43" t="s">
        <v>230</v>
      </c>
      <c r="X196" s="11" t="n">
        <v>42398</v>
      </c>
      <c r="Y196" s="35"/>
      <c r="Z196" s="35" t="n">
        <f aca="false">(Y196-AH196)-3</f>
        <v>-6.8</v>
      </c>
      <c r="AA196" s="44" t="n">
        <v>42403</v>
      </c>
      <c r="AB196" s="8" t="n">
        <v>80</v>
      </c>
      <c r="AC196" s="8" t="s">
        <v>104</v>
      </c>
      <c r="AD196" s="8" t="n">
        <v>6.1</v>
      </c>
      <c r="AE196" s="8" t="s">
        <v>102</v>
      </c>
      <c r="AF196" s="8" t="s">
        <v>102</v>
      </c>
      <c r="AG196" s="8" t="s">
        <v>102</v>
      </c>
      <c r="AH196" s="8" t="n">
        <v>3.8</v>
      </c>
      <c r="AI196" s="8" t="n">
        <v>300</v>
      </c>
      <c r="AJ196" s="47" t="n">
        <v>42410</v>
      </c>
      <c r="AK196" s="40" t="s">
        <v>104</v>
      </c>
      <c r="AL196" s="40"/>
      <c r="AM196" s="40" t="n">
        <v>27</v>
      </c>
      <c r="AN196" s="40"/>
      <c r="AO196" s="13" t="n">
        <v>42416</v>
      </c>
      <c r="AP196" s="8" t="n">
        <f aca="false">AM196-AN196</f>
        <v>27</v>
      </c>
      <c r="AQ196" s="40" t="s">
        <v>188</v>
      </c>
      <c r="AT196" s="7" t="s">
        <v>899</v>
      </c>
      <c r="AU196" s="7" t="n">
        <v>152</v>
      </c>
      <c r="AV196" s="51" t="n">
        <f aca="false">(100 * 2)/AU196</f>
        <v>1.31578947368421</v>
      </c>
      <c r="AW196" s="51" t="n">
        <f aca="false">100-AV196</f>
        <v>98.6842105263158</v>
      </c>
      <c r="AX196" s="88" t="s">
        <v>531</v>
      </c>
      <c r="AY196" s="88" t="n">
        <v>20200901</v>
      </c>
      <c r="AZ196" s="88" t="n">
        <v>20200910</v>
      </c>
      <c r="BA196" s="14" t="n">
        <v>41541864</v>
      </c>
      <c r="BB196" s="14" t="n">
        <v>32608860</v>
      </c>
      <c r="BC196" s="52" t="n">
        <f aca="false">BB196/BA196</f>
        <v>0.784963813852937</v>
      </c>
      <c r="BD196" s="8" t="str">
        <f aca="false">CONCATENATE("preprocessing/",A196, "/outputs/salmon_hg38_100/quant.sf")</f>
        <v>preprocessing/TMRC30054/outputs/salmon_hg38_100/quant.sf</v>
      </c>
      <c r="BI196" s="49" t="str">
        <f aca="false">CONCATENATE("preprocessing/", A196, "/outputs/02hisat2_hg38_100/hg38_100_sno_gene_gene_id.count.xz")</f>
        <v>preprocessing/TMRC30054/outputs/02hisat2_hg38_100/hg38_100_sno_gene_gene_id.count.xz</v>
      </c>
      <c r="BJ196" s="48" t="n">
        <v>28304046</v>
      </c>
      <c r="BK196" s="48" t="n">
        <v>3378494</v>
      </c>
      <c r="BL196" s="52" t="n">
        <f aca="false">(BK196+BJ196)/BB196</f>
        <v>0.971592996504631</v>
      </c>
      <c r="BO196" s="8" t="str">
        <f aca="false">CONCATENATE("preprocessing/", A196, "/outputs/03hisat2_lpanamensis_v36/sno_gene_gene_id.count.xz")</f>
        <v>preprocessing/TMRC30054/outputs/03hisat2_lpanamensis_v36/sno_gene_gene_id.count.xz</v>
      </c>
      <c r="BP196" s="14" t="n">
        <v>16522</v>
      </c>
      <c r="BQ196" s="14" t="n">
        <v>1043</v>
      </c>
      <c r="BR196" s="54" t="n">
        <f aca="false">(BQ196+BP196)/BB196</f>
        <v>0.000538657285167283</v>
      </c>
      <c r="BS196" s="55" t="n">
        <f aca="false">(BQ196+BP196)/(BK196+BJ196)</f>
        <v>0.000554406307070077</v>
      </c>
      <c r="BT196" s="5" t="s">
        <v>181</v>
      </c>
      <c r="BU196" s="12"/>
      <c r="BV196" s="7" t="s">
        <v>818</v>
      </c>
      <c r="BW196" s="7" t="s">
        <v>214</v>
      </c>
      <c r="BZ196" s="8" t="s">
        <v>258</v>
      </c>
      <c r="CG196" s="7" t="s">
        <v>900</v>
      </c>
      <c r="CH196" s="7" t="n">
        <v>0</v>
      </c>
      <c r="CI196" s="7" t="n">
        <v>1</v>
      </c>
      <c r="CJ196" s="7" t="n">
        <v>294</v>
      </c>
      <c r="CK196" s="7" t="n">
        <v>0</v>
      </c>
      <c r="CL196" s="8" t="n">
        <f aca="false">SUM(CH196:CK196)</f>
        <v>295</v>
      </c>
      <c r="CM196" s="56" t="n">
        <f aca="false">+CL196/BP196</f>
        <v>0.0178549812371384</v>
      </c>
      <c r="CN196" s="7" t="s">
        <v>104</v>
      </c>
    </row>
    <row r="197" customFormat="false" ht="15.75" hidden="false" customHeight="false" outlineLevel="0" collapsed="false">
      <c r="A197" s="58" t="s">
        <v>901</v>
      </c>
      <c r="B197" s="2" t="s">
        <v>902</v>
      </c>
      <c r="C197" s="2" t="s">
        <v>903</v>
      </c>
      <c r="D197" s="10" t="n">
        <v>1</v>
      </c>
      <c r="E197" s="35" t="s">
        <v>94</v>
      </c>
      <c r="F197" s="5" t="s">
        <v>95</v>
      </c>
      <c r="G197" s="5" t="s">
        <v>96</v>
      </c>
      <c r="H197" s="36" t="n">
        <v>42229</v>
      </c>
      <c r="I197" s="77" t="n">
        <v>0.240277777777778</v>
      </c>
      <c r="J197" s="77" t="n">
        <v>0.5625</v>
      </c>
      <c r="K197" s="5" t="s">
        <v>204</v>
      </c>
      <c r="L197" s="38" t="s">
        <v>185</v>
      </c>
      <c r="M197" s="35" t="n">
        <v>1</v>
      </c>
      <c r="N197" s="35" t="s">
        <v>715</v>
      </c>
      <c r="O197" s="5" t="s">
        <v>240</v>
      </c>
      <c r="P197" s="5" t="s">
        <v>99</v>
      </c>
      <c r="Q197" s="5" t="s">
        <v>240</v>
      </c>
      <c r="R197" s="5" t="s">
        <v>205</v>
      </c>
      <c r="S197" s="40" t="s">
        <v>101</v>
      </c>
      <c r="T197" s="40" t="s">
        <v>101</v>
      </c>
      <c r="U197" s="9" t="s">
        <v>99</v>
      </c>
      <c r="V197" s="10" t="s">
        <v>99</v>
      </c>
      <c r="W197" s="5" t="s">
        <v>206</v>
      </c>
      <c r="X197" s="11" t="n">
        <v>42256</v>
      </c>
      <c r="Y197" s="5" t="n">
        <v>20</v>
      </c>
      <c r="Z197" s="35" t="n">
        <f aca="false">(Y197-AH197)-3</f>
        <v>15.2</v>
      </c>
      <c r="AA197" s="44" t="n">
        <v>42258</v>
      </c>
      <c r="AB197" s="10" t="n">
        <v>676</v>
      </c>
      <c r="AC197" s="5" t="s">
        <v>104</v>
      </c>
      <c r="AD197" s="5" t="n">
        <v>6.6</v>
      </c>
      <c r="AE197" s="5" t="n">
        <v>671</v>
      </c>
      <c r="AF197" s="5" t="n">
        <v>2.05</v>
      </c>
      <c r="AG197" s="5" t="n">
        <v>2.2</v>
      </c>
      <c r="AH197" s="5" t="n">
        <v>1.8</v>
      </c>
      <c r="AI197" s="5" t="n">
        <v>300</v>
      </c>
      <c r="AJ197" s="44" t="n">
        <v>42265</v>
      </c>
      <c r="AK197" s="5" t="s">
        <v>104</v>
      </c>
      <c r="AL197" s="5" t="n">
        <v>27</v>
      </c>
      <c r="AM197" s="5" t="n">
        <v>27</v>
      </c>
      <c r="AN197" s="5" t="n">
        <v>15</v>
      </c>
      <c r="AO197" s="44" t="n">
        <v>42277</v>
      </c>
      <c r="AP197" s="5" t="n">
        <v>12</v>
      </c>
      <c r="AQ197" s="40" t="s">
        <v>188</v>
      </c>
      <c r="AR197" s="5"/>
      <c r="AS197" s="5"/>
      <c r="AT197" s="7" t="s">
        <v>904</v>
      </c>
      <c r="AU197" s="5" t="n">
        <v>140</v>
      </c>
      <c r="AV197" s="51" t="n">
        <f aca="false">(100 * 2)/AU197</f>
        <v>1.42857142857143</v>
      </c>
      <c r="AW197" s="51" t="n">
        <f aca="false">100-AV197</f>
        <v>98.5714285714286</v>
      </c>
      <c r="AX197" s="5" t="s">
        <v>865</v>
      </c>
      <c r="AY197" s="5" t="n">
        <v>20191107</v>
      </c>
      <c r="AZ197" s="8" t="n">
        <v>20191126</v>
      </c>
      <c r="BA197" s="14" t="n">
        <v>11010603</v>
      </c>
      <c r="BB197" s="14" t="n">
        <v>10298249</v>
      </c>
      <c r="BC197" s="52" t="n">
        <f aca="false">BB197/BA197</f>
        <v>0.935302907570094</v>
      </c>
      <c r="BD197" s="8" t="str">
        <f aca="false">CONCATENATE("preprocessing/",A197, "/outputs/salmon_hg38_100/quant.sf")</f>
        <v>preprocessing/TMRC30045/outputs/salmon_hg38_100/quant.sf</v>
      </c>
      <c r="BE197" s="78"/>
      <c r="BF197" s="52"/>
      <c r="BG197" s="78"/>
      <c r="BH197" s="5"/>
      <c r="BI197" s="49" t="str">
        <f aca="false">CONCATENATE("preprocessing/", A197, "/outputs/02hisat2_hg38_100/hg38_100_sno_gene_gene_id.count.xz")</f>
        <v>preprocessing/TMRC30045/outputs/02hisat2_hg38_100/hg38_100_sno_gene_gene_id.count.xz</v>
      </c>
      <c r="BJ197" s="48" t="n">
        <v>6030312</v>
      </c>
      <c r="BK197" s="48" t="n">
        <v>2878770</v>
      </c>
      <c r="BL197" s="52" t="n">
        <f aca="false">(BK197+BJ197)/BB197</f>
        <v>0.865106485578276</v>
      </c>
      <c r="BM197" s="5"/>
      <c r="BN197" s="5"/>
      <c r="BO197" s="8" t="str">
        <f aca="false">CONCATENATE("preprocessing/", A197, "/outputs/03hisat2_lpanamensis_v36/sno_gene_gene_id.count.xz")</f>
        <v>preprocessing/TMRC30045/outputs/03hisat2_lpanamensis_v36/sno_gene_gene_id.count.xz</v>
      </c>
      <c r="BP197" s="78" t="n">
        <v>4312</v>
      </c>
      <c r="BQ197" s="78" t="n">
        <v>104</v>
      </c>
      <c r="BR197" s="54" t="n">
        <f aca="false">(BQ197+BP197)/BB197</f>
        <v>0.000428810761907194</v>
      </c>
      <c r="BS197" s="55" t="n">
        <f aca="false">(BQ197+BP197)/(BK197+BJ197)</f>
        <v>0.00049567396506172</v>
      </c>
      <c r="BT197" s="5" t="s">
        <v>204</v>
      </c>
      <c r="BU197" s="44" t="n">
        <v>42258</v>
      </c>
      <c r="BV197" s="7" t="s">
        <v>905</v>
      </c>
      <c r="BW197" s="7" t="s">
        <v>163</v>
      </c>
      <c r="BZ197" s="8" t="s">
        <v>258</v>
      </c>
      <c r="CG197" s="7" t="s">
        <v>906</v>
      </c>
      <c r="CH197" s="7" t="n">
        <v>0</v>
      </c>
      <c r="CI197" s="7" t="n">
        <v>0</v>
      </c>
      <c r="CL197" s="8" t="n">
        <f aca="false">SUM(CH197:CK197)</f>
        <v>0</v>
      </c>
      <c r="CM197" s="56" t="n">
        <f aca="false">+CL197/BP197</f>
        <v>0</v>
      </c>
      <c r="CN197" s="7" t="s">
        <v>99</v>
      </c>
    </row>
    <row r="198" customFormat="false" ht="15.75" hidden="false" customHeight="false" outlineLevel="0" collapsed="false">
      <c r="A198" s="58"/>
      <c r="B198" s="2" t="s">
        <v>297</v>
      </c>
      <c r="C198" s="2" t="s">
        <v>529</v>
      </c>
      <c r="D198" s="34" t="n">
        <v>2</v>
      </c>
      <c r="E198" s="35" t="s">
        <v>94</v>
      </c>
      <c r="F198" s="35" t="s">
        <v>95</v>
      </c>
      <c r="G198" s="35" t="s">
        <v>96</v>
      </c>
      <c r="H198" s="36" t="n">
        <v>42019</v>
      </c>
      <c r="K198" s="7" t="s">
        <v>168</v>
      </c>
      <c r="L198" s="65" t="s">
        <v>185</v>
      </c>
      <c r="M198" s="39" t="n">
        <v>1</v>
      </c>
      <c r="N198" s="38" t="s">
        <v>266</v>
      </c>
      <c r="O198" s="35" t="s">
        <v>99</v>
      </c>
      <c r="P198" s="35" t="s">
        <v>99</v>
      </c>
      <c r="Q198" s="35" t="s">
        <v>291</v>
      </c>
      <c r="R198" s="40" t="s">
        <v>155</v>
      </c>
      <c r="S198" s="40" t="s">
        <v>169</v>
      </c>
      <c r="T198" s="7" t="s">
        <v>157</v>
      </c>
      <c r="U198" s="41" t="s">
        <v>286</v>
      </c>
      <c r="V198" s="42" t="n">
        <v>99</v>
      </c>
      <c r="W198" s="43" t="s">
        <v>230</v>
      </c>
      <c r="X198" s="11" t="n">
        <v>42399</v>
      </c>
      <c r="Y198" s="5" t="n">
        <v>28</v>
      </c>
      <c r="Z198" s="35" t="n">
        <f aca="false">(Y198-AH198)-3</f>
        <v>24.3</v>
      </c>
      <c r="AA198" s="44" t="n">
        <v>42403</v>
      </c>
      <c r="AB198" s="8" t="n">
        <v>449</v>
      </c>
      <c r="AC198" s="8" t="s">
        <v>104</v>
      </c>
      <c r="AD198" s="8" t="n">
        <v>9.1</v>
      </c>
      <c r="AE198" s="8" t="s">
        <v>102</v>
      </c>
      <c r="AF198" s="8" t="s">
        <v>102</v>
      </c>
      <c r="AG198" s="8" t="s">
        <v>102</v>
      </c>
      <c r="AH198" s="8" t="n">
        <v>0.7</v>
      </c>
      <c r="AI198" s="8" t="n">
        <v>300</v>
      </c>
      <c r="AJ198" s="47" t="n">
        <v>42410</v>
      </c>
      <c r="AK198" s="8" t="s">
        <v>104</v>
      </c>
      <c r="AL198" s="8" t="n">
        <v>19</v>
      </c>
      <c r="AM198" s="8" t="n">
        <v>28</v>
      </c>
      <c r="AN198" s="8" t="n">
        <v>15</v>
      </c>
      <c r="AO198" s="47" t="n">
        <v>42416</v>
      </c>
      <c r="AP198" s="40" t="n">
        <f aca="false">AM198-AN198</f>
        <v>13</v>
      </c>
      <c r="AQ198" s="8" t="s">
        <v>188</v>
      </c>
      <c r="BJ198" s="48"/>
      <c r="BK198" s="48"/>
      <c r="BV198" s="7" t="s">
        <v>302</v>
      </c>
      <c r="BW198" s="7" t="s">
        <v>163</v>
      </c>
      <c r="BZ198" s="7" t="s">
        <v>258</v>
      </c>
      <c r="CM198" s="8" t="e">
        <f aca="false">+CL198/BP198</f>
        <v>#DIV/0!</v>
      </c>
    </row>
    <row r="199" customFormat="false" ht="15.75" hidden="false" customHeight="false" outlineLevel="0" collapsed="false">
      <c r="A199" s="58"/>
      <c r="B199" s="2" t="s">
        <v>297</v>
      </c>
      <c r="C199" s="2" t="s">
        <v>560</v>
      </c>
      <c r="D199" s="34" t="n">
        <v>2</v>
      </c>
      <c r="E199" s="35" t="s">
        <v>94</v>
      </c>
      <c r="F199" s="35" t="s">
        <v>95</v>
      </c>
      <c r="G199" s="35" t="s">
        <v>96</v>
      </c>
      <c r="H199" s="36" t="n">
        <v>42019</v>
      </c>
      <c r="K199" s="7" t="s">
        <v>154</v>
      </c>
      <c r="L199" s="65" t="s">
        <v>185</v>
      </c>
      <c r="M199" s="39" t="n">
        <v>1</v>
      </c>
      <c r="N199" s="38" t="s">
        <v>266</v>
      </c>
      <c r="O199" s="35" t="s">
        <v>99</v>
      </c>
      <c r="P199" s="35" t="s">
        <v>99</v>
      </c>
      <c r="Q199" s="35" t="s">
        <v>291</v>
      </c>
      <c r="R199" s="40" t="s">
        <v>155</v>
      </c>
      <c r="S199" s="40" t="s">
        <v>156</v>
      </c>
      <c r="T199" s="7" t="s">
        <v>157</v>
      </c>
      <c r="U199" s="41" t="s">
        <v>245</v>
      </c>
      <c r="V199" s="59" t="s">
        <v>260</v>
      </c>
      <c r="W199" s="43" t="s">
        <v>230</v>
      </c>
      <c r="X199" s="11" t="n">
        <v>42399</v>
      </c>
      <c r="Y199" s="5" t="n">
        <v>28</v>
      </c>
      <c r="Z199" s="35" t="n">
        <f aca="false">(Y199-AH199)-3</f>
        <v>24.3</v>
      </c>
      <c r="AA199" s="44" t="n">
        <v>42403</v>
      </c>
      <c r="AB199" s="8" t="n">
        <v>194</v>
      </c>
      <c r="AC199" s="8" t="s">
        <v>104</v>
      </c>
      <c r="AD199" s="8" t="n">
        <v>7.3</v>
      </c>
      <c r="AE199" s="8" t="s">
        <v>102</v>
      </c>
      <c r="AF199" s="8" t="s">
        <v>102</v>
      </c>
      <c r="AG199" s="8" t="s">
        <v>102</v>
      </c>
      <c r="AH199" s="8" t="n">
        <v>0.7</v>
      </c>
      <c r="AI199" s="8" t="n">
        <v>300</v>
      </c>
      <c r="AJ199" s="47" t="n">
        <v>42410</v>
      </c>
      <c r="AK199" s="8" t="s">
        <v>104</v>
      </c>
      <c r="AL199" s="8" t="n">
        <v>20</v>
      </c>
      <c r="AM199" s="8" t="n">
        <v>28</v>
      </c>
      <c r="AN199" s="8" t="n">
        <v>15</v>
      </c>
      <c r="AO199" s="47" t="n">
        <v>42416</v>
      </c>
      <c r="AP199" s="40" t="n">
        <f aca="false">AM199-AN199</f>
        <v>13</v>
      </c>
      <c r="AQ199" s="8" t="s">
        <v>188</v>
      </c>
      <c r="BJ199" s="48"/>
      <c r="BK199" s="48"/>
      <c r="BV199" s="7" t="s">
        <v>302</v>
      </c>
      <c r="BW199" s="7" t="s">
        <v>163</v>
      </c>
      <c r="BZ199" s="7" t="s">
        <v>258</v>
      </c>
      <c r="CM199" s="8" t="e">
        <f aca="false">+CL199/BP199</f>
        <v>#DIV/0!</v>
      </c>
    </row>
    <row r="200" customFormat="false" ht="26.85" hidden="false" customHeight="false" outlineLevel="0" collapsed="false">
      <c r="A200" s="58" t="s">
        <v>907</v>
      </c>
      <c r="B200" s="33" t="s">
        <v>814</v>
      </c>
      <c r="C200" s="33" t="s">
        <v>908</v>
      </c>
      <c r="D200" s="34" t="n">
        <v>2</v>
      </c>
      <c r="E200" s="35" t="s">
        <v>94</v>
      </c>
      <c r="F200" s="35" t="s">
        <v>95</v>
      </c>
      <c r="G200" s="35" t="s">
        <v>96</v>
      </c>
      <c r="H200" s="36" t="n">
        <v>42154</v>
      </c>
      <c r="I200" s="6" t="n">
        <v>0.458333333333333</v>
      </c>
      <c r="J200" s="6" t="n">
        <v>0.854166666666667</v>
      </c>
      <c r="K200" s="7" t="s">
        <v>168</v>
      </c>
      <c r="L200" s="65" t="s">
        <v>185</v>
      </c>
      <c r="M200" s="40" t="n">
        <v>1</v>
      </c>
      <c r="N200" s="35" t="s">
        <v>99</v>
      </c>
      <c r="O200" s="35" t="s">
        <v>99</v>
      </c>
      <c r="P200" s="35" t="s">
        <v>816</v>
      </c>
      <c r="Q200" s="35" t="s">
        <v>291</v>
      </c>
      <c r="R200" s="40" t="s">
        <v>155</v>
      </c>
      <c r="S200" s="40" t="s">
        <v>169</v>
      </c>
      <c r="T200" s="7" t="s">
        <v>157</v>
      </c>
      <c r="U200" s="41" t="s">
        <v>807</v>
      </c>
      <c r="V200" s="42" t="n">
        <v>98</v>
      </c>
      <c r="W200" s="43" t="s">
        <v>230</v>
      </c>
      <c r="X200" s="11" t="n">
        <v>42398</v>
      </c>
      <c r="Y200" s="35" t="n">
        <v>28</v>
      </c>
      <c r="Z200" s="35" t="n">
        <f aca="false">(Y200-AH200)-3</f>
        <v>24.1</v>
      </c>
      <c r="AA200" s="44" t="n">
        <v>42403</v>
      </c>
      <c r="AB200" s="8" t="n">
        <v>339</v>
      </c>
      <c r="AC200" s="8" t="s">
        <v>104</v>
      </c>
      <c r="AD200" s="8" t="n">
        <v>9.1</v>
      </c>
      <c r="AE200" s="8" t="s">
        <v>102</v>
      </c>
      <c r="AF200" s="8" t="s">
        <v>102</v>
      </c>
      <c r="AG200" s="8" t="s">
        <v>102</v>
      </c>
      <c r="AH200" s="8" t="n">
        <v>0.9</v>
      </c>
      <c r="AI200" s="8" t="n">
        <v>300</v>
      </c>
      <c r="AJ200" s="47" t="n">
        <v>42410</v>
      </c>
      <c r="AK200" s="8" t="s">
        <v>104</v>
      </c>
      <c r="AL200" s="8" t="n">
        <v>1</v>
      </c>
      <c r="AM200" s="8" t="n">
        <v>27</v>
      </c>
      <c r="AN200" s="8" t="n">
        <v>15</v>
      </c>
      <c r="AO200" s="13" t="n">
        <v>42416</v>
      </c>
      <c r="AP200" s="8" t="n">
        <f aca="false">AM200-AN200</f>
        <v>12</v>
      </c>
      <c r="AQ200" s="40" t="s">
        <v>188</v>
      </c>
      <c r="AS200" s="8"/>
      <c r="AT200" s="7" t="s">
        <v>909</v>
      </c>
      <c r="AU200" s="7" t="n">
        <v>187</v>
      </c>
      <c r="AV200" s="51" t="n">
        <f aca="false">(100 * 2)/AU200</f>
        <v>1.06951871657754</v>
      </c>
      <c r="AW200" s="51" t="n">
        <f aca="false">100-AV200</f>
        <v>98.9304812834225</v>
      </c>
      <c r="AX200" s="88" t="s">
        <v>531</v>
      </c>
      <c r="AY200" s="88" t="n">
        <v>20200901</v>
      </c>
      <c r="AZ200" s="88" t="n">
        <v>20200910</v>
      </c>
      <c r="BA200" s="14" t="n">
        <v>50587229</v>
      </c>
      <c r="BB200" s="14" t="n">
        <v>39376295</v>
      </c>
      <c r="BC200" s="52" t="n">
        <f aca="false">BB200/BA200</f>
        <v>0.77838410560104</v>
      </c>
      <c r="BD200" s="8" t="str">
        <f aca="false">CONCATENATE("preprocessing/",A200, "/outputs/salmon_hg38_100/quant.sf")</f>
        <v>preprocessing/TMRC30046/outputs/salmon_hg38_100/quant.sf</v>
      </c>
      <c r="BI200" s="49" t="str">
        <f aca="false">CONCATENATE("preprocessing/", A200, "/outputs/02hisat2_hg38_100/hg38_100_sno_gene_gene_id.count.xz")</f>
        <v>preprocessing/TMRC30046/outputs/02hisat2_hg38_100/hg38_100_sno_gene_gene_id.count.xz</v>
      </c>
      <c r="BJ200" s="48" t="n">
        <v>33589452</v>
      </c>
      <c r="BK200" s="48" t="n">
        <v>4870935</v>
      </c>
      <c r="BL200" s="52" t="n">
        <f aca="false">(BK200+BJ200)/BB200</f>
        <v>0.976739609452845</v>
      </c>
      <c r="BO200" s="8" t="str">
        <f aca="false">CONCATENATE("preprocessing/", A200, "/outputs/03hisat2_lpanamensis_v36/sno_gene_gene_id.count.xz")</f>
        <v>preprocessing/TMRC30046/outputs/03hisat2_lpanamensis_v36/sno_gene_gene_id.count.xz</v>
      </c>
      <c r="BP200" s="68" t="n">
        <v>24607</v>
      </c>
      <c r="BQ200" s="68" t="n">
        <v>1674</v>
      </c>
      <c r="BR200" s="54" t="n">
        <f aca="false">(BQ200+BP200)/BB200</f>
        <v>0.000667432017156515</v>
      </c>
      <c r="BS200" s="55" t="n">
        <f aca="false">(BQ200+BP200)/(BK200+BJ200)</f>
        <v>0.000683326457427482</v>
      </c>
      <c r="BT200" s="7" t="s">
        <v>173</v>
      </c>
      <c r="BU200" s="12"/>
      <c r="BV200" s="7" t="s">
        <v>818</v>
      </c>
      <c r="BW200" s="8" t="s">
        <v>163</v>
      </c>
      <c r="BZ200" s="8" t="s">
        <v>258</v>
      </c>
      <c r="CF200" s="7" t="s">
        <v>542</v>
      </c>
      <c r="CG200" s="7" t="s">
        <v>910</v>
      </c>
      <c r="CH200" s="7" t="n">
        <v>1</v>
      </c>
      <c r="CI200" s="7" t="n">
        <v>0</v>
      </c>
      <c r="CJ200" s="7" t="n">
        <v>427</v>
      </c>
      <c r="CK200" s="7" t="n">
        <v>0</v>
      </c>
      <c r="CL200" s="8" t="n">
        <f aca="false">SUM(CH200:CK200)</f>
        <v>428</v>
      </c>
      <c r="CM200" s="56" t="n">
        <f aca="false">+CL200/BP200</f>
        <v>0.0173934246352664</v>
      </c>
      <c r="CN200" s="7" t="s">
        <v>104</v>
      </c>
    </row>
    <row r="201" customFormat="false" ht="15.75" hidden="false" customHeight="false" outlineLevel="0" collapsed="false">
      <c r="A201" s="58" t="s">
        <v>911</v>
      </c>
      <c r="B201" s="2" t="s">
        <v>736</v>
      </c>
      <c r="C201" s="2" t="s">
        <v>912</v>
      </c>
      <c r="D201" s="3" t="n">
        <v>2</v>
      </c>
      <c r="E201" s="35" t="s">
        <v>94</v>
      </c>
      <c r="F201" s="35" t="s">
        <v>95</v>
      </c>
      <c r="G201" s="35" t="s">
        <v>96</v>
      </c>
      <c r="H201" s="36" t="n">
        <v>42159</v>
      </c>
      <c r="I201" s="6" t="n">
        <v>0.395833333333333</v>
      </c>
      <c r="J201" s="6" t="n">
        <v>0.729166666666667</v>
      </c>
      <c r="K201" s="7" t="s">
        <v>154</v>
      </c>
      <c r="L201" s="65" t="s">
        <v>185</v>
      </c>
      <c r="M201" s="40" t="n">
        <v>2</v>
      </c>
      <c r="N201" s="35" t="s">
        <v>186</v>
      </c>
      <c r="O201" s="35" t="s">
        <v>186</v>
      </c>
      <c r="P201" s="35" t="s">
        <v>99</v>
      </c>
      <c r="Q201" s="35" t="s">
        <v>186</v>
      </c>
      <c r="R201" s="40" t="s">
        <v>155</v>
      </c>
      <c r="S201" s="40" t="s">
        <v>156</v>
      </c>
      <c r="T201" s="7" t="s">
        <v>157</v>
      </c>
      <c r="U201" s="41" t="s">
        <v>913</v>
      </c>
      <c r="V201" s="42" t="n">
        <v>96</v>
      </c>
      <c r="W201" s="43" t="s">
        <v>230</v>
      </c>
      <c r="X201" s="11" t="n">
        <v>42192</v>
      </c>
      <c r="Y201" s="35" t="n">
        <v>28</v>
      </c>
      <c r="Z201" s="35" t="n">
        <f aca="false">(Y201-AH201)-3</f>
        <v>16.7</v>
      </c>
      <c r="AA201" s="44" t="n">
        <v>42194</v>
      </c>
      <c r="AB201" s="8" t="n">
        <v>60</v>
      </c>
      <c r="AC201" s="8" t="s">
        <v>104</v>
      </c>
      <c r="AD201" s="8" t="n">
        <v>9.1</v>
      </c>
      <c r="AE201" s="8" t="s">
        <v>102</v>
      </c>
      <c r="AF201" s="8" t="s">
        <v>102</v>
      </c>
      <c r="AG201" s="8" t="s">
        <v>102</v>
      </c>
      <c r="AH201" s="8" t="n">
        <v>8.3</v>
      </c>
      <c r="AI201" s="8" t="n">
        <v>500</v>
      </c>
      <c r="AJ201" s="47" t="n">
        <v>42199</v>
      </c>
      <c r="AK201" s="40" t="s">
        <v>104</v>
      </c>
      <c r="AL201" s="40" t="n">
        <v>20</v>
      </c>
      <c r="AM201" s="40" t="n">
        <v>27</v>
      </c>
      <c r="AN201" s="40" t="n">
        <v>15</v>
      </c>
      <c r="AO201" s="13" t="n">
        <v>42277</v>
      </c>
      <c r="AP201" s="40" t="n">
        <v>12</v>
      </c>
      <c r="AQ201" s="40" t="s">
        <v>188</v>
      </c>
      <c r="AS201" s="8"/>
      <c r="AT201" s="7" t="s">
        <v>914</v>
      </c>
      <c r="AU201" s="7" t="n">
        <v>77.9</v>
      </c>
      <c r="AV201" s="51" t="n">
        <f aca="false">(100 * 2)/AU201</f>
        <v>2.56739409499358</v>
      </c>
      <c r="AW201" s="51" t="n">
        <f aca="false">100-AV201</f>
        <v>97.4326059050064</v>
      </c>
      <c r="AX201" s="7" t="s">
        <v>865</v>
      </c>
      <c r="AY201" s="5" t="n">
        <v>20191107</v>
      </c>
      <c r="AZ201" s="8" t="n">
        <v>20191126</v>
      </c>
      <c r="BA201" s="14" t="n">
        <v>24412343</v>
      </c>
      <c r="BB201" s="14" t="n">
        <v>22905986</v>
      </c>
      <c r="BC201" s="52" t="n">
        <f aca="false">BB201/BA201</f>
        <v>0.938295271371535</v>
      </c>
      <c r="BD201" s="8" t="str">
        <f aca="false">CONCATENATE("preprocessing/",A201, "/outputs/salmon_hg38_100/quant.sf")</f>
        <v>preprocessing/TMRC30040/outputs/salmon_hg38_100/quant.sf</v>
      </c>
      <c r="BF201" s="52"/>
      <c r="BI201" s="49" t="str">
        <f aca="false">CONCATENATE("preprocessing/", A201, "/outputs/02hisat2_hg38_100/hg38_100_sno_gene_gene_id.count.xz")</f>
        <v>preprocessing/TMRC30040/outputs/02hisat2_hg38_100/hg38_100_sno_gene_gene_id.count.xz</v>
      </c>
      <c r="BJ201" s="48" t="n">
        <v>18827092</v>
      </c>
      <c r="BK201" s="48" t="n">
        <v>2557822</v>
      </c>
      <c r="BL201" s="52" t="n">
        <f aca="false">(BK201+BJ201)/BB201</f>
        <v>0.933595000014407</v>
      </c>
      <c r="BO201" s="8" t="str">
        <f aca="false">CONCATENATE("preprocessing/", A201, "/outputs/03hisat2_lpanamensis_v36/sno_gene_gene_id.count.xz")</f>
        <v>preprocessing/TMRC30040/outputs/03hisat2_lpanamensis_v36/sno_gene_gene_id.count.xz</v>
      </c>
      <c r="BP201" s="14" t="n">
        <v>3780</v>
      </c>
      <c r="BQ201" s="14" t="n">
        <v>607</v>
      </c>
      <c r="BR201" s="54" t="n">
        <f aca="false">(BQ201+BP201)/BB201</f>
        <v>0.000191521989055612</v>
      </c>
      <c r="BS201" s="55" t="n">
        <f aca="false">(BQ201+BP201)/(BK201+BJ201)</f>
        <v>0.000205144617369048</v>
      </c>
      <c r="BT201" s="7" t="s">
        <v>161</v>
      </c>
      <c r="BU201" s="44" t="n">
        <v>42194</v>
      </c>
      <c r="BV201" s="7" t="s">
        <v>739</v>
      </c>
      <c r="BW201" s="7" t="s">
        <v>214</v>
      </c>
      <c r="BZ201" s="8" t="s">
        <v>258</v>
      </c>
      <c r="CE201" s="7" t="s">
        <v>104</v>
      </c>
      <c r="CG201" s="7" t="s">
        <v>915</v>
      </c>
      <c r="CH201" s="7" t="n">
        <v>1</v>
      </c>
      <c r="CI201" s="7" t="n">
        <v>0</v>
      </c>
      <c r="CL201" s="8" t="n">
        <f aca="false">SUM(CH201:CK201)</f>
        <v>1</v>
      </c>
      <c r="CM201" s="56" t="n">
        <f aca="false">+CL201/BP201</f>
        <v>0.000264550264550265</v>
      </c>
      <c r="CN201" s="7" t="s">
        <v>99</v>
      </c>
    </row>
    <row r="202" customFormat="false" ht="26.85" hidden="false" customHeight="false" outlineLevel="0" collapsed="false">
      <c r="A202" s="58" t="s">
        <v>916</v>
      </c>
      <c r="B202" s="2" t="s">
        <v>814</v>
      </c>
      <c r="C202" s="2" t="s">
        <v>917</v>
      </c>
      <c r="D202" s="10" t="n">
        <v>1</v>
      </c>
      <c r="E202" s="35" t="s">
        <v>94</v>
      </c>
      <c r="F202" s="35" t="s">
        <v>95</v>
      </c>
      <c r="G202" s="35" t="s">
        <v>96</v>
      </c>
      <c r="H202" s="36" t="n">
        <v>42207</v>
      </c>
      <c r="I202" s="77" t="n">
        <v>0.284722222222222</v>
      </c>
      <c r="J202" s="6" t="n">
        <v>0.611111111111111</v>
      </c>
      <c r="K202" s="35" t="s">
        <v>175</v>
      </c>
      <c r="L202" s="38" t="s">
        <v>185</v>
      </c>
      <c r="M202" s="35" t="n">
        <v>3</v>
      </c>
      <c r="N202" s="35" t="s">
        <v>99</v>
      </c>
      <c r="O202" s="35" t="s">
        <v>99</v>
      </c>
      <c r="P202" s="35" t="s">
        <v>816</v>
      </c>
      <c r="Q202" s="5" t="s">
        <v>291</v>
      </c>
      <c r="R202" s="5" t="s">
        <v>155</v>
      </c>
      <c r="S202" s="5" t="s">
        <v>200</v>
      </c>
      <c r="T202" s="5" t="s">
        <v>177</v>
      </c>
      <c r="U202" s="9" t="n">
        <v>14000000</v>
      </c>
      <c r="V202" s="10" t="n">
        <v>100</v>
      </c>
      <c r="W202" s="5" t="s">
        <v>230</v>
      </c>
      <c r="X202" s="11" t="n">
        <v>42398</v>
      </c>
      <c r="Y202" s="5" t="n">
        <v>28</v>
      </c>
      <c r="Z202" s="35" t="n">
        <f aca="false">(Y202-AH202)-3</f>
        <v>21.8</v>
      </c>
      <c r="AA202" s="44" t="n">
        <v>42403</v>
      </c>
      <c r="AB202" s="5" t="n">
        <v>94</v>
      </c>
      <c r="AC202" s="5" t="s">
        <v>104</v>
      </c>
      <c r="AD202" s="5" t="n">
        <v>7</v>
      </c>
      <c r="AE202" s="8" t="s">
        <v>102</v>
      </c>
      <c r="AF202" s="8" t="s">
        <v>102</v>
      </c>
      <c r="AG202" s="8" t="s">
        <v>102</v>
      </c>
      <c r="AH202" s="5" t="n">
        <v>3.2</v>
      </c>
      <c r="AI202" s="5" t="n">
        <v>300</v>
      </c>
      <c r="AJ202" s="47" t="n">
        <v>42410</v>
      </c>
      <c r="AK202" s="5" t="s">
        <v>104</v>
      </c>
      <c r="AL202" s="5" t="n">
        <v>18</v>
      </c>
      <c r="AM202" s="5" t="n">
        <v>27</v>
      </c>
      <c r="AN202" s="5" t="n">
        <v>15</v>
      </c>
      <c r="AO202" s="13" t="n">
        <v>42416</v>
      </c>
      <c r="AP202" s="8" t="n">
        <f aca="false">AM202-AN202</f>
        <v>12</v>
      </c>
      <c r="AQ202" s="40" t="s">
        <v>188</v>
      </c>
      <c r="AR202" s="5"/>
      <c r="AS202" s="5"/>
      <c r="AT202" s="7" t="s">
        <v>918</v>
      </c>
      <c r="AU202" s="5" t="n">
        <v>175</v>
      </c>
      <c r="AV202" s="51" t="n">
        <f aca="false">(100 * 2)/AU202</f>
        <v>1.14285714285714</v>
      </c>
      <c r="AW202" s="51" t="n">
        <f aca="false">100-AV202</f>
        <v>98.8571428571429</v>
      </c>
      <c r="AX202" s="7" t="s">
        <v>541</v>
      </c>
      <c r="AY202" s="88" t="n">
        <v>20200901</v>
      </c>
      <c r="AZ202" s="7" t="n">
        <v>20200910</v>
      </c>
      <c r="BA202" s="14" t="n">
        <v>56052079</v>
      </c>
      <c r="BB202" s="14" t="n">
        <v>52359592</v>
      </c>
      <c r="BC202" s="52" t="n">
        <f aca="false">BB202/BA202</f>
        <v>0.934123995650545</v>
      </c>
      <c r="BD202" s="8" t="str">
        <f aca="false">CONCATENATE("preprocessing/",A202, "/outputs/salmon_hg38_100/quant.sf")</f>
        <v>preprocessing/TMRC30070/outputs/salmon_hg38_100/quant.sf</v>
      </c>
      <c r="BE202" s="78"/>
      <c r="BF202" s="78"/>
      <c r="BG202" s="78"/>
      <c r="BH202" s="5"/>
      <c r="BI202" s="49" t="str">
        <f aca="false">CONCATENATE("preprocessing/", A202, "/outputs/02hisat2_hg38_100/hg38_100_sno_gene_gene_id.count.xz")</f>
        <v>preprocessing/TMRC30070/outputs/02hisat2_hg38_100/hg38_100_sno_gene_gene_id.count.xz</v>
      </c>
      <c r="BJ202" s="48" t="n">
        <v>46200306</v>
      </c>
      <c r="BK202" s="48" t="n">
        <v>4779930</v>
      </c>
      <c r="BL202" s="52" t="n">
        <f aca="false">(BK202+BJ202)/BB202</f>
        <v>0.973656097243844</v>
      </c>
      <c r="BM202" s="5"/>
      <c r="BN202" s="5"/>
      <c r="BO202" s="8" t="str">
        <f aca="false">CONCATENATE("preprocessing/", A202, "/outputs/03hisat2_lpanamensis_v36/sno_gene_gene_id.count.xz")</f>
        <v>preprocessing/TMRC30070/outputs/03hisat2_lpanamensis_v36/sno_gene_gene_id.count.xz</v>
      </c>
      <c r="BP202" s="78" t="n">
        <v>25642</v>
      </c>
      <c r="BQ202" s="78" t="n">
        <v>1758</v>
      </c>
      <c r="BR202" s="54" t="n">
        <f aca="false">(BQ202+BP202)/BB202</f>
        <v>0.00052330430687848</v>
      </c>
      <c r="BS202" s="55" t="n">
        <f aca="false">(BQ202+BP202)/(BK202+BJ202)</f>
        <v>0.000537463184752617</v>
      </c>
      <c r="BT202" s="5" t="s">
        <v>181</v>
      </c>
      <c r="BU202" s="12"/>
      <c r="BV202" s="7" t="s">
        <v>818</v>
      </c>
      <c r="BW202" s="7" t="s">
        <v>214</v>
      </c>
      <c r="BZ202" s="8" t="s">
        <v>258</v>
      </c>
      <c r="CF202" s="7" t="s">
        <v>639</v>
      </c>
      <c r="CG202" s="7" t="s">
        <v>919</v>
      </c>
      <c r="CH202" s="7" t="n">
        <v>0</v>
      </c>
      <c r="CI202" s="7" t="n">
        <v>0</v>
      </c>
      <c r="CJ202" s="7" t="n">
        <v>516</v>
      </c>
      <c r="CK202" s="7" t="n">
        <v>0</v>
      </c>
      <c r="CL202" s="8" t="n">
        <f aca="false">SUM(CH202:CK202)</f>
        <v>516</v>
      </c>
      <c r="CM202" s="56" t="n">
        <f aca="false">+CL202/BP202</f>
        <v>0.020123235317058</v>
      </c>
      <c r="CN202" s="7" t="s">
        <v>104</v>
      </c>
    </row>
    <row r="203" customFormat="false" ht="26.85" hidden="false" customHeight="false" outlineLevel="0" collapsed="false">
      <c r="A203" s="58" t="s">
        <v>920</v>
      </c>
      <c r="B203" s="2" t="s">
        <v>814</v>
      </c>
      <c r="C203" s="2" t="s">
        <v>921</v>
      </c>
      <c r="D203" s="3" t="n">
        <v>1</v>
      </c>
      <c r="E203" s="35" t="s">
        <v>94</v>
      </c>
      <c r="F203" s="35" t="s">
        <v>95</v>
      </c>
      <c r="G203" s="35" t="s">
        <v>96</v>
      </c>
      <c r="H203" s="36" t="n">
        <v>42161</v>
      </c>
      <c r="I203" s="6" t="n">
        <v>0.267361111111111</v>
      </c>
      <c r="J203" s="6" t="n">
        <v>0.604166666666667</v>
      </c>
      <c r="K203" s="7" t="s">
        <v>168</v>
      </c>
      <c r="L203" s="65" t="s">
        <v>185</v>
      </c>
      <c r="M203" s="40" t="n">
        <v>2</v>
      </c>
      <c r="N203" s="35" t="s">
        <v>99</v>
      </c>
      <c r="O203" s="35" t="s">
        <v>99</v>
      </c>
      <c r="P203" s="35" t="s">
        <v>816</v>
      </c>
      <c r="Q203" s="5" t="s">
        <v>291</v>
      </c>
      <c r="R203" s="40" t="s">
        <v>155</v>
      </c>
      <c r="S203" s="40" t="s">
        <v>169</v>
      </c>
      <c r="T203" s="7" t="s">
        <v>157</v>
      </c>
      <c r="U203" s="41" t="s">
        <v>158</v>
      </c>
      <c r="V203" s="42" t="n">
        <v>100</v>
      </c>
      <c r="W203" s="43" t="s">
        <v>230</v>
      </c>
      <c r="X203" s="11" t="n">
        <v>42398</v>
      </c>
      <c r="Y203" s="35" t="n">
        <v>28</v>
      </c>
      <c r="Z203" s="35" t="n">
        <f aca="false">(Y203-AH203)-3</f>
        <v>23.5</v>
      </c>
      <c r="AA203" s="44" t="n">
        <v>42403</v>
      </c>
      <c r="AB203" s="8" t="n">
        <v>203</v>
      </c>
      <c r="AC203" s="8" t="s">
        <v>104</v>
      </c>
      <c r="AD203" s="8" t="n">
        <v>9.6</v>
      </c>
      <c r="AE203" s="8" t="s">
        <v>102</v>
      </c>
      <c r="AF203" s="8" t="s">
        <v>102</v>
      </c>
      <c r="AG203" s="8" t="s">
        <v>102</v>
      </c>
      <c r="AH203" s="8" t="n">
        <v>1.5</v>
      </c>
      <c r="AI203" s="8" t="n">
        <v>300</v>
      </c>
      <c r="AJ203" s="47" t="n">
        <v>42410</v>
      </c>
      <c r="AK203" s="40" t="s">
        <v>104</v>
      </c>
      <c r="AL203" s="40" t="n">
        <v>4</v>
      </c>
      <c r="AM203" s="40" t="n">
        <v>27</v>
      </c>
      <c r="AN203" s="40" t="n">
        <v>15</v>
      </c>
      <c r="AO203" s="13" t="n">
        <v>42416</v>
      </c>
      <c r="AP203" s="8" t="n">
        <v>12</v>
      </c>
      <c r="AQ203" s="40" t="s">
        <v>188</v>
      </c>
      <c r="AT203" s="7" t="s">
        <v>922</v>
      </c>
      <c r="AU203" s="7" t="n">
        <v>164</v>
      </c>
      <c r="AV203" s="51" t="n">
        <f aca="false">(100 * 2)/AU203</f>
        <v>1.21951219512195</v>
      </c>
      <c r="AW203" s="51" t="n">
        <f aca="false">100-AV203</f>
        <v>98.7804878048781</v>
      </c>
      <c r="AX203" s="88" t="s">
        <v>531</v>
      </c>
      <c r="AY203" s="88" t="n">
        <v>20200901</v>
      </c>
      <c r="AZ203" s="88" t="n">
        <v>20200910</v>
      </c>
      <c r="BA203" s="14" t="n">
        <v>43938815</v>
      </c>
      <c r="BB203" s="14" t="n">
        <v>34435961</v>
      </c>
      <c r="BC203" s="52" t="n">
        <f aca="false">BB203/BA203</f>
        <v>0.783725300739221</v>
      </c>
      <c r="BD203" s="8" t="str">
        <f aca="false">CONCATENATE("preprocessing/",A203, "/outputs/salmon_hg38_100/quant.sf")</f>
        <v>preprocessing/TMRC30049/outputs/salmon_hg38_100/quant.sf</v>
      </c>
      <c r="BI203" s="49" t="str">
        <f aca="false">CONCATENATE("preprocessing/", A203, "/outputs/02hisat2_hg38_100/hg38_100_sno_gene_gene_id.count.xz")</f>
        <v>preprocessing/TMRC30049/outputs/02hisat2_hg38_100/hg38_100_sno_gene_gene_id.count.xz</v>
      </c>
      <c r="BJ203" s="48" t="n">
        <v>29647817</v>
      </c>
      <c r="BK203" s="48" t="n">
        <v>3961010</v>
      </c>
      <c r="BL203" s="52" t="n">
        <f aca="false">(BK203+BJ203)/BB203</f>
        <v>0.975980516414222</v>
      </c>
      <c r="BO203" s="8" t="str">
        <f aca="false">CONCATENATE("preprocessing/", A203, "/outputs/03hisat2_lpanamensis_v36/sno_gene_gene_id.count.xz")</f>
        <v>preprocessing/TMRC30049/outputs/03hisat2_lpanamensis_v36/sno_gene_gene_id.count.xz</v>
      </c>
      <c r="BP203" s="14" t="n">
        <v>20660</v>
      </c>
      <c r="BQ203" s="14" t="n">
        <v>1393</v>
      </c>
      <c r="BR203" s="54" t="n">
        <f aca="false">(BQ203+BP203)/BB203</f>
        <v>0.000640406114991244</v>
      </c>
      <c r="BS203" s="55" t="n">
        <f aca="false">(BQ203+BP203)/(BK203+BJ203)</f>
        <v>0.000656166905200232</v>
      </c>
      <c r="BT203" s="7" t="s">
        <v>173</v>
      </c>
      <c r="BU203" s="12"/>
      <c r="BV203" s="7" t="s">
        <v>818</v>
      </c>
      <c r="BW203" s="7" t="s">
        <v>214</v>
      </c>
      <c r="BZ203" s="8" t="s">
        <v>258</v>
      </c>
      <c r="CG203" s="7" t="s">
        <v>923</v>
      </c>
      <c r="CH203" s="7" t="n">
        <v>0</v>
      </c>
      <c r="CI203" s="7" t="n">
        <v>0</v>
      </c>
      <c r="CJ203" s="7" t="n">
        <v>360</v>
      </c>
      <c r="CK203" s="7" t="n">
        <v>0</v>
      </c>
      <c r="CL203" s="8" t="n">
        <f aca="false">SUM(CH203:CK203)</f>
        <v>360</v>
      </c>
      <c r="CM203" s="56" t="n">
        <f aca="false">+CL203/BP203</f>
        <v>0.0174249757986447</v>
      </c>
      <c r="CN203" s="7" t="s">
        <v>104</v>
      </c>
    </row>
    <row r="204" customFormat="false" ht="15.75" hidden="false" customHeight="false" outlineLevel="0" collapsed="false">
      <c r="A204" s="58" t="s">
        <v>924</v>
      </c>
      <c r="B204" s="2" t="s">
        <v>736</v>
      </c>
      <c r="C204" s="2" t="s">
        <v>925</v>
      </c>
      <c r="D204" s="3" t="n">
        <v>2</v>
      </c>
      <c r="E204" s="35" t="s">
        <v>94</v>
      </c>
      <c r="F204" s="35" t="s">
        <v>95</v>
      </c>
      <c r="G204" s="35" t="s">
        <v>96</v>
      </c>
      <c r="H204" s="36" t="n">
        <v>42172</v>
      </c>
      <c r="I204" s="98" t="n">
        <v>0.272222222222222</v>
      </c>
      <c r="J204" s="6" t="n">
        <v>0.583333333333333</v>
      </c>
      <c r="K204" s="7" t="s">
        <v>154</v>
      </c>
      <c r="L204" s="65" t="s">
        <v>185</v>
      </c>
      <c r="M204" s="40" t="n">
        <v>3</v>
      </c>
      <c r="N204" s="35" t="s">
        <v>186</v>
      </c>
      <c r="O204" s="35" t="s">
        <v>186</v>
      </c>
      <c r="P204" s="35" t="s">
        <v>99</v>
      </c>
      <c r="Q204" s="35" t="s">
        <v>186</v>
      </c>
      <c r="R204" s="40" t="s">
        <v>155</v>
      </c>
      <c r="S204" s="40" t="s">
        <v>156</v>
      </c>
      <c r="T204" s="7" t="s">
        <v>157</v>
      </c>
      <c r="U204" s="41" t="n">
        <v>40000000</v>
      </c>
      <c r="V204" s="42" t="n">
        <v>99</v>
      </c>
      <c r="W204" s="43" t="s">
        <v>230</v>
      </c>
      <c r="X204" s="11" t="n">
        <v>42192</v>
      </c>
      <c r="Y204" s="35" t="n">
        <v>28</v>
      </c>
      <c r="Z204" s="35" t="n">
        <f aca="false">(Y204-AH204)-3</f>
        <v>18.9</v>
      </c>
      <c r="AA204" s="44" t="n">
        <v>42194</v>
      </c>
      <c r="AB204" s="8" t="n">
        <v>82</v>
      </c>
      <c r="AC204" s="8" t="s">
        <v>104</v>
      </c>
      <c r="AD204" s="8" t="n">
        <v>9</v>
      </c>
      <c r="AE204" s="8" t="s">
        <v>102</v>
      </c>
      <c r="AF204" s="8" t="s">
        <v>102</v>
      </c>
      <c r="AG204" s="8" t="s">
        <v>102</v>
      </c>
      <c r="AH204" s="8" t="n">
        <v>6.1</v>
      </c>
      <c r="AI204" s="8" t="n">
        <v>500</v>
      </c>
      <c r="AJ204" s="47" t="n">
        <v>42199</v>
      </c>
      <c r="AK204" s="8" t="s">
        <v>104</v>
      </c>
      <c r="AL204" s="8" t="n">
        <v>23</v>
      </c>
      <c r="AM204" s="7" t="n">
        <v>27</v>
      </c>
      <c r="AN204" s="7" t="n">
        <v>15</v>
      </c>
      <c r="AO204" s="13" t="n">
        <v>42277</v>
      </c>
      <c r="AP204" s="7" t="n">
        <v>12</v>
      </c>
      <c r="AQ204" s="40" t="s">
        <v>188</v>
      </c>
      <c r="AT204" s="7" t="s">
        <v>926</v>
      </c>
      <c r="AU204" s="7" t="n">
        <v>84.4</v>
      </c>
      <c r="AV204" s="51" t="n">
        <f aca="false">(100 * 2)/AU204</f>
        <v>2.3696682464455</v>
      </c>
      <c r="AW204" s="51" t="n">
        <f aca="false">100-AV204</f>
        <v>97.6303317535545</v>
      </c>
      <c r="AX204" s="8" t="s">
        <v>717</v>
      </c>
      <c r="AY204" s="8" t="n">
        <v>20191107</v>
      </c>
      <c r="AZ204" s="8" t="n">
        <v>20191127</v>
      </c>
      <c r="BA204" s="14" t="n">
        <v>38411571</v>
      </c>
      <c r="BB204" s="14" t="n">
        <v>36131080</v>
      </c>
      <c r="BC204" s="52" t="n">
        <f aca="false">BB204/BA204</f>
        <v>0.940630103361302</v>
      </c>
      <c r="BD204" s="8" t="str">
        <f aca="false">CONCATENATE("preprocessing/",A204, "/outputs/salmon_hg38_100/quant.sf")</f>
        <v>preprocessing/TMRC30035/outputs/salmon_hg38_100/quant.sf</v>
      </c>
      <c r="BF204" s="52"/>
      <c r="BI204" s="49" t="str">
        <f aca="false">CONCATENATE("preprocessing/", A204, "/outputs/02hisat2_hg38_100/hg38_100_sno_gene_gene_id.count.xz")</f>
        <v>preprocessing/TMRC30035/outputs/02hisat2_hg38_100/hg38_100_sno_gene_gene_id.count.xz</v>
      </c>
      <c r="BJ204" s="48" t="n">
        <v>30060005</v>
      </c>
      <c r="BK204" s="48" t="n">
        <v>4456780</v>
      </c>
      <c r="BL204" s="52" t="n">
        <f aca="false">(BK204+BJ204)/BB204</f>
        <v>0.955321152868943</v>
      </c>
      <c r="BO204" s="8" t="str">
        <f aca="false">CONCATENATE("preprocessing/", A204, "/outputs/03hisat2_lpanamensis_v36/sno_gene_gene_id.count.xz")</f>
        <v>preprocessing/TMRC30035/outputs/03hisat2_lpanamensis_v36/sno_gene_gene_id.count.xz</v>
      </c>
      <c r="BP204" s="14" t="n">
        <v>3150</v>
      </c>
      <c r="BQ204" s="14" t="n">
        <v>700</v>
      </c>
      <c r="BR204" s="54" t="n">
        <f aca="false">(BQ204+BP204)/BB204</f>
        <v>0.000106556460532041</v>
      </c>
      <c r="BS204" s="55" t="n">
        <f aca="false">(BQ204+BP204)/(BK204+BJ204)</f>
        <v>0.000111539936294762</v>
      </c>
      <c r="BT204" s="7" t="s">
        <v>161</v>
      </c>
      <c r="BU204" s="44" t="n">
        <v>42194</v>
      </c>
      <c r="BV204" s="7" t="s">
        <v>739</v>
      </c>
      <c r="BW204" s="7" t="s">
        <v>214</v>
      </c>
      <c r="BZ204" s="8" t="s">
        <v>258</v>
      </c>
      <c r="CG204" s="7" t="s">
        <v>927</v>
      </c>
      <c r="CH204" s="7" t="n">
        <v>1</v>
      </c>
      <c r="CI204" s="7" t="n">
        <v>0</v>
      </c>
      <c r="CL204" s="8" t="n">
        <f aca="false">SUM(CH204:CK204)</f>
        <v>1</v>
      </c>
      <c r="CM204" s="56" t="n">
        <f aca="false">+CL204/BP204</f>
        <v>0.000317460317460317</v>
      </c>
      <c r="CN204" s="7" t="s">
        <v>99</v>
      </c>
    </row>
    <row r="205" customFormat="false" ht="15.75" hidden="false" customHeight="false" outlineLevel="0" collapsed="false">
      <c r="A205" s="58" t="s">
        <v>928</v>
      </c>
      <c r="B205" s="2" t="s">
        <v>525</v>
      </c>
      <c r="C205" s="2" t="s">
        <v>929</v>
      </c>
      <c r="D205" s="10" t="n">
        <v>1</v>
      </c>
      <c r="E205" s="35" t="s">
        <v>94</v>
      </c>
      <c r="F205" s="5" t="s">
        <v>95</v>
      </c>
      <c r="G205" s="35" t="s">
        <v>96</v>
      </c>
      <c r="H205" s="36" t="n">
        <v>42229</v>
      </c>
      <c r="I205" s="77" t="n">
        <v>0.288888888888889</v>
      </c>
      <c r="J205" s="77" t="n">
        <v>0.5625</v>
      </c>
      <c r="K205" s="35" t="s">
        <v>175</v>
      </c>
      <c r="L205" s="38" t="s">
        <v>185</v>
      </c>
      <c r="M205" s="35" t="n">
        <v>1</v>
      </c>
      <c r="N205" s="35" t="s">
        <v>451</v>
      </c>
      <c r="O205" s="5" t="s">
        <v>240</v>
      </c>
      <c r="P205" s="5" t="s">
        <v>99</v>
      </c>
      <c r="Q205" s="5" t="s">
        <v>240</v>
      </c>
      <c r="R205" s="5" t="s">
        <v>155</v>
      </c>
      <c r="S205" s="5" t="s">
        <v>200</v>
      </c>
      <c r="T205" s="5" t="s">
        <v>177</v>
      </c>
      <c r="U205" s="9" t="n">
        <v>1600000</v>
      </c>
      <c r="V205" s="42"/>
      <c r="W205" s="5" t="s">
        <v>230</v>
      </c>
      <c r="AB205" s="5"/>
      <c r="AC205" s="5"/>
      <c r="AD205" s="5"/>
      <c r="AE205" s="5" t="n">
        <v>20</v>
      </c>
      <c r="AF205" s="5"/>
      <c r="AG205" s="5"/>
      <c r="AH205" s="5"/>
      <c r="AI205" s="5"/>
      <c r="AJ205" s="44"/>
      <c r="AK205" s="105" t="s">
        <v>105</v>
      </c>
      <c r="AL205" s="5" t="n">
        <v>22</v>
      </c>
      <c r="AM205" s="5" t="n">
        <v>28</v>
      </c>
      <c r="AN205" s="5"/>
      <c r="AO205" s="44" t="n">
        <v>42970</v>
      </c>
      <c r="AP205" s="5" t="n">
        <v>13</v>
      </c>
      <c r="AQ205" s="40" t="s">
        <v>188</v>
      </c>
      <c r="AR205" s="5"/>
      <c r="AS205" s="5"/>
      <c r="AT205" s="5"/>
      <c r="AU205" s="5"/>
      <c r="AV205" s="5"/>
      <c r="AW205" s="5"/>
      <c r="AX205" s="5"/>
      <c r="AY205" s="5"/>
      <c r="AZ205" s="5"/>
      <c r="BC205" s="78"/>
      <c r="BD205" s="5"/>
      <c r="BE205" s="78"/>
      <c r="BF205" s="78"/>
      <c r="BG205" s="78"/>
      <c r="BH205" s="5"/>
      <c r="BI205" s="79"/>
      <c r="BJ205" s="48"/>
      <c r="BK205" s="48"/>
      <c r="BL205" s="5"/>
      <c r="BM205" s="5"/>
      <c r="BN205" s="5"/>
      <c r="BO205" s="5"/>
      <c r="BP205" s="78"/>
      <c r="BQ205" s="78"/>
      <c r="BR205" s="78"/>
      <c r="BS205" s="78"/>
      <c r="BT205" s="5" t="s">
        <v>181</v>
      </c>
      <c r="BU205" s="12"/>
      <c r="BV205" s="7" t="s">
        <v>527</v>
      </c>
      <c r="BW205" s="7" t="s">
        <v>163</v>
      </c>
      <c r="BZ205" s="8" t="s">
        <v>258</v>
      </c>
      <c r="CH205" s="7" t="s">
        <v>930</v>
      </c>
      <c r="CM205" s="8" t="e">
        <f aca="false">+CL205/BP205</f>
        <v>#DIV/0!</v>
      </c>
    </row>
    <row r="206" customFormat="false" ht="26.85" hidden="false" customHeight="false" outlineLevel="0" collapsed="false">
      <c r="A206" s="58" t="s">
        <v>931</v>
      </c>
      <c r="B206" s="2" t="s">
        <v>814</v>
      </c>
      <c r="C206" s="2" t="s">
        <v>932</v>
      </c>
      <c r="D206" s="10" t="n">
        <v>1</v>
      </c>
      <c r="E206" s="35" t="s">
        <v>94</v>
      </c>
      <c r="F206" s="35" t="s">
        <v>95</v>
      </c>
      <c r="G206" s="35" t="s">
        <v>96</v>
      </c>
      <c r="H206" s="36" t="n">
        <v>42207</v>
      </c>
      <c r="I206" s="77" t="n">
        <v>0.284722222222222</v>
      </c>
      <c r="J206" s="6" t="n">
        <v>0.611111111111111</v>
      </c>
      <c r="K206" s="35" t="s">
        <v>168</v>
      </c>
      <c r="L206" s="38" t="s">
        <v>185</v>
      </c>
      <c r="M206" s="35" t="n">
        <v>3</v>
      </c>
      <c r="N206" s="35" t="s">
        <v>99</v>
      </c>
      <c r="O206" s="35" t="s">
        <v>99</v>
      </c>
      <c r="P206" s="35" t="s">
        <v>816</v>
      </c>
      <c r="Q206" s="5" t="s">
        <v>291</v>
      </c>
      <c r="R206" s="5" t="s">
        <v>155</v>
      </c>
      <c r="S206" s="5" t="s">
        <v>169</v>
      </c>
      <c r="T206" s="5" t="s">
        <v>157</v>
      </c>
      <c r="U206" s="9" t="n">
        <v>10000000</v>
      </c>
      <c r="V206" s="10" t="n">
        <v>100</v>
      </c>
      <c r="W206" s="5" t="s">
        <v>230</v>
      </c>
      <c r="X206" s="11" t="n">
        <v>42398</v>
      </c>
      <c r="Y206" s="5" t="n">
        <v>28</v>
      </c>
      <c r="Z206" s="5" t="n">
        <f aca="false">(Y206-AH206)-3</f>
        <v>24.4</v>
      </c>
      <c r="AA206" s="44" t="n">
        <v>42403</v>
      </c>
      <c r="AB206" s="5" t="n">
        <v>509</v>
      </c>
      <c r="AC206" s="5" t="s">
        <v>104</v>
      </c>
      <c r="AD206" s="5" t="n">
        <v>9.2</v>
      </c>
      <c r="AE206" s="8" t="s">
        <v>102</v>
      </c>
      <c r="AF206" s="8" t="s">
        <v>102</v>
      </c>
      <c r="AG206" s="8" t="s">
        <v>102</v>
      </c>
      <c r="AH206" s="5" t="n">
        <v>0.6</v>
      </c>
      <c r="AI206" s="5" t="n">
        <v>300</v>
      </c>
      <c r="AJ206" s="47" t="n">
        <v>42410</v>
      </c>
      <c r="AK206" s="5" t="s">
        <v>104</v>
      </c>
      <c r="AL206" s="5" t="n">
        <v>11</v>
      </c>
      <c r="AM206" s="35" t="n">
        <v>27</v>
      </c>
      <c r="AN206" s="35" t="n">
        <v>15</v>
      </c>
      <c r="AO206" s="13" t="n">
        <v>42416</v>
      </c>
      <c r="AP206" s="8" t="n">
        <f aca="false">AM206-AN206</f>
        <v>12</v>
      </c>
      <c r="AQ206" s="40" t="s">
        <v>188</v>
      </c>
      <c r="AR206" s="5"/>
      <c r="AS206" s="5"/>
      <c r="AT206" s="7" t="s">
        <v>933</v>
      </c>
      <c r="AU206" s="5" t="n">
        <v>169</v>
      </c>
      <c r="AV206" s="51" t="n">
        <f aca="false">(100 * 2)/AU206</f>
        <v>1.18343195266272</v>
      </c>
      <c r="AW206" s="51" t="n">
        <f aca="false">100-AV206</f>
        <v>98.8165680473373</v>
      </c>
      <c r="AX206" s="88" t="s">
        <v>531</v>
      </c>
      <c r="AY206" s="88" t="n">
        <v>20200901</v>
      </c>
      <c r="AZ206" s="88" t="n">
        <v>20200910</v>
      </c>
      <c r="BA206" s="14" t="n">
        <v>51204753</v>
      </c>
      <c r="BB206" s="14" t="n">
        <v>39426692</v>
      </c>
      <c r="BC206" s="52" t="n">
        <f aca="false">BB206/BA206</f>
        <v>0.769981099215536</v>
      </c>
      <c r="BD206" s="8" t="str">
        <f aca="false">CONCATENATE("preprocessing/",A206, "/outputs/salmon_hg38_100/quant.sf")</f>
        <v>preprocessing/TMRC30055/outputs/salmon_hg38_100/quant.sf</v>
      </c>
      <c r="BE206" s="78"/>
      <c r="BF206" s="78"/>
      <c r="BG206" s="78"/>
      <c r="BH206" s="5"/>
      <c r="BI206" s="49" t="str">
        <f aca="false">CONCATENATE("preprocessing/", A206, "/outputs/02hisat2_hg38_100/hg38_100_sno_gene_gene_id.count.xz")</f>
        <v>preprocessing/TMRC30055/outputs/02hisat2_hg38_100/hg38_100_sno_gene_gene_id.count.xz</v>
      </c>
      <c r="BJ206" s="48" t="n">
        <v>33907074</v>
      </c>
      <c r="BK206" s="48" t="n">
        <v>4520170</v>
      </c>
      <c r="BL206" s="52" t="n">
        <f aca="false">(BK206+BJ206)/BB206</f>
        <v>0.974650472831959</v>
      </c>
      <c r="BM206" s="5"/>
      <c r="BN206" s="5"/>
      <c r="BO206" s="8" t="str">
        <f aca="false">CONCATENATE("preprocessing/", A206, "/outputs/03hisat2_lpanamensis_v36/sno_gene_gene_id.count.xz")</f>
        <v>preprocessing/TMRC30055/outputs/03hisat2_lpanamensis_v36/sno_gene_gene_id.count.xz</v>
      </c>
      <c r="BP206" s="14" t="n">
        <v>24689</v>
      </c>
      <c r="BQ206" s="78" t="n">
        <v>1651</v>
      </c>
      <c r="BR206" s="54" t="n">
        <f aca="false">(BQ206+BP206)/BB206</f>
        <v>0.000668075323184608</v>
      </c>
      <c r="BS206" s="55" t="n">
        <f aca="false">(BQ206+BP206)/(BK206+BJ206)</f>
        <v>0.000685451186663295</v>
      </c>
      <c r="BT206" s="7" t="s">
        <v>173</v>
      </c>
      <c r="BU206" s="12"/>
      <c r="BV206" s="7" t="s">
        <v>818</v>
      </c>
      <c r="BW206" s="7" t="s">
        <v>214</v>
      </c>
      <c r="BZ206" s="8" t="s">
        <v>258</v>
      </c>
      <c r="CF206" s="7" t="s">
        <v>934</v>
      </c>
      <c r="CG206" s="7" t="s">
        <v>935</v>
      </c>
      <c r="CH206" s="7" t="n">
        <v>0</v>
      </c>
      <c r="CI206" s="7" t="n">
        <v>0</v>
      </c>
      <c r="CJ206" s="7" t="n">
        <v>471</v>
      </c>
      <c r="CK206" s="7" t="n">
        <v>0</v>
      </c>
      <c r="CL206" s="8" t="n">
        <f aca="false">SUM(CH206:CK206)</f>
        <v>471</v>
      </c>
      <c r="CM206" s="56" t="n">
        <f aca="false">+CL206/BP206</f>
        <v>0.0190773218842399</v>
      </c>
      <c r="CN206" s="7" t="s">
        <v>104</v>
      </c>
    </row>
    <row r="207" customFormat="false" ht="26.85" hidden="false" customHeight="false" outlineLevel="0" collapsed="false">
      <c r="A207" s="58" t="s">
        <v>936</v>
      </c>
      <c r="B207" s="33" t="s">
        <v>814</v>
      </c>
      <c r="C207" s="2" t="s">
        <v>937</v>
      </c>
      <c r="D207" s="3" t="n">
        <v>2</v>
      </c>
      <c r="E207" s="35" t="s">
        <v>94</v>
      </c>
      <c r="F207" s="35" t="s">
        <v>95</v>
      </c>
      <c r="G207" s="35" t="s">
        <v>96</v>
      </c>
      <c r="H207" s="36" t="n">
        <v>42154</v>
      </c>
      <c r="I207" s="6" t="n">
        <v>0.458333333333333</v>
      </c>
      <c r="J207" s="6" t="n">
        <v>0.854166666666667</v>
      </c>
      <c r="K207" s="7" t="s">
        <v>154</v>
      </c>
      <c r="L207" s="65" t="s">
        <v>185</v>
      </c>
      <c r="M207" s="40" t="n">
        <v>1</v>
      </c>
      <c r="N207" s="35" t="s">
        <v>99</v>
      </c>
      <c r="O207" s="35" t="s">
        <v>99</v>
      </c>
      <c r="P207" s="35" t="s">
        <v>816</v>
      </c>
      <c r="Q207" s="35" t="s">
        <v>291</v>
      </c>
      <c r="R207" s="40" t="s">
        <v>155</v>
      </c>
      <c r="S207" s="40" t="s">
        <v>156</v>
      </c>
      <c r="T207" s="7" t="s">
        <v>157</v>
      </c>
      <c r="U207" s="41" t="s">
        <v>938</v>
      </c>
      <c r="V207" s="42" t="n">
        <v>96</v>
      </c>
      <c r="W207" s="43" t="s">
        <v>230</v>
      </c>
      <c r="X207" s="11" t="n">
        <v>42398</v>
      </c>
      <c r="Y207" s="35" t="n">
        <v>28</v>
      </c>
      <c r="Z207" s="35" t="n">
        <f aca="false">(Y207-AH207)-3</f>
        <v>20.8</v>
      </c>
      <c r="AA207" s="44" t="n">
        <v>42403</v>
      </c>
      <c r="AB207" s="8" t="n">
        <v>73</v>
      </c>
      <c r="AC207" s="8" t="s">
        <v>104</v>
      </c>
      <c r="AD207" s="8" t="n">
        <v>7.9</v>
      </c>
      <c r="AE207" s="8" t="s">
        <v>102</v>
      </c>
      <c r="AF207" s="8" t="s">
        <v>102</v>
      </c>
      <c r="AG207" s="8" t="s">
        <v>102</v>
      </c>
      <c r="AH207" s="8" t="n">
        <v>4.2</v>
      </c>
      <c r="AI207" s="8" t="n">
        <v>300</v>
      </c>
      <c r="AJ207" s="47" t="n">
        <v>42410</v>
      </c>
      <c r="AK207" s="8" t="s">
        <v>104</v>
      </c>
      <c r="AL207" s="8" t="n">
        <v>2</v>
      </c>
      <c r="AM207" s="40" t="n">
        <v>27</v>
      </c>
      <c r="AN207" s="40" t="n">
        <v>15</v>
      </c>
      <c r="AO207" s="13" t="n">
        <v>42416</v>
      </c>
      <c r="AP207" s="8" t="n">
        <f aca="false">AM207-AN207</f>
        <v>12</v>
      </c>
      <c r="AQ207" s="40" t="s">
        <v>188</v>
      </c>
      <c r="AS207" s="8" t="s">
        <v>939</v>
      </c>
      <c r="AT207" s="7" t="s">
        <v>940</v>
      </c>
      <c r="AU207" s="7" t="n">
        <v>140</v>
      </c>
      <c r="AV207" s="51" t="n">
        <f aca="false">(100 * 2)/AU207</f>
        <v>1.42857142857143</v>
      </c>
      <c r="AW207" s="51" t="n">
        <f aca="false">100-AV207</f>
        <v>98.5714285714286</v>
      </c>
      <c r="AX207" s="88" t="s">
        <v>531</v>
      </c>
      <c r="AY207" s="88" t="n">
        <v>20200901</v>
      </c>
      <c r="AZ207" s="88" t="n">
        <v>20200910</v>
      </c>
      <c r="BA207" s="14" t="n">
        <v>91394186</v>
      </c>
      <c r="BB207" s="14" t="n">
        <v>71890527</v>
      </c>
      <c r="BC207" s="52" t="n">
        <f aca="false">BB207/BA207</f>
        <v>0.786598471373223</v>
      </c>
      <c r="BD207" s="8" t="str">
        <f aca="false">CONCATENATE("preprocessing/",A207, "/outputs/salmon_hg38_100/quant.sf")</f>
        <v>preprocessing/TMRC30047/outputs/salmon_hg38_100/quant.sf</v>
      </c>
      <c r="BI207" s="49" t="str">
        <f aca="false">CONCATENATE("preprocessing/", A207, "/outputs/02hisat2_hg38_100/hg38_100_sno_gene_gene_id.count.xz")</f>
        <v>preprocessing/TMRC30047/outputs/02hisat2_hg38_100/hg38_100_sno_gene_gene_id.count.xz</v>
      </c>
      <c r="BJ207" s="48" t="n">
        <v>61698338</v>
      </c>
      <c r="BK207" s="48" t="n">
        <v>7845200</v>
      </c>
      <c r="BL207" s="52" t="n">
        <f aca="false">(BK207+BJ207)/BB207</f>
        <v>0.967353292597229</v>
      </c>
      <c r="BO207" s="8" t="str">
        <f aca="false">CONCATENATE("preprocessing/", A207, "/outputs/03hisat2_lpanamensis_v36/sno_gene_gene_id.count.xz")</f>
        <v>preprocessing/TMRC30047/outputs/03hisat2_lpanamensis_v36/sno_gene_gene_id.count.xz</v>
      </c>
      <c r="BP207" s="68" t="n">
        <v>60347</v>
      </c>
      <c r="BQ207" s="68" t="n">
        <v>4175</v>
      </c>
      <c r="BR207" s="54" t="n">
        <f aca="false">(BQ207+BP207)/BB207</f>
        <v>0.000897503505573133</v>
      </c>
      <c r="BS207" s="55" t="n">
        <f aca="false">(BQ207+BP207)/(BK207+BJ207)</f>
        <v>0.000927792888535524</v>
      </c>
      <c r="BT207" s="7" t="s">
        <v>161</v>
      </c>
      <c r="BU207" s="12"/>
      <c r="BV207" s="7" t="s">
        <v>818</v>
      </c>
      <c r="BW207" s="8" t="s">
        <v>163</v>
      </c>
      <c r="BZ207" s="8" t="s">
        <v>258</v>
      </c>
      <c r="CF207" s="7" t="s">
        <v>542</v>
      </c>
      <c r="CG207" s="7" t="s">
        <v>941</v>
      </c>
      <c r="CH207" s="7" t="n">
        <v>0</v>
      </c>
      <c r="CI207" s="7" t="n">
        <v>3</v>
      </c>
      <c r="CJ207" s="7" t="n">
        <v>1114</v>
      </c>
      <c r="CK207" s="7" t="n">
        <v>0</v>
      </c>
      <c r="CL207" s="8" t="n">
        <f aca="false">SUM(CH207:CK207)</f>
        <v>1117</v>
      </c>
      <c r="CM207" s="56" t="n">
        <f aca="false">+CL207/BP207</f>
        <v>0.0185096193679885</v>
      </c>
      <c r="CN207" s="7" t="s">
        <v>104</v>
      </c>
    </row>
    <row r="208" customFormat="false" ht="15.75" hidden="false" customHeight="false" outlineLevel="0" collapsed="false">
      <c r="A208" s="58" t="s">
        <v>942</v>
      </c>
      <c r="B208" s="2" t="s">
        <v>525</v>
      </c>
      <c r="C208" s="2" t="s">
        <v>943</v>
      </c>
      <c r="D208" s="10" t="n">
        <v>1</v>
      </c>
      <c r="E208" s="35" t="s">
        <v>94</v>
      </c>
      <c r="F208" s="35" t="s">
        <v>95</v>
      </c>
      <c r="G208" s="35" t="s">
        <v>96</v>
      </c>
      <c r="H208" s="36" t="n">
        <v>42229</v>
      </c>
      <c r="I208" s="77" t="n">
        <v>0.288888888888889</v>
      </c>
      <c r="J208" s="77" t="n">
        <v>0.5625</v>
      </c>
      <c r="K208" s="35" t="s">
        <v>168</v>
      </c>
      <c r="L208" s="38" t="s">
        <v>185</v>
      </c>
      <c r="M208" s="35" t="n">
        <v>1</v>
      </c>
      <c r="N208" s="35" t="s">
        <v>451</v>
      </c>
      <c r="O208" s="5" t="s">
        <v>240</v>
      </c>
      <c r="P208" s="5" t="s">
        <v>99</v>
      </c>
      <c r="Q208" s="5" t="s">
        <v>240</v>
      </c>
      <c r="R208" s="5" t="s">
        <v>155</v>
      </c>
      <c r="S208" s="5" t="s">
        <v>169</v>
      </c>
      <c r="T208" s="5" t="s">
        <v>157</v>
      </c>
      <c r="U208" s="41" t="n">
        <v>5000000</v>
      </c>
      <c r="V208" s="42" t="s">
        <v>159</v>
      </c>
      <c r="W208" s="93" t="s">
        <v>230</v>
      </c>
      <c r="Y208" s="35"/>
      <c r="Z208" s="35"/>
      <c r="AB208" s="5"/>
      <c r="AC208" s="5"/>
      <c r="AD208" s="5"/>
      <c r="AE208" s="5" t="n">
        <v>117</v>
      </c>
      <c r="AF208" s="5"/>
      <c r="AG208" s="5"/>
      <c r="AH208" s="5"/>
      <c r="AI208" s="5"/>
      <c r="AJ208" s="44"/>
      <c r="AK208" s="5"/>
      <c r="AL208" s="5" t="n">
        <v>20</v>
      </c>
      <c r="AM208" s="35" t="n">
        <v>28</v>
      </c>
      <c r="AN208" s="35"/>
      <c r="AO208" s="44" t="n">
        <v>42970</v>
      </c>
      <c r="AP208" s="35" t="n">
        <v>13</v>
      </c>
      <c r="AQ208" s="40" t="s">
        <v>188</v>
      </c>
      <c r="AR208" s="5"/>
      <c r="AS208" s="5"/>
      <c r="AT208" s="5"/>
      <c r="AU208" s="5"/>
      <c r="AV208" s="5"/>
      <c r="AW208" s="5"/>
      <c r="AX208" s="5"/>
      <c r="AY208" s="5"/>
      <c r="AZ208" s="5"/>
      <c r="BA208" s="68" t="n">
        <v>26714092</v>
      </c>
      <c r="BB208" s="68" t="n">
        <v>24993327</v>
      </c>
      <c r="BC208" s="78"/>
      <c r="BD208" s="8" t="str">
        <f aca="false">CONCATENATE("preprocessing/",A208, "/outputs/salmon_hg38_100/quant.sf")</f>
        <v>preprocessing/TMRC30191/outputs/salmon_hg38_100/quant.sf</v>
      </c>
      <c r="BE208" s="78"/>
      <c r="BF208" s="78"/>
      <c r="BG208" s="78"/>
      <c r="BH208" s="5"/>
      <c r="BI208" s="49" t="str">
        <f aca="false">CONCATENATE("preprocessing/", A208, "/outputs/02hisat2_hg38_100/hg38_100_sno_gene_gene_id.count.xz")</f>
        <v>preprocessing/TMRC30191/outputs/02hisat2_hg38_100/hg38_100_sno_gene_gene_id.count.xz</v>
      </c>
      <c r="BJ208" s="68" t="n">
        <v>23437374</v>
      </c>
      <c r="BK208" s="68" t="n">
        <v>1064487</v>
      </c>
      <c r="BL208" s="5"/>
      <c r="BM208" s="5"/>
      <c r="BN208" s="5"/>
      <c r="BO208" s="8" t="str">
        <f aca="false">CONCATENATE("preprocessing/", A208, "/outputs/03hisat2_lpanamensis_v36/sno_gene_gene_id.count.xz")</f>
        <v>preprocessing/TMRC30191/outputs/03hisat2_lpanamensis_v36/sno_gene_gene_id.count.xz</v>
      </c>
      <c r="BP208" s="78" t="n">
        <v>2530</v>
      </c>
      <c r="BQ208" s="78" t="n">
        <v>179</v>
      </c>
      <c r="BR208" s="78"/>
      <c r="BS208" s="78"/>
      <c r="BT208" s="7" t="s">
        <v>173</v>
      </c>
      <c r="BU208" s="12"/>
      <c r="BV208" s="7" t="s">
        <v>527</v>
      </c>
      <c r="BW208" s="7" t="s">
        <v>163</v>
      </c>
      <c r="BZ208" s="8" t="s">
        <v>258</v>
      </c>
      <c r="CG208" s="7" t="s">
        <v>944</v>
      </c>
      <c r="CH208" s="7" t="n">
        <v>0</v>
      </c>
      <c r="CI208" s="7" t="n">
        <v>0</v>
      </c>
      <c r="CJ208" s="7" t="n">
        <v>34</v>
      </c>
      <c r="CK208" s="7" t="n">
        <v>0</v>
      </c>
      <c r="CM208" s="8" t="n">
        <f aca="false">+CL208/BP208</f>
        <v>0</v>
      </c>
    </row>
    <row r="209" customFormat="false" ht="26.85" hidden="false" customHeight="false" outlineLevel="0" collapsed="false">
      <c r="A209" s="58" t="s">
        <v>945</v>
      </c>
      <c r="B209" s="2" t="s">
        <v>814</v>
      </c>
      <c r="C209" s="2" t="s">
        <v>946</v>
      </c>
      <c r="D209" s="3" t="n">
        <v>2</v>
      </c>
      <c r="E209" s="35" t="s">
        <v>94</v>
      </c>
      <c r="F209" s="35" t="s">
        <v>95</v>
      </c>
      <c r="G209" s="35" t="s">
        <v>96</v>
      </c>
      <c r="H209" s="36" t="n">
        <v>42161</v>
      </c>
      <c r="I209" s="6" t="n">
        <v>0.267361111111111</v>
      </c>
      <c r="J209" s="6" t="n">
        <v>0.604166666666667</v>
      </c>
      <c r="K209" s="7" t="s">
        <v>154</v>
      </c>
      <c r="L209" s="65" t="s">
        <v>185</v>
      </c>
      <c r="M209" s="40" t="n">
        <v>2</v>
      </c>
      <c r="N209" s="35" t="s">
        <v>99</v>
      </c>
      <c r="O209" s="35" t="s">
        <v>99</v>
      </c>
      <c r="P209" s="35" t="s">
        <v>816</v>
      </c>
      <c r="Q209" s="5" t="s">
        <v>291</v>
      </c>
      <c r="R209" s="40" t="s">
        <v>155</v>
      </c>
      <c r="S209" s="40" t="s">
        <v>156</v>
      </c>
      <c r="T209" s="7" t="s">
        <v>157</v>
      </c>
      <c r="U209" s="41" t="s">
        <v>947</v>
      </c>
      <c r="V209" s="10" t="n">
        <v>98</v>
      </c>
      <c r="W209" s="43" t="s">
        <v>230</v>
      </c>
      <c r="X209" s="11" t="n">
        <v>42398</v>
      </c>
      <c r="Y209" s="5" t="n">
        <v>28</v>
      </c>
      <c r="Z209" s="35" t="n">
        <f aca="false">(Y209-AH209)-3</f>
        <v>22.7</v>
      </c>
      <c r="AA209" s="44" t="n">
        <v>42403</v>
      </c>
      <c r="AB209" s="8" t="n">
        <v>132</v>
      </c>
      <c r="AC209" s="8" t="s">
        <v>104</v>
      </c>
      <c r="AD209" s="8" t="n">
        <v>7.5</v>
      </c>
      <c r="AE209" s="8" t="s">
        <v>102</v>
      </c>
      <c r="AF209" s="8" t="s">
        <v>102</v>
      </c>
      <c r="AG209" s="8" t="s">
        <v>102</v>
      </c>
      <c r="AH209" s="8" t="n">
        <v>2.3</v>
      </c>
      <c r="AI209" s="8" t="n">
        <v>300</v>
      </c>
      <c r="AJ209" s="47" t="n">
        <v>42410</v>
      </c>
      <c r="AK209" s="40" t="s">
        <v>104</v>
      </c>
      <c r="AL209" s="40" t="n">
        <v>9</v>
      </c>
      <c r="AM209" s="40" t="n">
        <v>27</v>
      </c>
      <c r="AN209" s="40" t="n">
        <v>15</v>
      </c>
      <c r="AO209" s="13" t="n">
        <v>42416</v>
      </c>
      <c r="AP209" s="8" t="n">
        <f aca="false">AM209-AN209</f>
        <v>12</v>
      </c>
      <c r="AQ209" s="40" t="s">
        <v>188</v>
      </c>
      <c r="AT209" s="7" t="s">
        <v>948</v>
      </c>
      <c r="AU209" s="7" t="n">
        <v>152</v>
      </c>
      <c r="AV209" s="51" t="n">
        <f aca="false">(100 * 2)/AU209</f>
        <v>1.31578947368421</v>
      </c>
      <c r="AW209" s="51" t="n">
        <f aca="false">100-AV209</f>
        <v>98.6842105263158</v>
      </c>
      <c r="AX209" s="88" t="s">
        <v>531</v>
      </c>
      <c r="AY209" s="88" t="n">
        <v>20200901</v>
      </c>
      <c r="AZ209" s="88" t="n">
        <v>20200910</v>
      </c>
      <c r="BA209" s="14" t="n">
        <v>48972106</v>
      </c>
      <c r="BB209" s="14" t="n">
        <v>38561083</v>
      </c>
      <c r="BC209" s="52" t="n">
        <f aca="false">BB209/BA209</f>
        <v>0.787409122246039</v>
      </c>
      <c r="BD209" s="8" t="str">
        <f aca="false">CONCATENATE("preprocessing/",A209, "/outputs/salmon_hg38_100/quant.sf")</f>
        <v>preprocessing/TMRC30053/outputs/salmon_hg38_100/quant.sf</v>
      </c>
      <c r="BI209" s="49" t="str">
        <f aca="false">CONCATENATE("preprocessing/", A209, "/outputs/02hisat2_hg38_100/hg38_100_sno_gene_gene_id.count.xz")</f>
        <v>preprocessing/TMRC30053/outputs/02hisat2_hg38_100/hg38_100_sno_gene_gene_id.count.xz</v>
      </c>
      <c r="BJ209" s="48" t="n">
        <v>32979737</v>
      </c>
      <c r="BK209" s="48" t="n">
        <v>4342103</v>
      </c>
      <c r="BL209" s="52" t="n">
        <f aca="false">(BK209+BJ209)/BB209</f>
        <v>0.967862858001162</v>
      </c>
      <c r="BO209" s="8" t="str">
        <f aca="false">CONCATENATE("preprocessing/", A209, "/outputs/03hisat2_lpanamensis_v36/sno_gene_gene_id.count.xz")</f>
        <v>preprocessing/TMRC30053/outputs/03hisat2_lpanamensis_v36/sno_gene_gene_id.count.xz</v>
      </c>
      <c r="BP209" s="14" t="n">
        <v>24492</v>
      </c>
      <c r="BQ209" s="14" t="n">
        <v>1535</v>
      </c>
      <c r="BR209" s="54" t="n">
        <f aca="false">(BQ209+BP209)/BB209</f>
        <v>0.00067495510953362</v>
      </c>
      <c r="BS209" s="55" t="n">
        <f aca="false">(BQ209+BP209)/(BK209+BJ209)</f>
        <v>0.000697366474964793</v>
      </c>
      <c r="BT209" s="7" t="s">
        <v>161</v>
      </c>
      <c r="BU209" s="12"/>
      <c r="BV209" s="7" t="s">
        <v>818</v>
      </c>
      <c r="BW209" s="7" t="s">
        <v>214</v>
      </c>
      <c r="BZ209" s="8" t="s">
        <v>258</v>
      </c>
      <c r="CF209" s="7" t="s">
        <v>949</v>
      </c>
      <c r="CG209" s="7" t="s">
        <v>950</v>
      </c>
      <c r="CH209" s="7" t="n">
        <v>0</v>
      </c>
      <c r="CI209" s="7" t="n">
        <v>0</v>
      </c>
      <c r="CJ209" s="7" t="n">
        <v>482</v>
      </c>
      <c r="CK209" s="7" t="n">
        <v>0</v>
      </c>
      <c r="CL209" s="8" t="n">
        <f aca="false">SUM(CH209:CK209)</f>
        <v>482</v>
      </c>
      <c r="CM209" s="56" t="n">
        <f aca="false">+CL209/BP209</f>
        <v>0.0196798954760738</v>
      </c>
      <c r="CN209" s="7" t="s">
        <v>104</v>
      </c>
    </row>
    <row r="210" customFormat="false" ht="15.75" hidden="false" customHeight="false" outlineLevel="0" collapsed="false">
      <c r="A210" s="58" t="s">
        <v>951</v>
      </c>
      <c r="B210" s="2" t="s">
        <v>902</v>
      </c>
      <c r="C210" s="2" t="s">
        <v>952</v>
      </c>
      <c r="D210" s="10" t="n">
        <v>1</v>
      </c>
      <c r="E210" s="35" t="s">
        <v>94</v>
      </c>
      <c r="F210" s="5" t="s">
        <v>95</v>
      </c>
      <c r="G210" s="35" t="s">
        <v>96</v>
      </c>
      <c r="H210" s="36" t="n">
        <v>42229</v>
      </c>
      <c r="I210" s="77" t="n">
        <v>0.240277777777778</v>
      </c>
      <c r="J210" s="77" t="n">
        <v>0.5625</v>
      </c>
      <c r="K210" s="35" t="s">
        <v>168</v>
      </c>
      <c r="L210" s="38" t="s">
        <v>185</v>
      </c>
      <c r="M210" s="35" t="n">
        <v>1</v>
      </c>
      <c r="N210" s="35" t="s">
        <v>715</v>
      </c>
      <c r="O210" s="5" t="s">
        <v>240</v>
      </c>
      <c r="P210" s="5" t="s">
        <v>99</v>
      </c>
      <c r="Q210" s="5" t="s">
        <v>240</v>
      </c>
      <c r="R210" s="5" t="s">
        <v>155</v>
      </c>
      <c r="S210" s="5" t="s">
        <v>169</v>
      </c>
      <c r="T210" s="5" t="s">
        <v>157</v>
      </c>
      <c r="U210" s="9" t="n">
        <v>13000000</v>
      </c>
      <c r="V210" s="42" t="s">
        <v>159</v>
      </c>
      <c r="W210" s="5" t="s">
        <v>230</v>
      </c>
      <c r="X210" s="11" t="n">
        <v>42264</v>
      </c>
      <c r="Y210" s="5" t="n">
        <v>28</v>
      </c>
      <c r="Z210" s="35" t="n">
        <f aca="false">(Y210-AH210)-3</f>
        <v>23</v>
      </c>
      <c r="AA210" s="44" t="n">
        <v>42264</v>
      </c>
      <c r="AB210" s="10" t="n">
        <v>450</v>
      </c>
      <c r="AC210" s="5" t="s">
        <v>104</v>
      </c>
      <c r="AD210" s="5" t="n">
        <v>9.3</v>
      </c>
      <c r="AE210" s="8" t="s">
        <v>102</v>
      </c>
      <c r="AF210" s="8" t="s">
        <v>102</v>
      </c>
      <c r="AG210" s="8" t="s">
        <v>102</v>
      </c>
      <c r="AH210" s="5" t="n">
        <v>2</v>
      </c>
      <c r="AI210" s="5" t="n">
        <v>300</v>
      </c>
      <c r="AJ210" s="44" t="n">
        <v>42265</v>
      </c>
      <c r="AK210" s="5" t="s">
        <v>104</v>
      </c>
      <c r="AL210" s="5" t="n">
        <v>21</v>
      </c>
      <c r="AM210" s="5" t="n">
        <v>27</v>
      </c>
      <c r="AN210" s="5" t="n">
        <v>15</v>
      </c>
      <c r="AO210" s="44" t="n">
        <v>42277</v>
      </c>
      <c r="AP210" s="5" t="n">
        <v>12</v>
      </c>
      <c r="AQ210" s="40" t="s">
        <v>188</v>
      </c>
      <c r="AR210" s="5"/>
      <c r="AS210" s="5"/>
      <c r="AT210" s="7" t="s">
        <v>953</v>
      </c>
      <c r="AU210" s="5" t="n">
        <v>109</v>
      </c>
      <c r="AV210" s="51" t="n">
        <f aca="false">(100 * 2)/AU210</f>
        <v>1.8348623853211</v>
      </c>
      <c r="AW210" s="51" t="n">
        <f aca="false">100-AV210</f>
        <v>98.1651376146789</v>
      </c>
      <c r="AX210" s="5" t="s">
        <v>865</v>
      </c>
      <c r="AY210" s="5" t="n">
        <v>20191107</v>
      </c>
      <c r="AZ210" s="8" t="n">
        <v>20191126</v>
      </c>
      <c r="BA210" s="14" t="n">
        <v>10806253</v>
      </c>
      <c r="BB210" s="14" t="n">
        <v>10165791</v>
      </c>
      <c r="BC210" s="52" t="n">
        <f aca="false">BB210/BA210</f>
        <v>0.940732277876522</v>
      </c>
      <c r="BD210" s="8" t="str">
        <f aca="false">CONCATENATE("preprocessing/",A210, "/outputs/salmon_hg38_100/quant.sf")</f>
        <v>preprocessing/TMRC30041/outputs/salmon_hg38_100/quant.sf</v>
      </c>
      <c r="BE210" s="78"/>
      <c r="BF210" s="52"/>
      <c r="BG210" s="78"/>
      <c r="BH210" s="5"/>
      <c r="BI210" s="49" t="str">
        <f aca="false">CONCATENATE("preprocessing/", A210, "/outputs/02hisat2_hg38_100/hg38_100_sno_gene_gene_id.count.xz")</f>
        <v>preprocessing/TMRC30041/outputs/02hisat2_hg38_100/hg38_100_sno_gene_gene_id.count.xz</v>
      </c>
      <c r="BJ210" s="48" t="n">
        <v>7786757</v>
      </c>
      <c r="BK210" s="48" t="n">
        <v>1728680</v>
      </c>
      <c r="BL210" s="52" t="n">
        <f aca="false">(BK210+BJ210)/BB210</f>
        <v>0.936025243879202</v>
      </c>
      <c r="BM210" s="5"/>
      <c r="BN210" s="5"/>
      <c r="BO210" s="8" t="str">
        <f aca="false">CONCATENATE("preprocessing/", A210, "/outputs/03hisat2_lpanamensis_v36/sno_gene_gene_id.count.xz")</f>
        <v>preprocessing/TMRC30041/outputs/03hisat2_lpanamensis_v36/sno_gene_gene_id.count.xz</v>
      </c>
      <c r="BP210" s="78" t="n">
        <v>1954</v>
      </c>
      <c r="BQ210" s="78" t="n">
        <v>140</v>
      </c>
      <c r="BR210" s="54" t="n">
        <f aca="false">(BQ210+BP210)/BB210</f>
        <v>0.00020598495483529</v>
      </c>
      <c r="BS210" s="55" t="n">
        <f aca="false">(BQ210+BP210)/(BK210+BJ210)</f>
        <v>0.000220063461089596</v>
      </c>
      <c r="BT210" s="7" t="s">
        <v>173</v>
      </c>
      <c r="BU210" s="44" t="n">
        <v>42264</v>
      </c>
      <c r="BV210" s="7" t="s">
        <v>905</v>
      </c>
      <c r="BW210" s="7" t="s">
        <v>163</v>
      </c>
      <c r="BZ210" s="8" t="s">
        <v>258</v>
      </c>
      <c r="CG210" s="7" t="s">
        <v>954</v>
      </c>
      <c r="CH210" s="7" t="n">
        <v>0</v>
      </c>
      <c r="CI210" s="7" t="n">
        <v>0</v>
      </c>
      <c r="CL210" s="8" t="n">
        <f aca="false">SUM(CH210:CK210)</f>
        <v>0</v>
      </c>
      <c r="CM210" s="56" t="n">
        <f aca="false">+CL210/BP210</f>
        <v>0</v>
      </c>
      <c r="CN210" s="7" t="s">
        <v>99</v>
      </c>
    </row>
    <row r="211" customFormat="false" ht="26.85" hidden="false" customHeight="false" outlineLevel="0" collapsed="false">
      <c r="A211" s="58" t="s">
        <v>955</v>
      </c>
      <c r="B211" s="2" t="s">
        <v>814</v>
      </c>
      <c r="C211" s="2" t="s">
        <v>956</v>
      </c>
      <c r="D211" s="10" t="n">
        <v>1</v>
      </c>
      <c r="E211" s="35" t="s">
        <v>94</v>
      </c>
      <c r="F211" s="35" t="s">
        <v>95</v>
      </c>
      <c r="G211" s="35" t="s">
        <v>96</v>
      </c>
      <c r="H211" s="36" t="n">
        <v>42207</v>
      </c>
      <c r="I211" s="77" t="n">
        <v>0.284722222222222</v>
      </c>
      <c r="J211" s="6" t="n">
        <v>0.611111111111111</v>
      </c>
      <c r="K211" s="35" t="s">
        <v>154</v>
      </c>
      <c r="L211" s="38" t="s">
        <v>185</v>
      </c>
      <c r="M211" s="35" t="n">
        <v>3</v>
      </c>
      <c r="N211" s="35" t="s">
        <v>99</v>
      </c>
      <c r="O211" s="35" t="s">
        <v>99</v>
      </c>
      <c r="P211" s="35" t="s">
        <v>816</v>
      </c>
      <c r="Q211" s="5" t="s">
        <v>291</v>
      </c>
      <c r="R211" s="5" t="s">
        <v>155</v>
      </c>
      <c r="S211" s="5" t="s">
        <v>156</v>
      </c>
      <c r="T211" s="5" t="s">
        <v>157</v>
      </c>
      <c r="U211" s="41" t="n">
        <v>18000000</v>
      </c>
      <c r="V211" s="42" t="n">
        <v>99</v>
      </c>
      <c r="W211" s="93" t="s">
        <v>230</v>
      </c>
      <c r="X211" s="11" t="n">
        <v>42398</v>
      </c>
      <c r="Y211" s="35" t="n">
        <v>28</v>
      </c>
      <c r="Z211" s="35" t="n">
        <f aca="false">(Y211-AH211)-3</f>
        <v>21.8</v>
      </c>
      <c r="AA211" s="44" t="n">
        <v>42403</v>
      </c>
      <c r="AB211" s="5" t="n">
        <v>93</v>
      </c>
      <c r="AC211" s="5" t="s">
        <v>104</v>
      </c>
      <c r="AD211" s="5" t="n">
        <v>7.3</v>
      </c>
      <c r="AE211" s="8" t="s">
        <v>102</v>
      </c>
      <c r="AF211" s="8" t="s">
        <v>102</v>
      </c>
      <c r="AG211" s="8" t="s">
        <v>102</v>
      </c>
      <c r="AH211" s="5" t="n">
        <v>3.2</v>
      </c>
      <c r="AI211" s="5" t="n">
        <v>300</v>
      </c>
      <c r="AJ211" s="47" t="n">
        <v>42410</v>
      </c>
      <c r="AK211" s="5" t="s">
        <v>104</v>
      </c>
      <c r="AL211" s="5" t="n">
        <v>12</v>
      </c>
      <c r="AM211" s="5" t="n">
        <v>27</v>
      </c>
      <c r="AN211" s="5" t="n">
        <v>15</v>
      </c>
      <c r="AO211" s="13" t="n">
        <v>42416</v>
      </c>
      <c r="AP211" s="8" t="n">
        <f aca="false">AM211-AN211</f>
        <v>12</v>
      </c>
      <c r="AQ211" s="40" t="s">
        <v>188</v>
      </c>
      <c r="AR211" s="5"/>
      <c r="AS211" s="5"/>
      <c r="AT211" s="7" t="s">
        <v>957</v>
      </c>
      <c r="AU211" s="5" t="n">
        <v>330</v>
      </c>
      <c r="AV211" s="51" t="n">
        <f aca="false">(100 * 2)/AU211</f>
        <v>0.606060606060606</v>
      </c>
      <c r="AW211" s="51" t="n">
        <f aca="false">100-AV211</f>
        <v>99.3939393939394</v>
      </c>
      <c r="AX211" s="7" t="s">
        <v>541</v>
      </c>
      <c r="AY211" s="88" t="n">
        <v>20200901</v>
      </c>
      <c r="AZ211" s="7" t="n">
        <v>20200910</v>
      </c>
      <c r="BA211" s="14" t="n">
        <v>46820746</v>
      </c>
      <c r="BB211" s="14" t="n">
        <v>43616820</v>
      </c>
      <c r="BC211" s="52" t="n">
        <f aca="false">BB211/BA211</f>
        <v>0.931570376943588</v>
      </c>
      <c r="BD211" s="8" t="str">
        <f aca="false">CONCATENATE("preprocessing/",A211, "/outputs/salmon_hg38_100/quant.sf")</f>
        <v>preprocessing/TMRC30068/outputs/salmon_hg38_100/quant.sf</v>
      </c>
      <c r="BE211" s="78"/>
      <c r="BF211" s="78"/>
      <c r="BG211" s="78"/>
      <c r="BH211" s="5"/>
      <c r="BI211" s="49" t="str">
        <f aca="false">CONCATENATE("preprocessing/", A211, "/outputs/02hisat2_hg38_100/hg38_100_sno_gene_gene_id.count.xz")</f>
        <v>preprocessing/TMRC30068/outputs/02hisat2_hg38_100/hg38_100_sno_gene_gene_id.count.xz</v>
      </c>
      <c r="BJ211" s="48" t="n">
        <v>37841428</v>
      </c>
      <c r="BK211" s="48" t="n">
        <v>4509570</v>
      </c>
      <c r="BL211" s="52" t="n">
        <f aca="false">(BK211+BJ211)/BB211</f>
        <v>0.970978581198721</v>
      </c>
      <c r="BM211" s="5"/>
      <c r="BN211" s="5"/>
      <c r="BO211" s="8" t="str">
        <f aca="false">CONCATENATE("preprocessing/", A211, "/outputs/03hisat2_lpanamensis_v36/sno_gene_gene_id.count.xz")</f>
        <v>preprocessing/TMRC30068/outputs/03hisat2_lpanamensis_v36/sno_gene_gene_id.count.xz</v>
      </c>
      <c r="BP211" s="78" t="n">
        <v>18707</v>
      </c>
      <c r="BQ211" s="78" t="n">
        <v>1268</v>
      </c>
      <c r="BR211" s="54" t="n">
        <f aca="false">(BQ211+BP211)/BB211</f>
        <v>0.00045796552797751</v>
      </c>
      <c r="BS211" s="55" t="n">
        <f aca="false">(BQ211+BP211)/(BK211+BJ211)</f>
        <v>0.000471653584172916</v>
      </c>
      <c r="BT211" s="7" t="s">
        <v>161</v>
      </c>
      <c r="BU211" s="12"/>
      <c r="BV211" s="7" t="s">
        <v>818</v>
      </c>
      <c r="BW211" s="7" t="s">
        <v>214</v>
      </c>
      <c r="BZ211" s="8" t="s">
        <v>258</v>
      </c>
      <c r="CG211" s="7" t="s">
        <v>958</v>
      </c>
      <c r="CH211" s="7" t="n">
        <v>0</v>
      </c>
      <c r="CI211" s="7" t="n">
        <v>0</v>
      </c>
      <c r="CJ211" s="7" t="n">
        <v>386</v>
      </c>
      <c r="CK211" s="7" t="n">
        <v>0</v>
      </c>
      <c r="CL211" s="8" t="n">
        <f aca="false">SUM(CH211:CK211)</f>
        <v>386</v>
      </c>
      <c r="CM211" s="56" t="n">
        <f aca="false">+CL211/BP211</f>
        <v>0.0206339872774897</v>
      </c>
      <c r="CN211" s="7" t="s">
        <v>104</v>
      </c>
    </row>
    <row r="212" customFormat="false" ht="15.75" hidden="false" customHeight="false" outlineLevel="0" collapsed="false">
      <c r="A212" s="58" t="s">
        <v>959</v>
      </c>
      <c r="B212" s="2" t="s">
        <v>902</v>
      </c>
      <c r="C212" s="2" t="s">
        <v>960</v>
      </c>
      <c r="D212" s="10" t="n">
        <v>1</v>
      </c>
      <c r="E212" s="35" t="s">
        <v>94</v>
      </c>
      <c r="F212" s="5" t="s">
        <v>95</v>
      </c>
      <c r="G212" s="5" t="s">
        <v>96</v>
      </c>
      <c r="H212" s="36" t="n">
        <v>42236</v>
      </c>
      <c r="I212" s="77" t="n">
        <v>0.263888888888889</v>
      </c>
      <c r="J212" s="77" t="n">
        <v>0.583333333333333</v>
      </c>
      <c r="K212" s="5" t="s">
        <v>168</v>
      </c>
      <c r="L212" s="38" t="s">
        <v>185</v>
      </c>
      <c r="M212" s="35" t="n">
        <v>2</v>
      </c>
      <c r="N212" s="35" t="s">
        <v>715</v>
      </c>
      <c r="O212" s="5" t="s">
        <v>240</v>
      </c>
      <c r="P212" s="5" t="s">
        <v>99</v>
      </c>
      <c r="Q212" s="5" t="s">
        <v>240</v>
      </c>
      <c r="R212" s="5" t="s">
        <v>155</v>
      </c>
      <c r="S212" s="5" t="s">
        <v>169</v>
      </c>
      <c r="T212" s="5" t="s">
        <v>157</v>
      </c>
      <c r="V212" s="42" t="s">
        <v>159</v>
      </c>
      <c r="W212" s="5" t="s">
        <v>230</v>
      </c>
      <c r="X212" s="11" t="n">
        <v>42628</v>
      </c>
      <c r="Y212" s="5" t="n">
        <v>23</v>
      </c>
      <c r="AA212" s="11" t="n">
        <v>42631</v>
      </c>
      <c r="AB212" s="5" t="n">
        <v>249</v>
      </c>
      <c r="AC212" s="5" t="s">
        <v>104</v>
      </c>
      <c r="AD212" s="5" t="n">
        <v>9.7</v>
      </c>
      <c r="AE212" s="5"/>
      <c r="AF212" s="5"/>
      <c r="AG212" s="5"/>
      <c r="AH212" s="5" t="n">
        <v>1.2</v>
      </c>
      <c r="AI212" s="5" t="n">
        <v>300</v>
      </c>
      <c r="AJ212" s="44" t="n">
        <v>42663</v>
      </c>
      <c r="AK212" s="5" t="s">
        <v>104</v>
      </c>
      <c r="AL212" s="5" t="n">
        <v>1</v>
      </c>
      <c r="AM212" s="5" t="n">
        <v>27</v>
      </c>
      <c r="AN212" s="5" t="n">
        <v>15</v>
      </c>
      <c r="AO212" s="44" t="n">
        <v>42738</v>
      </c>
      <c r="AP212" s="5" t="n">
        <v>12</v>
      </c>
      <c r="AQ212" s="40" t="s">
        <v>188</v>
      </c>
      <c r="AR212" s="5"/>
      <c r="AS212" s="5"/>
      <c r="AT212" s="88" t="s">
        <v>961</v>
      </c>
      <c r="AU212" s="5" t="n">
        <v>40.5</v>
      </c>
      <c r="AV212" s="5"/>
      <c r="AW212" s="5"/>
      <c r="AX212" s="5"/>
      <c r="AY212" s="5" t="n">
        <v>20210601</v>
      </c>
      <c r="AZ212" s="5" t="n">
        <v>20210623</v>
      </c>
      <c r="BA212" s="14" t="n">
        <v>23589253</v>
      </c>
      <c r="BB212" s="14" t="n">
        <v>20842031</v>
      </c>
      <c r="BC212" s="52" t="n">
        <f aca="false">BB212/BA212</f>
        <v>0.883539254083205</v>
      </c>
      <c r="BD212" s="8" t="str">
        <f aca="false">CONCATENATE("preprocessing/",A212, "/outputs/salmon_hg38_100/quant.sf")</f>
        <v>preprocessing/TMRC30171/outputs/salmon_hg38_100/quant.sf</v>
      </c>
      <c r="BE212" s="78"/>
      <c r="BF212" s="78"/>
      <c r="BG212" s="78"/>
      <c r="BH212" s="5"/>
      <c r="BI212" s="49" t="str">
        <f aca="false">CONCATENATE("preprocessing/", A212, "/outputs/02hisat2_hg38_100/hg38_100_sno_gene_gene_id.count.xz")</f>
        <v>preprocessing/TMRC30171/outputs/02hisat2_hg38_100/hg38_100_sno_gene_gene_id.count.xz</v>
      </c>
      <c r="BJ212" s="75" t="n">
        <v>19460915</v>
      </c>
      <c r="BK212" s="75" t="n">
        <v>908188</v>
      </c>
      <c r="BL212" s="52" t="n">
        <f aca="false">(BK212+BJ212)/BB212</f>
        <v>0.977308929249745</v>
      </c>
      <c r="BM212" s="5"/>
      <c r="BN212" s="5"/>
      <c r="BO212" s="8" t="str">
        <f aca="false">CONCATENATE("preprocessing/", A212, "/outputs/03hisat2_lpanamensis_v36/sno_gene_gene_id.count.xz")</f>
        <v>preprocessing/TMRC30171/outputs/03hisat2_lpanamensis_v36/sno_gene_gene_id.count.xz</v>
      </c>
      <c r="BP212" s="68" t="n">
        <v>699</v>
      </c>
      <c r="BQ212" s="68" t="n">
        <v>53</v>
      </c>
      <c r="BR212" s="54" t="n">
        <f aca="false">(BQ212+BP212)/BB212</f>
        <v>3.60809366419232E-005</v>
      </c>
      <c r="BS212" s="55" t="n">
        <f aca="false">(BQ212+BP212)/(BK212+BJ212)</f>
        <v>3.69186605811753E-005</v>
      </c>
      <c r="BT212" s="7" t="s">
        <v>173</v>
      </c>
      <c r="BU212" s="12"/>
      <c r="BV212" s="7" t="s">
        <v>905</v>
      </c>
      <c r="BW212" s="7" t="s">
        <v>214</v>
      </c>
      <c r="BZ212" s="8" t="s">
        <v>258</v>
      </c>
      <c r="CG212" s="7" t="s">
        <v>962</v>
      </c>
      <c r="CH212" s="7" t="n">
        <v>0</v>
      </c>
      <c r="CI212" s="7" t="n">
        <v>2</v>
      </c>
      <c r="CJ212" s="7" t="n">
        <v>14</v>
      </c>
      <c r="CK212" s="7" t="n">
        <v>0</v>
      </c>
      <c r="CM212" s="56" t="n">
        <f aca="false">+CL212/BP212</f>
        <v>0</v>
      </c>
    </row>
    <row r="213" customFormat="false" ht="15.75" hidden="false" customHeight="false" outlineLevel="0" collapsed="false">
      <c r="A213" s="58" t="s">
        <v>963</v>
      </c>
      <c r="B213" s="2" t="s">
        <v>525</v>
      </c>
      <c r="C213" s="2" t="s">
        <v>964</v>
      </c>
      <c r="D213" s="10" t="n">
        <v>1</v>
      </c>
      <c r="E213" s="35" t="s">
        <v>94</v>
      </c>
      <c r="F213" s="5" t="s">
        <v>95</v>
      </c>
      <c r="G213" s="35" t="s">
        <v>96</v>
      </c>
      <c r="H213" s="36" t="n">
        <v>42229</v>
      </c>
      <c r="I213" s="77" t="n">
        <v>0.288888888888889</v>
      </c>
      <c r="J213" s="77" t="n">
        <v>0.5625</v>
      </c>
      <c r="K213" s="35" t="s">
        <v>154</v>
      </c>
      <c r="L213" s="38" t="s">
        <v>185</v>
      </c>
      <c r="M213" s="35" t="n">
        <v>1</v>
      </c>
      <c r="N213" s="35" t="s">
        <v>238</v>
      </c>
      <c r="O213" s="5" t="s">
        <v>240</v>
      </c>
      <c r="P213" s="5" t="s">
        <v>99</v>
      </c>
      <c r="Q213" s="5" t="s">
        <v>240</v>
      </c>
      <c r="R213" s="5" t="s">
        <v>155</v>
      </c>
      <c r="S213" s="5" t="s">
        <v>156</v>
      </c>
      <c r="T213" s="5" t="s">
        <v>157</v>
      </c>
      <c r="U213" s="9" t="n">
        <v>29000000</v>
      </c>
      <c r="V213" s="42" t="s">
        <v>159</v>
      </c>
      <c r="W213" s="5" t="s">
        <v>230</v>
      </c>
      <c r="AB213" s="5"/>
      <c r="AC213" s="5"/>
      <c r="AD213" s="5"/>
      <c r="AE213" s="5" t="n">
        <v>127</v>
      </c>
      <c r="AF213" s="5"/>
      <c r="AG213" s="5"/>
      <c r="AH213" s="5"/>
      <c r="AI213" s="5"/>
      <c r="AJ213" s="44"/>
      <c r="AK213" s="5"/>
      <c r="AL213" s="5" t="n">
        <v>21</v>
      </c>
      <c r="AM213" s="5" t="n">
        <v>28</v>
      </c>
      <c r="AN213" s="5"/>
      <c r="AO213" s="44" t="n">
        <v>42970</v>
      </c>
      <c r="AP213" s="5" t="n">
        <v>13</v>
      </c>
      <c r="AQ213" s="40" t="s">
        <v>188</v>
      </c>
      <c r="AR213" s="5"/>
      <c r="AS213" s="5"/>
      <c r="AT213" s="5"/>
      <c r="AU213" s="5"/>
      <c r="AV213" s="5"/>
      <c r="AW213" s="5"/>
      <c r="AX213" s="5"/>
      <c r="AY213" s="5"/>
      <c r="AZ213" s="5"/>
      <c r="BA213" s="68" t="n">
        <v>25971252</v>
      </c>
      <c r="BB213" s="68" t="n">
        <v>24189734</v>
      </c>
      <c r="BC213" s="78"/>
      <c r="BD213" s="8" t="str">
        <f aca="false">CONCATENATE("preprocessing/",A213, "/outputs/salmon_hg38_100/quant.sf")</f>
        <v>preprocessing/TMRC30192/outputs/salmon_hg38_100/quant.sf</v>
      </c>
      <c r="BE213" s="78"/>
      <c r="BF213" s="78"/>
      <c r="BG213" s="78"/>
      <c r="BH213" s="5"/>
      <c r="BI213" s="49" t="str">
        <f aca="false">CONCATENATE("preprocessing/", A213, "/outputs/02hisat2_hg38_100/hg38_100_sno_gene_gene_id.count.xz")</f>
        <v>preprocessing/TMRC30192/outputs/02hisat2_hg38_100/hg38_100_sno_gene_gene_id.count.xz</v>
      </c>
      <c r="BJ213" s="68" t="n">
        <v>22377005</v>
      </c>
      <c r="BK213" s="68" t="n">
        <v>1189128</v>
      </c>
      <c r="BL213" s="5"/>
      <c r="BM213" s="5"/>
      <c r="BN213" s="5"/>
      <c r="BO213" s="8" t="str">
        <f aca="false">CONCATENATE("preprocessing/", A213, "/outputs/03hisat2_lpanamensis_v36/sno_gene_gene_id.count.xz")</f>
        <v>preprocessing/TMRC30192/outputs/03hisat2_lpanamensis_v36/sno_gene_gene_id.count.xz</v>
      </c>
      <c r="BP213" s="78" t="n">
        <v>698</v>
      </c>
      <c r="BQ213" s="78" t="n">
        <v>48</v>
      </c>
      <c r="BR213" s="78"/>
      <c r="BS213" s="78"/>
      <c r="BT213" s="7" t="s">
        <v>161</v>
      </c>
      <c r="BU213" s="12"/>
      <c r="BV213" s="7" t="s">
        <v>527</v>
      </c>
      <c r="BW213" s="7" t="s">
        <v>163</v>
      </c>
      <c r="BZ213" s="8" t="s">
        <v>258</v>
      </c>
      <c r="CH213" s="7" t="n">
        <v>0</v>
      </c>
      <c r="CI213" s="7" t="n">
        <v>0</v>
      </c>
      <c r="CJ213" s="7" t="n">
        <v>12</v>
      </c>
      <c r="CK213" s="7" t="n">
        <v>0</v>
      </c>
      <c r="CM213" s="8" t="n">
        <f aca="false">+CL213/BP213</f>
        <v>0</v>
      </c>
    </row>
    <row r="214" customFormat="false" ht="15.75" hidden="false" customHeight="false" outlineLevel="0" collapsed="false">
      <c r="A214" s="58" t="s">
        <v>965</v>
      </c>
      <c r="B214" s="2" t="s">
        <v>902</v>
      </c>
      <c r="C214" s="2" t="s">
        <v>966</v>
      </c>
      <c r="D214" s="10" t="n">
        <v>1</v>
      </c>
      <c r="E214" s="35" t="s">
        <v>94</v>
      </c>
      <c r="F214" s="5" t="s">
        <v>95</v>
      </c>
      <c r="G214" s="5" t="s">
        <v>96</v>
      </c>
      <c r="H214" s="36" t="n">
        <v>42244</v>
      </c>
      <c r="I214" s="77" t="n">
        <v>0.259027777777778</v>
      </c>
      <c r="J214" s="77" t="n">
        <v>0.4375</v>
      </c>
      <c r="K214" s="5" t="s">
        <v>168</v>
      </c>
      <c r="L214" s="5" t="s">
        <v>185</v>
      </c>
      <c r="M214" s="5" t="n">
        <v>3</v>
      </c>
      <c r="N214" s="5" t="s">
        <v>715</v>
      </c>
      <c r="O214" s="5" t="s">
        <v>240</v>
      </c>
      <c r="P214" s="5" t="s">
        <v>99</v>
      </c>
      <c r="Q214" s="5" t="s">
        <v>240</v>
      </c>
      <c r="R214" s="5" t="s">
        <v>155</v>
      </c>
      <c r="S214" s="5" t="s">
        <v>169</v>
      </c>
      <c r="T214" s="5" t="s">
        <v>157</v>
      </c>
      <c r="U214" s="9" t="n">
        <v>10000000</v>
      </c>
      <c r="V214" s="42" t="s">
        <v>159</v>
      </c>
      <c r="W214" s="5" t="s">
        <v>230</v>
      </c>
      <c r="X214" s="11" t="n">
        <v>42628</v>
      </c>
      <c r="Y214" s="5" t="n">
        <v>23</v>
      </c>
      <c r="AA214" s="11" t="n">
        <v>42631</v>
      </c>
      <c r="AB214" s="5" t="n">
        <v>228</v>
      </c>
      <c r="AC214" s="5" t="s">
        <v>104</v>
      </c>
      <c r="AD214" s="5" t="s">
        <v>112</v>
      </c>
      <c r="AE214" s="5"/>
      <c r="AF214" s="5"/>
      <c r="AG214" s="5"/>
      <c r="AH214" s="5" t="n">
        <v>1.3</v>
      </c>
      <c r="AI214" s="5" t="n">
        <v>300</v>
      </c>
      <c r="AJ214" s="44" t="n">
        <v>42663</v>
      </c>
      <c r="AK214" s="5" t="s">
        <v>104</v>
      </c>
      <c r="AL214" s="5" t="n">
        <v>4</v>
      </c>
      <c r="AM214" s="5" t="n">
        <v>27</v>
      </c>
      <c r="AN214" s="5" t="n">
        <v>15</v>
      </c>
      <c r="AO214" s="44" t="n">
        <v>42738</v>
      </c>
      <c r="AP214" s="5" t="n">
        <v>12</v>
      </c>
      <c r="AQ214" s="5" t="s">
        <v>188</v>
      </c>
      <c r="AR214" s="5" t="s">
        <v>967</v>
      </c>
      <c r="AS214" s="5"/>
      <c r="AT214" s="88" t="s">
        <v>968</v>
      </c>
      <c r="AU214" s="5" t="n">
        <v>40.7</v>
      </c>
      <c r="AV214" s="5"/>
      <c r="AW214" s="5"/>
      <c r="AX214" s="5" t="s">
        <v>355</v>
      </c>
      <c r="AY214" s="5" t="n">
        <v>20200901</v>
      </c>
      <c r="AZ214" s="7" t="n">
        <v>20200910</v>
      </c>
      <c r="BA214" s="68" t="n">
        <v>25992237</v>
      </c>
      <c r="BB214" s="68" t="n">
        <v>24869893</v>
      </c>
      <c r="BC214" s="52" t="n">
        <f aca="false">BB214/BA214</f>
        <v>0.956820030534502</v>
      </c>
      <c r="BD214" s="8" t="str">
        <f aca="false">CONCATENATE("preprocessing/",A214, "/outputs/salmon_hg38_100/quant.sf")</f>
        <v>preprocessing/TMRC30139/outputs/salmon_hg38_100/quant.sf</v>
      </c>
      <c r="BE214" s="78"/>
      <c r="BF214" s="78"/>
      <c r="BG214" s="78"/>
      <c r="BH214" s="5"/>
      <c r="BI214" s="49" t="str">
        <f aca="false">CONCATENATE("preprocessing/", A214, "/outputs/02hisat2_hg38_100/hg38_100_sno_gene_gene_id.count.xz")</f>
        <v>preprocessing/TMRC30139/outputs/02hisat2_hg38_100/hg38_100_sno_gene_gene_id.count.xz</v>
      </c>
      <c r="BJ214" s="68" t="n">
        <v>23220556</v>
      </c>
      <c r="BK214" s="68" t="n">
        <v>1093382</v>
      </c>
      <c r="BL214" s="52" t="n">
        <f aca="false">(BK214+BJ214)/BB214</f>
        <v>0.977645460718307</v>
      </c>
      <c r="BM214" s="5"/>
      <c r="BN214" s="5"/>
      <c r="BO214" s="8" t="str">
        <f aca="false">CONCATENATE("preprocessing/", A214, "/outputs/03hisat2_lpanamensis_v36/sno_gene_gene_id.count.xz")</f>
        <v>preprocessing/TMRC30139/outputs/03hisat2_lpanamensis_v36/sno_gene_gene_id.count.xz</v>
      </c>
      <c r="BP214" s="68" t="n">
        <v>307</v>
      </c>
      <c r="BQ214" s="68" t="n">
        <v>21</v>
      </c>
      <c r="BR214" s="54" t="n">
        <f aca="false">(BQ214+BP214)/BB214</f>
        <v>1.31886373616485E-005</v>
      </c>
      <c r="BS214" s="55" t="n">
        <f aca="false">(BQ214+BP214)/(BK214+BJ214)</f>
        <v>1.34902046719047E-005</v>
      </c>
      <c r="BT214" s="7" t="s">
        <v>173</v>
      </c>
      <c r="BV214" s="7" t="s">
        <v>905</v>
      </c>
      <c r="BW214" s="7" t="s">
        <v>214</v>
      </c>
      <c r="BZ214" s="8" t="s">
        <v>258</v>
      </c>
      <c r="CG214" s="7" t="s">
        <v>969</v>
      </c>
      <c r="CH214" s="7" t="n">
        <v>0</v>
      </c>
      <c r="CI214" s="7" t="n">
        <v>0</v>
      </c>
      <c r="CJ214" s="7" t="n">
        <v>3</v>
      </c>
      <c r="CK214" s="7" t="n">
        <v>0</v>
      </c>
      <c r="CL214" s="8" t="n">
        <f aca="false">SUM(CH214:CK214)</f>
        <v>3</v>
      </c>
      <c r="CM214" s="56" t="n">
        <f aca="false">+CL214/BP214</f>
        <v>0.00977198697068404</v>
      </c>
      <c r="CN214" s="7" t="s">
        <v>104</v>
      </c>
    </row>
    <row r="215" customFormat="false" ht="15.75" hidden="false" customHeight="false" outlineLevel="0" collapsed="false">
      <c r="A215" s="58" t="s">
        <v>970</v>
      </c>
      <c r="B215" s="2" t="s">
        <v>902</v>
      </c>
      <c r="C215" s="2" t="s">
        <v>971</v>
      </c>
      <c r="D215" s="10" t="n">
        <v>2</v>
      </c>
      <c r="E215" s="35" t="s">
        <v>94</v>
      </c>
      <c r="F215" s="5" t="s">
        <v>95</v>
      </c>
      <c r="G215" s="35" t="s">
        <v>96</v>
      </c>
      <c r="H215" s="36" t="n">
        <v>42229</v>
      </c>
      <c r="I215" s="77" t="n">
        <v>0.240277777777778</v>
      </c>
      <c r="J215" s="77" t="n">
        <v>0.5625</v>
      </c>
      <c r="K215" s="35" t="s">
        <v>154</v>
      </c>
      <c r="L215" s="38" t="s">
        <v>185</v>
      </c>
      <c r="M215" s="35" t="n">
        <v>1</v>
      </c>
      <c r="N215" s="35" t="s">
        <v>715</v>
      </c>
      <c r="O215" s="5" t="s">
        <v>240</v>
      </c>
      <c r="P215" s="5" t="s">
        <v>99</v>
      </c>
      <c r="Q215" s="5" t="s">
        <v>240</v>
      </c>
      <c r="R215" s="5" t="s">
        <v>155</v>
      </c>
      <c r="S215" s="5" t="s">
        <v>156</v>
      </c>
      <c r="T215" s="5" t="s">
        <v>157</v>
      </c>
      <c r="U215" s="9" t="n">
        <v>20000000</v>
      </c>
      <c r="V215" s="42" t="s">
        <v>159</v>
      </c>
      <c r="W215" s="5" t="s">
        <v>230</v>
      </c>
      <c r="X215" s="11" t="n">
        <v>42264</v>
      </c>
      <c r="Y215" s="5" t="n">
        <v>28</v>
      </c>
      <c r="Z215" s="35" t="n">
        <f aca="false">(Y215-AH215)-3</f>
        <v>22.5</v>
      </c>
      <c r="AA215" s="44" t="n">
        <v>42264</v>
      </c>
      <c r="AB215" s="10" t="n">
        <v>122</v>
      </c>
      <c r="AC215" s="5" t="s">
        <v>104</v>
      </c>
      <c r="AD215" s="5" t="n">
        <v>6.7</v>
      </c>
      <c r="AE215" s="8" t="s">
        <v>102</v>
      </c>
      <c r="AF215" s="8" t="s">
        <v>102</v>
      </c>
      <c r="AG215" s="8" t="s">
        <v>102</v>
      </c>
      <c r="AH215" s="5" t="n">
        <v>2.5</v>
      </c>
      <c r="AI215" s="5" t="n">
        <v>300</v>
      </c>
      <c r="AJ215" s="44" t="n">
        <v>42265</v>
      </c>
      <c r="AK215" s="5" t="s">
        <v>104</v>
      </c>
      <c r="AL215" s="5" t="n">
        <v>22</v>
      </c>
      <c r="AM215" s="106" t="n">
        <v>27</v>
      </c>
      <c r="AN215" s="106" t="n">
        <v>15</v>
      </c>
      <c r="AO215" s="44" t="n">
        <v>42277</v>
      </c>
      <c r="AP215" s="106" t="n">
        <v>12</v>
      </c>
      <c r="AQ215" s="40" t="s">
        <v>188</v>
      </c>
      <c r="AR215" s="5"/>
      <c r="AS215" s="5"/>
      <c r="AT215" s="7" t="s">
        <v>972</v>
      </c>
      <c r="AU215" s="5" t="n">
        <v>95</v>
      </c>
      <c r="AV215" s="51" t="n">
        <f aca="false">(100 * 2)/AU215</f>
        <v>2.10526315789474</v>
      </c>
      <c r="AW215" s="51" t="n">
        <f aca="false">100-AV215</f>
        <v>97.8947368421053</v>
      </c>
      <c r="AX215" s="5" t="s">
        <v>865</v>
      </c>
      <c r="AY215" s="107" t="n">
        <v>20191107</v>
      </c>
      <c r="AZ215" s="8" t="n">
        <v>20191126</v>
      </c>
      <c r="BA215" s="14" t="n">
        <v>16124042</v>
      </c>
      <c r="BB215" s="14" t="n">
        <v>15143159</v>
      </c>
      <c r="BC215" s="52" t="n">
        <f aca="false">BB215/BA215</f>
        <v>0.9391664323375</v>
      </c>
      <c r="BD215" s="8" t="str">
        <f aca="false">CONCATENATE("preprocessing/",A215, "/outputs/salmon_hg38_100/quant.sf")</f>
        <v>preprocessing/TMRC30042/outputs/salmon_hg38_100/quant.sf</v>
      </c>
      <c r="BE215" s="78"/>
      <c r="BF215" s="52"/>
      <c r="BG215" s="78"/>
      <c r="BH215" s="5"/>
      <c r="BI215" s="49" t="str">
        <f aca="false">CONCATENATE("preprocessing/", A215, "/outputs/02hisat2_hg38_100/hg38_100_sno_gene_gene_id.count.xz")</f>
        <v>preprocessing/TMRC30042/outputs/02hisat2_hg38_100/hg38_100_sno_gene_gene_id.count.xz</v>
      </c>
      <c r="BJ215" s="48" t="n">
        <v>12063695</v>
      </c>
      <c r="BK215" s="48" t="n">
        <v>1947138</v>
      </c>
      <c r="BL215" s="52" t="n">
        <f aca="false">(BK215+BJ215)/BB215</f>
        <v>0.92522524527412</v>
      </c>
      <c r="BM215" s="5"/>
      <c r="BN215" s="5"/>
      <c r="BO215" s="8" t="str">
        <f aca="false">CONCATENATE("preprocessing/", A215, "/outputs/03hisat2_lpanamensis_v36/sno_gene_gene_id.count.xz")</f>
        <v>preprocessing/TMRC30042/outputs/03hisat2_lpanamensis_v36/sno_gene_gene_id.count.xz</v>
      </c>
      <c r="BP215" s="78" t="n">
        <v>2794</v>
      </c>
      <c r="BQ215" s="78" t="n">
        <v>272</v>
      </c>
      <c r="BR215" s="54" t="n">
        <f aca="false">(BQ215+BP215)/BB215</f>
        <v>0.000202467662130471</v>
      </c>
      <c r="BS215" s="55" t="n">
        <f aca="false">(BQ215+BP215)/(BK215+BJ215)</f>
        <v>0.000218830671952196</v>
      </c>
      <c r="BT215" s="7" t="s">
        <v>161</v>
      </c>
      <c r="BU215" s="44" t="n">
        <v>42264</v>
      </c>
      <c r="BV215" s="7" t="s">
        <v>905</v>
      </c>
      <c r="BW215" s="7" t="s">
        <v>163</v>
      </c>
      <c r="BZ215" s="8" t="s">
        <v>258</v>
      </c>
      <c r="CE215" s="7" t="s">
        <v>104</v>
      </c>
      <c r="CG215" s="7" t="s">
        <v>973</v>
      </c>
      <c r="CH215" s="7" t="n">
        <v>0</v>
      </c>
      <c r="CI215" s="7" t="n">
        <v>0</v>
      </c>
      <c r="CL215" s="8" t="n">
        <f aca="false">SUM(CH215:CK215)</f>
        <v>0</v>
      </c>
      <c r="CM215" s="56" t="n">
        <f aca="false">+CL215/BP215</f>
        <v>0</v>
      </c>
      <c r="CN215" s="7" t="s">
        <v>99</v>
      </c>
    </row>
    <row r="216" customFormat="false" ht="26.85" hidden="false" customHeight="false" outlineLevel="0" collapsed="false">
      <c r="A216" s="58" t="s">
        <v>974</v>
      </c>
      <c r="B216" s="2" t="s">
        <v>583</v>
      </c>
      <c r="C216" s="2" t="s">
        <v>975</v>
      </c>
      <c r="D216" s="10" t="n">
        <v>1</v>
      </c>
      <c r="E216" s="35" t="s">
        <v>94</v>
      </c>
      <c r="F216" s="5" t="s">
        <v>95</v>
      </c>
      <c r="G216" s="5" t="s">
        <v>96</v>
      </c>
      <c r="H216" s="36" t="n">
        <v>42243</v>
      </c>
      <c r="I216" s="77"/>
      <c r="J216" s="77"/>
      <c r="K216" s="5" t="s">
        <v>168</v>
      </c>
      <c r="L216" s="38" t="s">
        <v>185</v>
      </c>
      <c r="M216" s="35" t="n">
        <v>1</v>
      </c>
      <c r="N216" s="35" t="s">
        <v>238</v>
      </c>
      <c r="O216" s="5" t="s">
        <v>239</v>
      </c>
      <c r="P216" s="35" t="s">
        <v>585</v>
      </c>
      <c r="Q216" s="5" t="s">
        <v>240</v>
      </c>
      <c r="R216" s="5" t="s">
        <v>155</v>
      </c>
      <c r="S216" s="5" t="s">
        <v>169</v>
      </c>
      <c r="T216" s="5" t="s">
        <v>157</v>
      </c>
      <c r="U216" s="41" t="n">
        <v>5000000</v>
      </c>
      <c r="V216" s="42"/>
      <c r="W216" s="93" t="s">
        <v>230</v>
      </c>
      <c r="X216" s="12"/>
      <c r="Y216" s="35"/>
      <c r="Z216" s="35"/>
      <c r="AB216" s="5"/>
      <c r="AC216" s="5"/>
      <c r="AD216" s="5"/>
      <c r="AE216" s="5"/>
      <c r="AF216" s="5"/>
      <c r="AG216" s="5"/>
      <c r="AH216" s="5"/>
      <c r="AI216" s="5"/>
      <c r="AJ216" s="44"/>
      <c r="AK216" s="5"/>
      <c r="AL216" s="5"/>
      <c r="AM216" s="5"/>
      <c r="AN216" s="5"/>
      <c r="AO216" s="44"/>
      <c r="AP216" s="5"/>
      <c r="AQ216" s="5" t="s">
        <v>241</v>
      </c>
      <c r="AR216" s="5"/>
      <c r="AS216" s="5"/>
      <c r="AT216" s="5"/>
      <c r="AU216" s="5"/>
      <c r="AV216" s="5"/>
      <c r="AW216" s="5"/>
      <c r="AX216" s="5"/>
      <c r="AY216" s="5"/>
      <c r="AZ216" s="5"/>
      <c r="BA216" s="68" t="n">
        <v>20889037</v>
      </c>
      <c r="BB216" s="68" t="n">
        <v>19304569</v>
      </c>
      <c r="BC216" s="78"/>
      <c r="BD216" s="8" t="str">
        <f aca="false">CONCATENATE("preprocessing/",A216, "/outputs/salmon_hg38_100/quant.sf")</f>
        <v>preprocessing/TMRC30188/outputs/salmon_hg38_100/quant.sf</v>
      </c>
      <c r="BE216" s="78"/>
      <c r="BF216" s="78"/>
      <c r="BG216" s="78"/>
      <c r="BH216" s="5"/>
      <c r="BI216" s="49" t="str">
        <f aca="false">CONCATENATE("preprocessing/", A216, "/outputs/02hisat2_hg38_100/hg38_100_sno_gene_gene_id.count.xz")</f>
        <v>preprocessing/TMRC30188/outputs/02hisat2_hg38_100/hg38_100_sno_gene_gene_id.count.xz</v>
      </c>
      <c r="BJ216" s="68" t="n">
        <v>18076132</v>
      </c>
      <c r="BK216" s="68" t="n">
        <v>771297</v>
      </c>
      <c r="BL216" s="5"/>
      <c r="BM216" s="5"/>
      <c r="BN216" s="5"/>
      <c r="BO216" s="8" t="str">
        <f aca="false">CONCATENATE("preprocessing/", A216, "/outputs/03hisat2_lpanamensis_v36/sno_gene_gene_id.count.xz")</f>
        <v>preprocessing/TMRC30188/outputs/03hisat2_lpanamensis_v36/sno_gene_gene_id.count.xz</v>
      </c>
      <c r="BP216" s="68" t="n">
        <v>26652</v>
      </c>
      <c r="BQ216" s="68" t="n">
        <v>1637</v>
      </c>
      <c r="BR216" s="78"/>
      <c r="BS216" s="78"/>
      <c r="BT216" s="7" t="s">
        <v>173</v>
      </c>
      <c r="BU216" s="12"/>
      <c r="BV216" s="7" t="s">
        <v>586</v>
      </c>
      <c r="BW216" s="7" t="s">
        <v>163</v>
      </c>
      <c r="BZ216" s="8" t="s">
        <v>258</v>
      </c>
      <c r="CF216" s="7" t="s">
        <v>542</v>
      </c>
      <c r="CG216" s="7" t="s">
        <v>976</v>
      </c>
      <c r="CH216" s="7" t="n">
        <v>0</v>
      </c>
      <c r="CI216" s="7" t="n">
        <v>12</v>
      </c>
      <c r="CJ216" s="7" t="n">
        <v>394</v>
      </c>
      <c r="CK216" s="7" t="n">
        <v>0</v>
      </c>
      <c r="CM216" s="8" t="n">
        <f aca="false">+CL216/BP216</f>
        <v>0</v>
      </c>
    </row>
    <row r="217" customFormat="false" ht="15.75" hidden="false" customHeight="false" outlineLevel="0" collapsed="false">
      <c r="A217" s="58" t="s">
        <v>977</v>
      </c>
      <c r="B217" s="2" t="s">
        <v>902</v>
      </c>
      <c r="C217" s="2" t="s">
        <v>978</v>
      </c>
      <c r="D217" s="10" t="n">
        <v>2</v>
      </c>
      <c r="E217" s="35" t="s">
        <v>94</v>
      </c>
      <c r="F217" s="5" t="s">
        <v>95</v>
      </c>
      <c r="G217" s="5" t="s">
        <v>96</v>
      </c>
      <c r="H217" s="36" t="n">
        <v>42236</v>
      </c>
      <c r="I217" s="77" t="n">
        <v>0.263888888888889</v>
      </c>
      <c r="J217" s="77" t="n">
        <v>0.583333333333333</v>
      </c>
      <c r="K217" s="5" t="s">
        <v>154</v>
      </c>
      <c r="L217" s="38" t="s">
        <v>185</v>
      </c>
      <c r="M217" s="35" t="n">
        <v>2</v>
      </c>
      <c r="N217" s="35" t="s">
        <v>715</v>
      </c>
      <c r="O217" s="5" t="s">
        <v>240</v>
      </c>
      <c r="P217" s="5" t="s">
        <v>99</v>
      </c>
      <c r="Q217" s="5" t="s">
        <v>240</v>
      </c>
      <c r="R217" s="5" t="s">
        <v>155</v>
      </c>
      <c r="S217" s="5" t="s">
        <v>156</v>
      </c>
      <c r="T217" s="5" t="s">
        <v>157</v>
      </c>
      <c r="V217" s="42" t="s">
        <v>159</v>
      </c>
      <c r="W217" s="5" t="s">
        <v>230</v>
      </c>
      <c r="X217" s="11" t="n">
        <v>42628</v>
      </c>
      <c r="Y217" s="5" t="n">
        <v>23</v>
      </c>
      <c r="AA217" s="11" t="n">
        <v>42631</v>
      </c>
      <c r="AB217" s="5" t="n">
        <v>98</v>
      </c>
      <c r="AC217" s="5" t="s">
        <v>104</v>
      </c>
      <c r="AD217" s="5" t="n">
        <v>7.7</v>
      </c>
      <c r="AE217" s="5"/>
      <c r="AF217" s="5"/>
      <c r="AG217" s="5"/>
      <c r="AH217" s="5" t="n">
        <v>3</v>
      </c>
      <c r="AI217" s="5" t="n">
        <v>300</v>
      </c>
      <c r="AJ217" s="44" t="n">
        <v>42663</v>
      </c>
      <c r="AK217" s="5" t="s">
        <v>104</v>
      </c>
      <c r="AL217" s="5" t="n">
        <v>2</v>
      </c>
      <c r="AM217" s="5" t="n">
        <v>27</v>
      </c>
      <c r="AN217" s="5" t="n">
        <v>15</v>
      </c>
      <c r="AO217" s="44" t="n">
        <v>42738</v>
      </c>
      <c r="AP217" s="5" t="n">
        <v>12</v>
      </c>
      <c r="AQ217" s="40" t="s">
        <v>188</v>
      </c>
      <c r="AR217" s="5"/>
      <c r="AS217" s="5"/>
      <c r="AT217" s="5"/>
      <c r="AU217" s="5"/>
      <c r="AV217" s="5"/>
      <c r="AW217" s="5"/>
      <c r="AX217" s="5" t="s">
        <v>668</v>
      </c>
      <c r="AY217" s="5" t="n">
        <v>20210601</v>
      </c>
      <c r="AZ217" s="5" t="n">
        <v>20210610</v>
      </c>
      <c r="BA217" s="14" t="n">
        <v>23929579</v>
      </c>
      <c r="BB217" s="14" t="n">
        <v>20848382</v>
      </c>
      <c r="BC217" s="52" t="n">
        <f aca="false">BB217/BA217</f>
        <v>0.8712389800088</v>
      </c>
      <c r="BD217" s="8" t="str">
        <f aca="false">CONCATENATE("preprocessing/",A217, "/outputs/salmon_hg38_100/quant.sf")</f>
        <v>preprocessing/TMRC30158/outputs/salmon_hg38_100/quant.sf</v>
      </c>
      <c r="BE217" s="78"/>
      <c r="BF217" s="78"/>
      <c r="BG217" s="78"/>
      <c r="BH217" s="5"/>
      <c r="BI217" s="49" t="str">
        <f aca="false">CONCATENATE("preprocessing/", A217, "/outputs/02hisat2_hg38_100/hg38_100_sno_gene_gene_id.count.xz")</f>
        <v>preprocessing/TMRC30158/outputs/02hisat2_hg38_100/hg38_100_sno_gene_gene_id.count.xz</v>
      </c>
      <c r="BJ217" s="48" t="n">
        <v>19472142</v>
      </c>
      <c r="BK217" s="48" t="n">
        <v>814557</v>
      </c>
      <c r="BL217" s="52" t="n">
        <f aca="false">(BK217+BJ217)/BB217</f>
        <v>0.973058676687716</v>
      </c>
      <c r="BM217" s="5"/>
      <c r="BN217" s="5"/>
      <c r="BO217" s="8" t="str">
        <f aca="false">CONCATENATE("preprocessing/", A217, "/outputs/03hisat2_lpanamensis_v36/sno_gene_gene_id.count.xz")</f>
        <v>preprocessing/TMRC30158/outputs/03hisat2_lpanamensis_v36/sno_gene_gene_id.count.xz</v>
      </c>
      <c r="BP217" s="68" t="n">
        <v>557</v>
      </c>
      <c r="BQ217" s="68" t="n">
        <v>37</v>
      </c>
      <c r="BR217" s="54" t="n">
        <f aca="false">(BQ217+BP217)/BB217</f>
        <v>2.8491419621916E-005</v>
      </c>
      <c r="BS217" s="55" t="n">
        <f aca="false">(BQ217+BP217)/(BK217+BJ217)</f>
        <v>2.92802688106133E-005</v>
      </c>
      <c r="BT217" s="7" t="s">
        <v>161</v>
      </c>
      <c r="BU217" s="12"/>
      <c r="BV217" s="7" t="s">
        <v>905</v>
      </c>
      <c r="BW217" s="7" t="s">
        <v>214</v>
      </c>
      <c r="BZ217" s="8" t="s">
        <v>258</v>
      </c>
      <c r="CG217" s="7" t="s">
        <v>979</v>
      </c>
      <c r="CH217" s="7" t="n">
        <v>0</v>
      </c>
      <c r="CI217" s="7" t="n">
        <v>0</v>
      </c>
      <c r="CJ217" s="7" t="n">
        <v>7</v>
      </c>
      <c r="CK217" s="7" t="n">
        <v>0</v>
      </c>
      <c r="CL217" s="8" t="n">
        <f aca="false">SUM(CH217:CK217)</f>
        <v>7</v>
      </c>
      <c r="CM217" s="56" t="n">
        <f aca="false">+CL217/BP217</f>
        <v>0.0125673249551167</v>
      </c>
      <c r="CN217" s="7" t="s">
        <v>104</v>
      </c>
    </row>
    <row r="218" customFormat="false" ht="26.85" hidden="false" customHeight="false" outlineLevel="0" collapsed="false">
      <c r="A218" s="108" t="s">
        <v>980</v>
      </c>
      <c r="B218" s="2" t="s">
        <v>981</v>
      </c>
      <c r="C218" s="2" t="s">
        <v>982</v>
      </c>
      <c r="D218" s="3" t="n">
        <v>1</v>
      </c>
      <c r="E218" s="5" t="s">
        <v>94</v>
      </c>
      <c r="F218" s="5" t="s">
        <v>95</v>
      </c>
      <c r="G218" s="5" t="s">
        <v>96</v>
      </c>
      <c r="H218" s="36" t="n">
        <v>42284</v>
      </c>
      <c r="I218" s="6" t="n">
        <v>0.208333333333333</v>
      </c>
      <c r="J218" s="6" t="n">
        <v>0.479166666666667</v>
      </c>
      <c r="K218" s="5" t="s">
        <v>168</v>
      </c>
      <c r="L218" s="5" t="s">
        <v>185</v>
      </c>
      <c r="M218" s="7" t="n">
        <v>1</v>
      </c>
      <c r="N218" s="5" t="s">
        <v>238</v>
      </c>
      <c r="O218" s="5" t="s">
        <v>239</v>
      </c>
      <c r="P218" s="35" t="s">
        <v>983</v>
      </c>
      <c r="Q218" s="5" t="s">
        <v>240</v>
      </c>
      <c r="R218" s="5" t="s">
        <v>155</v>
      </c>
      <c r="S218" s="5" t="s">
        <v>169</v>
      </c>
      <c r="T218" s="5" t="s">
        <v>157</v>
      </c>
      <c r="U218" s="9" t="n">
        <v>8000000</v>
      </c>
      <c r="V218" s="42" t="s">
        <v>159</v>
      </c>
      <c r="W218" s="5" t="s">
        <v>230</v>
      </c>
      <c r="X218" s="11" t="n">
        <v>42628</v>
      </c>
      <c r="Y218" s="5" t="n">
        <v>23</v>
      </c>
      <c r="AA218" s="44" t="n">
        <v>42631</v>
      </c>
      <c r="AB218" s="8" t="n">
        <v>197</v>
      </c>
      <c r="AC218" s="8" t="s">
        <v>104</v>
      </c>
      <c r="AD218" s="8" t="n">
        <v>9.5</v>
      </c>
      <c r="AH218" s="8" t="n">
        <v>1.5</v>
      </c>
      <c r="AI218" s="8" t="n">
        <v>300</v>
      </c>
      <c r="AJ218" s="47" t="n">
        <v>42663</v>
      </c>
      <c r="AK218" s="8" t="s">
        <v>104</v>
      </c>
      <c r="AL218" s="8" t="n">
        <v>13</v>
      </c>
      <c r="AM218" s="8" t="n">
        <v>27</v>
      </c>
      <c r="AN218" s="8" t="n">
        <v>15</v>
      </c>
      <c r="AO218" s="13" t="n">
        <v>42738</v>
      </c>
      <c r="AP218" s="8" t="n">
        <v>12</v>
      </c>
      <c r="AQ218" s="8" t="s">
        <v>188</v>
      </c>
      <c r="AT218" s="7" t="s">
        <v>984</v>
      </c>
      <c r="AU218" s="7" t="n">
        <v>72.5</v>
      </c>
      <c r="AX218" s="7" t="s">
        <v>985</v>
      </c>
      <c r="AY218" s="7" t="n">
        <v>20210501</v>
      </c>
      <c r="AZ218" s="7" t="n">
        <v>20210527</v>
      </c>
      <c r="BA218" s="14" t="n">
        <v>25339651</v>
      </c>
      <c r="BB218" s="14" t="n">
        <v>22656149</v>
      </c>
      <c r="BC218" s="52" t="n">
        <f aca="false">BB218/BA218</f>
        <v>0.894098699307264</v>
      </c>
      <c r="BD218" s="8" t="str">
        <f aca="false">CONCATENATE("preprocessing/",A218, "/outputs/salmon_hg38_100/quant.sf")</f>
        <v>preprocessing/TMRC30132/outputs/salmon_hg38_100/quant.sf</v>
      </c>
      <c r="BI218" s="49" t="str">
        <f aca="false">CONCATENATE("preprocessing/", A218, "/outputs/02hisat2_hg38_100/hg38_100_sno_gene_gene_id.count.xz")</f>
        <v>preprocessing/TMRC30132/outputs/02hisat2_hg38_100/hg38_100_sno_gene_gene_id.count.xz</v>
      </c>
      <c r="BJ218" s="48" t="n">
        <v>20849359</v>
      </c>
      <c r="BK218" s="48" t="n">
        <v>1005729</v>
      </c>
      <c r="BL218" s="52" t="n">
        <f aca="false">(BK218+BJ218)/BB218</f>
        <v>0.964642667207035</v>
      </c>
      <c r="BO218" s="8" t="str">
        <f aca="false">CONCATENATE("preprocessing/", A218, "/outputs/03hisat2_lpanamensis_v36/sno_gene_gene_id.count.xz")</f>
        <v>preprocessing/TMRC30132/outputs/03hisat2_lpanamensis_v36/sno_gene_gene_id.count.xz</v>
      </c>
      <c r="BP218" s="68" t="n">
        <v>2397</v>
      </c>
      <c r="BQ218" s="14" t="n">
        <v>155</v>
      </c>
      <c r="BR218" s="54" t="n">
        <f aca="false">(BQ218+BP218)/BB218</f>
        <v>0.00011264050214359</v>
      </c>
      <c r="BS218" s="55" t="n">
        <f aca="false">(BQ218+BP218)/(BK218+BJ218)</f>
        <v>0.000116769147760924</v>
      </c>
      <c r="BV218" s="7" t="s">
        <v>986</v>
      </c>
      <c r="BW218" s="7" t="s">
        <v>163</v>
      </c>
      <c r="BZ218" s="8" t="s">
        <v>258</v>
      </c>
      <c r="CG218" s="7" t="s">
        <v>987</v>
      </c>
      <c r="CH218" s="7" t="n">
        <v>0</v>
      </c>
      <c r="CI218" s="7" t="n">
        <v>0</v>
      </c>
      <c r="CJ218" s="7" t="n">
        <v>37</v>
      </c>
      <c r="CK218" s="7" t="n">
        <v>0</v>
      </c>
      <c r="CL218" s="8" t="n">
        <f aca="false">SUM(CH218:CK218)</f>
        <v>37</v>
      </c>
      <c r="CM218" s="56" t="n">
        <f aca="false">+CL218/BP218</f>
        <v>0.01543596161869</v>
      </c>
      <c r="CN218" s="7" t="s">
        <v>104</v>
      </c>
    </row>
    <row r="219" customFormat="false" ht="15.75" hidden="false" customHeight="false" outlineLevel="0" collapsed="false">
      <c r="A219" s="58" t="s">
        <v>988</v>
      </c>
      <c r="B219" s="2" t="s">
        <v>902</v>
      </c>
      <c r="C219" s="2" t="s">
        <v>989</v>
      </c>
      <c r="D219" s="10" t="n">
        <v>2</v>
      </c>
      <c r="E219" s="35" t="s">
        <v>94</v>
      </c>
      <c r="F219" s="5" t="s">
        <v>95</v>
      </c>
      <c r="G219" s="5" t="s">
        <v>96</v>
      </c>
      <c r="H219" s="36" t="n">
        <v>42244</v>
      </c>
      <c r="I219" s="77" t="n">
        <v>0.259027777777778</v>
      </c>
      <c r="J219" s="77" t="n">
        <v>0.4375</v>
      </c>
      <c r="K219" s="5" t="s">
        <v>154</v>
      </c>
      <c r="L219" s="5" t="s">
        <v>185</v>
      </c>
      <c r="M219" s="5" t="n">
        <v>3</v>
      </c>
      <c r="N219" s="5" t="s">
        <v>715</v>
      </c>
      <c r="O219" s="5" t="s">
        <v>240</v>
      </c>
      <c r="P219" s="5" t="s">
        <v>99</v>
      </c>
      <c r="Q219" s="5" t="s">
        <v>240</v>
      </c>
      <c r="R219" s="5" t="s">
        <v>155</v>
      </c>
      <c r="S219" s="5" t="s">
        <v>156</v>
      </c>
      <c r="T219" s="5" t="s">
        <v>157</v>
      </c>
      <c r="U219" s="9" t="n">
        <v>29000000</v>
      </c>
      <c r="V219" s="42" t="s">
        <v>159</v>
      </c>
      <c r="W219" s="5" t="s">
        <v>230</v>
      </c>
      <c r="X219" s="11" t="n">
        <v>42628</v>
      </c>
      <c r="Y219" s="5" t="n">
        <v>23</v>
      </c>
      <c r="AA219" s="11" t="n">
        <v>42631</v>
      </c>
      <c r="AB219" s="5" t="n">
        <v>103</v>
      </c>
      <c r="AC219" s="5" t="s">
        <v>104</v>
      </c>
      <c r="AD219" s="5" t="n">
        <v>8</v>
      </c>
      <c r="AE219" s="5"/>
      <c r="AF219" s="5"/>
      <c r="AG219" s="5"/>
      <c r="AH219" s="5" t="n">
        <v>2.9</v>
      </c>
      <c r="AI219" s="5" t="n">
        <v>300</v>
      </c>
      <c r="AJ219" s="44" t="n">
        <v>42663</v>
      </c>
      <c r="AK219" s="5" t="s">
        <v>104</v>
      </c>
      <c r="AL219" s="35" t="n">
        <v>5</v>
      </c>
      <c r="AM219" s="35" t="n">
        <v>27</v>
      </c>
      <c r="AN219" s="35" t="n">
        <v>15</v>
      </c>
      <c r="AO219" s="44" t="n">
        <v>42738</v>
      </c>
      <c r="AP219" s="5" t="n">
        <v>12</v>
      </c>
      <c r="AQ219" s="5" t="s">
        <v>188</v>
      </c>
      <c r="AR219" s="5"/>
      <c r="AS219" s="5"/>
      <c r="AT219" s="88" t="s">
        <v>990</v>
      </c>
      <c r="AU219" s="5" t="n">
        <v>31.7</v>
      </c>
      <c r="AV219" s="5"/>
      <c r="AW219" s="5"/>
      <c r="AX219" s="5" t="s">
        <v>668</v>
      </c>
      <c r="AY219" s="5" t="n">
        <v>20210601</v>
      </c>
      <c r="AZ219" s="5" t="n">
        <v>20210610</v>
      </c>
      <c r="BA219" s="14" t="n">
        <v>24608247</v>
      </c>
      <c r="BB219" s="14" t="n">
        <v>21555347</v>
      </c>
      <c r="BC219" s="52" t="n">
        <f aca="false">BB219/BA219</f>
        <v>0.875939964354227</v>
      </c>
      <c r="BD219" s="8" t="str">
        <f aca="false">CONCATENATE("preprocessing/",A219, "/outputs/salmon_hg38_100/quant.sf")</f>
        <v>preprocessing/TMRC30160/outputs/salmon_hg38_100/quant.sf</v>
      </c>
      <c r="BE219" s="78"/>
      <c r="BF219" s="78"/>
      <c r="BG219" s="78"/>
      <c r="BH219" s="5"/>
      <c r="BI219" s="49" t="str">
        <f aca="false">CONCATENATE("preprocessing/", A219, "/outputs/02hisat2_hg38_100/hg38_100_sno_gene_gene_id.count.xz")</f>
        <v>preprocessing/TMRC30160/outputs/02hisat2_hg38_100/hg38_100_sno_gene_gene_id.count.xz</v>
      </c>
      <c r="BJ219" s="48" t="n">
        <v>19357964</v>
      </c>
      <c r="BK219" s="48" t="n">
        <v>1627476</v>
      </c>
      <c r="BL219" s="52" t="n">
        <f aca="false">(BK219+BJ219)/BB219</f>
        <v>0.973560759657453</v>
      </c>
      <c r="BM219" s="5"/>
      <c r="BN219" s="5"/>
      <c r="BO219" s="8" t="str">
        <f aca="false">CONCATENATE("preprocessing/", A219, "/outputs/03hisat2_lpanamensis_v36/sno_gene_gene_id.count.xz")</f>
        <v>preprocessing/TMRC30160/outputs/03hisat2_lpanamensis_v36/sno_gene_gene_id.count.xz</v>
      </c>
      <c r="BP219" s="68" t="n">
        <v>1235</v>
      </c>
      <c r="BQ219" s="68" t="n">
        <v>45</v>
      </c>
      <c r="BR219" s="54" t="n">
        <f aca="false">(BQ219+BP219)/BB219</f>
        <v>5.93820178352963E-005</v>
      </c>
      <c r="BS219" s="55" t="n">
        <f aca="false">(BQ219+BP219)/(BK219+BJ219)</f>
        <v>6.09946705906571E-005</v>
      </c>
      <c r="BT219" s="7" t="s">
        <v>161</v>
      </c>
      <c r="BV219" s="7" t="s">
        <v>905</v>
      </c>
      <c r="BW219" s="7" t="s">
        <v>214</v>
      </c>
      <c r="BZ219" s="8" t="s">
        <v>258</v>
      </c>
      <c r="CG219" s="7" t="s">
        <v>991</v>
      </c>
      <c r="CH219" s="7" t="n">
        <v>0</v>
      </c>
      <c r="CI219" s="7" t="n">
        <v>0</v>
      </c>
      <c r="CJ219" s="7" t="n">
        <v>9</v>
      </c>
      <c r="CK219" s="7" t="n">
        <v>0</v>
      </c>
      <c r="CL219" s="8" t="n">
        <f aca="false">SUM(CH219:CK219)</f>
        <v>9</v>
      </c>
      <c r="CM219" s="56" t="n">
        <f aca="false">+CL219/BP219</f>
        <v>0.00728744939271255</v>
      </c>
      <c r="CN219" s="7" t="s">
        <v>104</v>
      </c>
    </row>
    <row r="220" customFormat="false" ht="26.85" hidden="false" customHeight="false" outlineLevel="0" collapsed="false">
      <c r="A220" s="58" t="s">
        <v>992</v>
      </c>
      <c r="B220" s="2" t="s">
        <v>981</v>
      </c>
      <c r="C220" s="2" t="s">
        <v>993</v>
      </c>
      <c r="D220" s="3" t="n">
        <v>1</v>
      </c>
      <c r="E220" s="5" t="s">
        <v>94</v>
      </c>
      <c r="F220" s="5" t="s">
        <v>95</v>
      </c>
      <c r="G220" s="5" t="s">
        <v>96</v>
      </c>
      <c r="H220" s="36" t="n">
        <v>42292</v>
      </c>
      <c r="I220" s="6" t="n">
        <v>0.355555555555556</v>
      </c>
      <c r="J220" s="6" t="n">
        <v>0.75</v>
      </c>
      <c r="K220" s="5" t="s">
        <v>168</v>
      </c>
      <c r="L220" s="5" t="s">
        <v>185</v>
      </c>
      <c r="M220" s="7" t="n">
        <v>2</v>
      </c>
      <c r="N220" s="5" t="s">
        <v>238</v>
      </c>
      <c r="O220" s="5" t="s">
        <v>239</v>
      </c>
      <c r="P220" s="35" t="s">
        <v>983</v>
      </c>
      <c r="Q220" s="5" t="s">
        <v>240</v>
      </c>
      <c r="R220" s="5" t="s">
        <v>155</v>
      </c>
      <c r="S220" s="5" t="s">
        <v>169</v>
      </c>
      <c r="T220" s="5" t="s">
        <v>157</v>
      </c>
      <c r="U220" s="9" t="n">
        <v>7000000</v>
      </c>
      <c r="V220" s="42" t="s">
        <v>159</v>
      </c>
      <c r="W220" s="5" t="s">
        <v>230</v>
      </c>
      <c r="X220" s="11" t="n">
        <v>42628</v>
      </c>
      <c r="Y220" s="5" t="n">
        <v>23</v>
      </c>
      <c r="AA220" s="44" t="n">
        <v>42631</v>
      </c>
      <c r="AB220" s="8" t="n">
        <v>109</v>
      </c>
      <c r="AC220" s="8" t="s">
        <v>104</v>
      </c>
      <c r="AD220" s="8" t="n">
        <v>9.7</v>
      </c>
      <c r="AH220" s="8" t="n">
        <v>2.7</v>
      </c>
      <c r="AI220" s="8" t="n">
        <v>300</v>
      </c>
      <c r="AJ220" s="47" t="n">
        <v>42663</v>
      </c>
      <c r="AK220" s="8" t="s">
        <v>104</v>
      </c>
      <c r="AL220" s="8" t="n">
        <v>16</v>
      </c>
      <c r="AM220" s="8" t="n">
        <v>27</v>
      </c>
      <c r="AN220" s="8" t="n">
        <v>15</v>
      </c>
      <c r="AO220" s="13" t="n">
        <v>42738</v>
      </c>
      <c r="AP220" s="8" t="n">
        <v>12</v>
      </c>
      <c r="AQ220" s="8" t="s">
        <v>188</v>
      </c>
      <c r="AT220" s="7" t="s">
        <v>994</v>
      </c>
      <c r="AU220" s="7" t="n">
        <v>40.2</v>
      </c>
      <c r="AX220" s="7" t="s">
        <v>251</v>
      </c>
      <c r="AY220" s="7" t="n">
        <v>20210501</v>
      </c>
      <c r="AZ220" s="7" t="n">
        <v>20210530</v>
      </c>
      <c r="BA220" s="14" t="n">
        <v>27332736</v>
      </c>
      <c r="BB220" s="14" t="n">
        <v>24850507</v>
      </c>
      <c r="BC220" s="52" t="n">
        <f aca="false">BB220/BA220</f>
        <v>0.909184759257178</v>
      </c>
      <c r="BD220" s="8" t="str">
        <f aca="false">CONCATENATE("preprocessing/",A220, "/outputs/salmon_hg38_100/quant.sf")</f>
        <v>preprocessing/TMRC30157/outputs/salmon_hg38_100/quant.sf</v>
      </c>
      <c r="BI220" s="49" t="str">
        <f aca="false">CONCATENATE("preprocessing/", A220, "/outputs/02hisat2_hg38_100/hg38_100_sno_gene_gene_id.count.xz")</f>
        <v>preprocessing/TMRC30157/outputs/02hisat2_hg38_100/hg38_100_sno_gene_gene_id.count.xz</v>
      </c>
      <c r="BJ220" s="48" t="n">
        <v>23008886</v>
      </c>
      <c r="BK220" s="48" t="n">
        <v>1162669</v>
      </c>
      <c r="BL220" s="52" t="n">
        <f aca="false">(BK220+BJ220)/BB220</f>
        <v>0.972678545351208</v>
      </c>
      <c r="BO220" s="8" t="str">
        <f aca="false">CONCATENATE("preprocessing/", A220, "/outputs/03hisat2_lpanamensis_v36/sno_gene_gene_id.count.xz")</f>
        <v>preprocessing/TMRC30157/outputs/03hisat2_lpanamensis_v36/sno_gene_gene_id.count.xz</v>
      </c>
      <c r="BP220" s="68" t="n">
        <v>23300</v>
      </c>
      <c r="BQ220" s="68" t="n">
        <v>1217</v>
      </c>
      <c r="BR220" s="54" t="n">
        <f aca="false">(BQ220+BP220)/BB220</f>
        <v>0.000986579468982263</v>
      </c>
      <c r="BS220" s="55" t="n">
        <f aca="false">(BQ220+BP220)/(BK220+BJ220)</f>
        <v>0.00101429138505984</v>
      </c>
      <c r="BV220" s="7" t="s">
        <v>986</v>
      </c>
      <c r="BW220" s="7" t="s">
        <v>214</v>
      </c>
      <c r="BZ220" s="8" t="s">
        <v>258</v>
      </c>
      <c r="CF220" s="7" t="s">
        <v>542</v>
      </c>
      <c r="CG220" s="7" t="s">
        <v>995</v>
      </c>
      <c r="CH220" s="7" t="n">
        <v>0</v>
      </c>
      <c r="CI220" s="7" t="n">
        <v>3</v>
      </c>
      <c r="CJ220" s="7" t="n">
        <v>439</v>
      </c>
      <c r="CK220" s="7" t="n">
        <v>0</v>
      </c>
      <c r="CL220" s="8" t="n">
        <f aca="false">SUM(CH220:CK220)</f>
        <v>442</v>
      </c>
      <c r="CM220" s="56" t="n">
        <f aca="false">+CL220/BP220</f>
        <v>0.0189699570815451</v>
      </c>
      <c r="CN220" s="7" t="s">
        <v>104</v>
      </c>
    </row>
    <row r="221" customFormat="false" ht="26.85" hidden="false" customHeight="false" outlineLevel="0" collapsed="false">
      <c r="A221" s="58" t="s">
        <v>996</v>
      </c>
      <c r="B221" s="2" t="s">
        <v>583</v>
      </c>
      <c r="C221" s="2" t="s">
        <v>997</v>
      </c>
      <c r="D221" s="10" t="n">
        <v>2</v>
      </c>
      <c r="E221" s="35" t="s">
        <v>94</v>
      </c>
      <c r="F221" s="5" t="s">
        <v>95</v>
      </c>
      <c r="G221" s="5" t="s">
        <v>96</v>
      </c>
      <c r="H221" s="36" t="n">
        <v>42243</v>
      </c>
      <c r="I221" s="77"/>
      <c r="J221" s="77"/>
      <c r="K221" s="5" t="s">
        <v>154</v>
      </c>
      <c r="L221" s="38" t="s">
        <v>185</v>
      </c>
      <c r="M221" s="35" t="n">
        <v>1</v>
      </c>
      <c r="N221" s="35" t="s">
        <v>238</v>
      </c>
      <c r="O221" s="5" t="s">
        <v>239</v>
      </c>
      <c r="P221" s="35" t="s">
        <v>585</v>
      </c>
      <c r="Q221" s="5" t="s">
        <v>240</v>
      </c>
      <c r="R221" s="5" t="s">
        <v>155</v>
      </c>
      <c r="S221" s="5" t="s">
        <v>156</v>
      </c>
      <c r="T221" s="5" t="s">
        <v>157</v>
      </c>
      <c r="U221" s="9" t="n">
        <v>28000000</v>
      </c>
      <c r="W221" s="5" t="s">
        <v>230</v>
      </c>
      <c r="X221" s="12"/>
      <c r="AB221" s="5"/>
      <c r="AC221" s="5"/>
      <c r="AD221" s="5"/>
      <c r="AE221" s="5"/>
      <c r="AF221" s="5"/>
      <c r="AG221" s="5"/>
      <c r="AH221" s="5"/>
      <c r="AI221" s="5"/>
      <c r="AJ221" s="44"/>
      <c r="AK221" s="5"/>
      <c r="AL221" s="5"/>
      <c r="AM221" s="5"/>
      <c r="AN221" s="5"/>
      <c r="AO221" s="44"/>
      <c r="AP221" s="5"/>
      <c r="AQ221" s="5" t="s">
        <v>241</v>
      </c>
      <c r="AR221" s="5"/>
      <c r="AS221" s="5"/>
      <c r="AT221" s="5"/>
      <c r="AU221" s="5"/>
      <c r="AV221" s="5"/>
      <c r="AW221" s="5"/>
      <c r="AX221" s="5"/>
      <c r="AY221" s="5"/>
      <c r="AZ221" s="5"/>
      <c r="BA221" s="68" t="n">
        <v>28422650</v>
      </c>
      <c r="BB221" s="68" t="n">
        <v>26454472</v>
      </c>
      <c r="BC221" s="78"/>
      <c r="BD221" s="8" t="str">
        <f aca="false">CONCATENATE("preprocessing/",A221, "/outputs/salmon_hg38_100/quant.sf")</f>
        <v>preprocessing/TMRC30189/outputs/salmon_hg38_100/quant.sf</v>
      </c>
      <c r="BE221" s="78"/>
      <c r="BF221" s="78"/>
      <c r="BG221" s="78"/>
      <c r="BH221" s="5"/>
      <c r="BI221" s="49" t="str">
        <f aca="false">CONCATENATE("preprocessing/", A221, "/outputs/02hisat2_hg38_100/hg38_100_sno_gene_gene_id.count.xz")</f>
        <v>preprocessing/TMRC30189/outputs/02hisat2_hg38_100/hg38_100_sno_gene_gene_id.count.xz</v>
      </c>
      <c r="BJ221" s="68" t="n">
        <v>24728486</v>
      </c>
      <c r="BK221" s="68" t="n">
        <v>1073836</v>
      </c>
      <c r="BL221" s="5"/>
      <c r="BM221" s="5"/>
      <c r="BN221" s="5"/>
      <c r="BO221" s="8" t="str">
        <f aca="false">CONCATENATE("preprocessing/", A221, "/outputs/03hisat2_lpanamensis_v36/sno_gene_gene_id.count.xz")</f>
        <v>preprocessing/TMRC30189/outputs/03hisat2_lpanamensis_v36/sno_gene_gene_id.count.xz</v>
      </c>
      <c r="BP221" s="78" t="n">
        <v>609</v>
      </c>
      <c r="BQ221" s="78" t="n">
        <v>49</v>
      </c>
      <c r="BR221" s="78"/>
      <c r="BS221" s="78"/>
      <c r="BT221" s="7" t="s">
        <v>161</v>
      </c>
      <c r="BU221" s="12"/>
      <c r="BV221" s="7" t="s">
        <v>586</v>
      </c>
      <c r="BW221" s="7" t="s">
        <v>163</v>
      </c>
      <c r="BZ221" s="8" t="s">
        <v>258</v>
      </c>
      <c r="CG221" s="7" t="s">
        <v>998</v>
      </c>
      <c r="CH221" s="7" t="n">
        <v>0</v>
      </c>
      <c r="CI221" s="7" t="n">
        <v>0</v>
      </c>
      <c r="CJ221" s="7" t="n">
        <v>8</v>
      </c>
      <c r="CK221" s="7" t="n">
        <v>0</v>
      </c>
      <c r="CM221" s="8" t="n">
        <f aca="false">+CL221/BP221</f>
        <v>0</v>
      </c>
    </row>
    <row r="222" customFormat="false" ht="26.85" hidden="false" customHeight="false" outlineLevel="0" collapsed="false">
      <c r="A222" s="58" t="s">
        <v>999</v>
      </c>
      <c r="B222" s="2" t="s">
        <v>981</v>
      </c>
      <c r="C222" s="2" t="s">
        <v>1000</v>
      </c>
      <c r="D222" s="3" t="n">
        <v>1</v>
      </c>
      <c r="E222" s="5" t="s">
        <v>94</v>
      </c>
      <c r="F222" s="5" t="s">
        <v>95</v>
      </c>
      <c r="G222" s="5" t="s">
        <v>96</v>
      </c>
      <c r="H222" s="36" t="n">
        <v>42306</v>
      </c>
      <c r="I222" s="6" t="n">
        <v>0.390277777777778</v>
      </c>
      <c r="J222" s="6" t="n">
        <v>0.729166666666667</v>
      </c>
      <c r="K222" s="5" t="s">
        <v>168</v>
      </c>
      <c r="L222" s="5" t="s">
        <v>185</v>
      </c>
      <c r="M222" s="7" t="n">
        <v>3</v>
      </c>
      <c r="N222" s="5" t="s">
        <v>238</v>
      </c>
      <c r="O222" s="5" t="s">
        <v>239</v>
      </c>
      <c r="P222" s="35" t="s">
        <v>983</v>
      </c>
      <c r="Q222" s="5" t="s">
        <v>240</v>
      </c>
      <c r="R222" s="5" t="s">
        <v>155</v>
      </c>
      <c r="S222" s="5" t="s">
        <v>169</v>
      </c>
      <c r="T222" s="5" t="s">
        <v>157</v>
      </c>
      <c r="U222" s="9" t="n">
        <v>6600000</v>
      </c>
      <c r="V222" s="42" t="s">
        <v>159</v>
      </c>
      <c r="W222" s="5" t="s">
        <v>230</v>
      </c>
      <c r="X222" s="11" t="n">
        <v>42628</v>
      </c>
      <c r="Y222" s="5" t="n">
        <v>23</v>
      </c>
      <c r="AA222" s="44" t="n">
        <v>42631</v>
      </c>
      <c r="AB222" s="8" t="n">
        <v>116</v>
      </c>
      <c r="AC222" s="8" t="s">
        <v>104</v>
      </c>
      <c r="AD222" s="100" t="s">
        <v>99</v>
      </c>
      <c r="AH222" s="8" t="n">
        <v>2.6</v>
      </c>
      <c r="AI222" s="8" t="n">
        <v>300</v>
      </c>
      <c r="AJ222" s="47" t="n">
        <v>42663</v>
      </c>
      <c r="AK222" s="8" t="s">
        <v>104</v>
      </c>
      <c r="AL222" s="8" t="n">
        <v>20</v>
      </c>
      <c r="AM222" s="8" t="n">
        <v>27</v>
      </c>
      <c r="AN222" s="8" t="n">
        <v>15</v>
      </c>
      <c r="AO222" s="13" t="n">
        <v>42738</v>
      </c>
      <c r="AP222" s="8" t="n">
        <v>12</v>
      </c>
      <c r="AQ222" s="8" t="s">
        <v>188</v>
      </c>
      <c r="AR222" s="7" t="s">
        <v>1001</v>
      </c>
      <c r="AT222" s="88" t="s">
        <v>1002</v>
      </c>
      <c r="AU222" s="7" t="n">
        <v>80.5</v>
      </c>
      <c r="AX222" s="7" t="s">
        <v>292</v>
      </c>
      <c r="AY222" s="7" t="n">
        <v>20210601</v>
      </c>
      <c r="AZ222" s="7" t="n">
        <v>20210623</v>
      </c>
      <c r="BA222" s="14" t="n">
        <v>27756333</v>
      </c>
      <c r="BB222" s="14" t="n">
        <v>24520775</v>
      </c>
      <c r="BC222" s="52" t="n">
        <f aca="false">BB222/BA222</f>
        <v>0.88342991849824</v>
      </c>
      <c r="BD222" s="8" t="str">
        <f aca="false">CONCATENATE("preprocessing/",A222, "/outputs/salmon_hg38_100/quant.sf")</f>
        <v>preprocessing/TMRC30183/outputs/salmon_hg38_100/quant.sf</v>
      </c>
      <c r="BI222" s="49" t="str">
        <f aca="false">CONCATENATE("preprocessing/", A222, "/outputs/02hisat2_hg38_100/hg38_100_sno_gene_gene_id.count.xz")</f>
        <v>preprocessing/TMRC30183/outputs/02hisat2_hg38_100/hg38_100_sno_gene_gene_id.count.xz</v>
      </c>
      <c r="BJ222" s="75" t="n">
        <v>22806355</v>
      </c>
      <c r="BK222" s="75" t="n">
        <v>1012376</v>
      </c>
      <c r="BL222" s="52" t="n">
        <f aca="false">(BK222+BJ222)/BB222</f>
        <v>0.971369420420032</v>
      </c>
      <c r="BO222" s="8" t="str">
        <f aca="false">CONCATENATE("preprocessing/", A222, "/outputs/03hisat2_lpanamensis_v36/sno_gene_gene_id.count.xz")</f>
        <v>preprocessing/TMRC30183/outputs/03hisat2_lpanamensis_v36/sno_gene_gene_id.count.xz</v>
      </c>
      <c r="BP222" s="68" t="n">
        <v>11625</v>
      </c>
      <c r="BQ222" s="14" t="n">
        <v>869</v>
      </c>
      <c r="BR222" s="54" t="n">
        <f aca="false">(BQ222+BP222)/BB222</f>
        <v>0.000509527125468098</v>
      </c>
      <c r="BS222" s="55" t="n">
        <f aca="false">(BQ222+BP222)/(BK222+BJ222)</f>
        <v>0.000524545157338567</v>
      </c>
      <c r="BV222" s="7" t="s">
        <v>986</v>
      </c>
      <c r="BW222" s="7" t="s">
        <v>214</v>
      </c>
      <c r="BZ222" s="8" t="s">
        <v>258</v>
      </c>
      <c r="CG222" s="7" t="s">
        <v>1003</v>
      </c>
      <c r="CH222" s="7" t="n">
        <v>0</v>
      </c>
      <c r="CI222" s="7" t="n">
        <v>0</v>
      </c>
      <c r="CJ222" s="7" t="n">
        <v>138</v>
      </c>
      <c r="CK222" s="7" t="n">
        <v>0</v>
      </c>
      <c r="CL222" s="8" t="n">
        <f aca="false">SUM(CH222:CK222)</f>
        <v>138</v>
      </c>
      <c r="CM222" s="56" t="n">
        <f aca="false">+CL222/BP222</f>
        <v>0.0118709677419355</v>
      </c>
      <c r="CN222" s="7" t="s">
        <v>104</v>
      </c>
    </row>
    <row r="223" customFormat="false" ht="26.85" hidden="false" customHeight="false" outlineLevel="0" collapsed="false">
      <c r="A223" s="58" t="s">
        <v>1004</v>
      </c>
      <c r="B223" s="2" t="s">
        <v>981</v>
      </c>
      <c r="C223" s="2" t="s">
        <v>1005</v>
      </c>
      <c r="D223" s="3" t="n">
        <v>1</v>
      </c>
      <c r="E223" s="5" t="s">
        <v>94</v>
      </c>
      <c r="F223" s="5" t="s">
        <v>95</v>
      </c>
      <c r="G223" s="5" t="s">
        <v>96</v>
      </c>
      <c r="H223" s="36" t="n">
        <v>42284</v>
      </c>
      <c r="I223" s="6" t="n">
        <v>0.208333333333333</v>
      </c>
      <c r="J223" s="6" t="n">
        <v>0.479166666666667</v>
      </c>
      <c r="K223" s="5" t="s">
        <v>154</v>
      </c>
      <c r="L223" s="5" t="s">
        <v>185</v>
      </c>
      <c r="M223" s="7" t="n">
        <v>1</v>
      </c>
      <c r="N223" s="5" t="s">
        <v>238</v>
      </c>
      <c r="O223" s="5" t="s">
        <v>239</v>
      </c>
      <c r="P223" s="35" t="s">
        <v>983</v>
      </c>
      <c r="Q223" s="5" t="s">
        <v>240</v>
      </c>
      <c r="R223" s="5" t="s">
        <v>155</v>
      </c>
      <c r="S223" s="5" t="s">
        <v>156</v>
      </c>
      <c r="T223" s="5" t="s">
        <v>157</v>
      </c>
      <c r="U223" s="9" t="n">
        <v>24000000</v>
      </c>
      <c r="V223" s="42" t="s">
        <v>159</v>
      </c>
      <c r="W223" s="5" t="s">
        <v>230</v>
      </c>
      <c r="X223" s="11" t="n">
        <v>42628</v>
      </c>
      <c r="Y223" s="5" t="n">
        <v>23</v>
      </c>
      <c r="AA223" s="44" t="n">
        <v>42631</v>
      </c>
      <c r="AB223" s="8" t="n">
        <v>51</v>
      </c>
      <c r="AC223" s="8" t="s">
        <v>104</v>
      </c>
      <c r="AD223" s="8" t="n">
        <v>7.4</v>
      </c>
      <c r="AH223" s="8" t="n">
        <v>5.9</v>
      </c>
      <c r="AI223" s="8" t="n">
        <v>300</v>
      </c>
      <c r="AJ223" s="47" t="n">
        <v>42663</v>
      </c>
      <c r="AK223" s="8" t="s">
        <v>104</v>
      </c>
      <c r="AL223" s="8" t="n">
        <v>14</v>
      </c>
      <c r="AM223" s="8" t="n">
        <v>27</v>
      </c>
      <c r="AN223" s="8" t="n">
        <v>15</v>
      </c>
      <c r="AO223" s="13" t="n">
        <v>42738</v>
      </c>
      <c r="AP223" s="8" t="n">
        <v>12</v>
      </c>
      <c r="AQ223" s="8" t="s">
        <v>188</v>
      </c>
      <c r="AT223" s="88" t="s">
        <v>1006</v>
      </c>
      <c r="AU223" s="7" t="n">
        <v>42.8</v>
      </c>
      <c r="AX223" s="5" t="s">
        <v>668</v>
      </c>
      <c r="AY223" s="7" t="n">
        <v>20210601</v>
      </c>
      <c r="AZ223" s="7" t="n">
        <v>20210610</v>
      </c>
      <c r="BA223" s="14" t="n">
        <v>30366872</v>
      </c>
      <c r="BB223" s="14" t="n">
        <v>26451066</v>
      </c>
      <c r="BC223" s="52" t="n">
        <f aca="false">BB223/BA223</f>
        <v>0.871050070616427</v>
      </c>
      <c r="BD223" s="8" t="str">
        <f aca="false">CONCATENATE("preprocessing/",A223, "/outputs/salmon_hg38_100/quant.sf")</f>
        <v>preprocessing/TMRC30167/outputs/salmon_hg38_100/quant.sf</v>
      </c>
      <c r="BI223" s="49" t="str">
        <f aca="false">CONCATENATE("preprocessing/", A223, "/outputs/02hisat2_hg38_100/hg38_100_sno_gene_gene_id.count.xz")</f>
        <v>preprocessing/TMRC30167/outputs/02hisat2_hg38_100/hg38_100_sno_gene_gene_id.count.xz</v>
      </c>
      <c r="BJ223" s="48" t="n">
        <v>24700713</v>
      </c>
      <c r="BK223" s="48" t="n">
        <v>1005471</v>
      </c>
      <c r="BL223" s="52" t="n">
        <f aca="false">(BK223+BJ223)/BB223</f>
        <v>0.971839244588479</v>
      </c>
      <c r="BO223" s="8" t="str">
        <f aca="false">CONCATENATE("preprocessing/", A223, "/outputs/03hisat2_lpanamensis_v36/sno_gene_gene_id.count.xz")</f>
        <v>preprocessing/TMRC30167/outputs/03hisat2_lpanamensis_v36/sno_gene_gene_id.count.xz</v>
      </c>
      <c r="BP223" s="68" t="n">
        <v>1816</v>
      </c>
      <c r="BQ223" s="68" t="n">
        <v>156</v>
      </c>
      <c r="BR223" s="54" t="n">
        <f aca="false">(BQ223+BP223)/BB223</f>
        <v>7.45527609359865E-005</v>
      </c>
      <c r="BS223" s="55" t="n">
        <f aca="false">(BQ223+BP223)/(BK223+BJ223)</f>
        <v>7.6713058616557E-005</v>
      </c>
      <c r="BV223" s="7" t="s">
        <v>986</v>
      </c>
      <c r="BW223" s="7" t="s">
        <v>163</v>
      </c>
      <c r="BZ223" s="8" t="s">
        <v>258</v>
      </c>
      <c r="CG223" s="7" t="s">
        <v>1007</v>
      </c>
      <c r="CH223" s="7" t="n">
        <v>0</v>
      </c>
      <c r="CI223" s="7" t="n">
        <v>0</v>
      </c>
      <c r="CJ223" s="7" t="n">
        <v>24</v>
      </c>
      <c r="CK223" s="7" t="n">
        <v>0</v>
      </c>
      <c r="CL223" s="8" t="n">
        <f aca="false">SUM(CH223:CK223)</f>
        <v>24</v>
      </c>
      <c r="CM223" s="56" t="n">
        <f aca="false">+CL223/BP223</f>
        <v>0.013215859030837</v>
      </c>
      <c r="CN223" s="7" t="s">
        <v>104</v>
      </c>
    </row>
    <row r="224" customFormat="false" ht="26.85" hidden="false" customHeight="false" outlineLevel="0" collapsed="false">
      <c r="A224" s="90" t="s">
        <v>1008</v>
      </c>
      <c r="B224" s="2" t="s">
        <v>1009</v>
      </c>
      <c r="C224" s="2" t="s">
        <v>1010</v>
      </c>
      <c r="D224" s="3" t="n">
        <v>1</v>
      </c>
      <c r="E224" s="5" t="s">
        <v>94</v>
      </c>
      <c r="F224" s="5" t="s">
        <v>95</v>
      </c>
      <c r="G224" s="5" t="s">
        <v>96</v>
      </c>
      <c r="H224" s="36" t="n">
        <v>42285</v>
      </c>
      <c r="I224" s="6" t="n">
        <v>0.197916666666667</v>
      </c>
      <c r="J224" s="6" t="n">
        <v>0.4375</v>
      </c>
      <c r="K224" s="5" t="s">
        <v>168</v>
      </c>
      <c r="L224" s="5" t="s">
        <v>185</v>
      </c>
      <c r="M224" s="7" t="n">
        <v>1</v>
      </c>
      <c r="N224" s="5" t="s">
        <v>99</v>
      </c>
      <c r="O224" s="5" t="s">
        <v>99</v>
      </c>
      <c r="P224" s="35" t="s">
        <v>1011</v>
      </c>
      <c r="Q224" s="5" t="s">
        <v>291</v>
      </c>
      <c r="R224" s="5" t="s">
        <v>155</v>
      </c>
      <c r="S224" s="5" t="s">
        <v>169</v>
      </c>
      <c r="T224" s="5" t="s">
        <v>157</v>
      </c>
      <c r="U224" s="9" t="n">
        <v>18000000</v>
      </c>
      <c r="V224" s="42" t="s">
        <v>159</v>
      </c>
      <c r="W224" s="5" t="s">
        <v>230</v>
      </c>
      <c r="X224" s="11" t="n">
        <v>42627</v>
      </c>
      <c r="Y224" s="5" t="n">
        <v>23</v>
      </c>
      <c r="AA224" s="44" t="n">
        <v>42631</v>
      </c>
      <c r="AB224" s="8" t="n">
        <v>430</v>
      </c>
      <c r="AC224" s="8" t="s">
        <v>104</v>
      </c>
      <c r="AD224" s="8" t="n">
        <v>9.4</v>
      </c>
      <c r="AE224" s="8" t="s">
        <v>102</v>
      </c>
      <c r="AF224" s="8" t="s">
        <v>102</v>
      </c>
      <c r="AG224" s="8" t="s">
        <v>102</v>
      </c>
      <c r="AH224" s="8" t="n">
        <v>0.7</v>
      </c>
      <c r="AI224" s="8" t="n">
        <v>300</v>
      </c>
      <c r="AJ224" s="47" t="n">
        <v>42636</v>
      </c>
      <c r="AK224" s="8" t="s">
        <v>104</v>
      </c>
      <c r="AL224" s="8" t="n">
        <v>23</v>
      </c>
      <c r="AM224" s="8" t="n">
        <v>27</v>
      </c>
      <c r="AN224" s="8" t="n">
        <v>15</v>
      </c>
      <c r="AO224" s="47" t="n">
        <v>42647</v>
      </c>
      <c r="AP224" s="8" t="n">
        <v>12</v>
      </c>
      <c r="AQ224" s="8" t="s">
        <v>188</v>
      </c>
      <c r="AT224" s="7" t="s">
        <v>1012</v>
      </c>
      <c r="AU224" s="7" t="n">
        <v>129</v>
      </c>
      <c r="AV224" s="51" t="n">
        <f aca="false">(100 * 4)/AU224</f>
        <v>3.10077519379845</v>
      </c>
      <c r="AW224" s="109" t="n">
        <f aca="false">100-AV224</f>
        <v>96.8992248062015</v>
      </c>
      <c r="AX224" s="5" t="s">
        <v>668</v>
      </c>
      <c r="AY224" s="7" t="n">
        <v>20210601</v>
      </c>
      <c r="AZ224" s="7" t="n">
        <v>20210610</v>
      </c>
      <c r="BA224" s="14" t="n">
        <v>28406758</v>
      </c>
      <c r="BB224" s="14" t="n">
        <v>24894046</v>
      </c>
      <c r="BC224" s="52" t="n">
        <f aca="false">BB224/BA224</f>
        <v>0.876342383034347</v>
      </c>
      <c r="BD224" s="8" t="str">
        <f aca="false">CONCATENATE("preprocessing/",A224, "/outputs/salmon_hg38_100/quant.sf")</f>
        <v>preprocessing/TMRC30123/outputs/salmon_hg38_100/quant.sf</v>
      </c>
      <c r="BI224" s="49" t="str">
        <f aca="false">CONCATENATE("preprocessing/", A224, "/outputs/02hisat2_hg38_100/hg38_100_sno_gene_gene_id.count.xz")</f>
        <v>preprocessing/TMRC30123/outputs/02hisat2_hg38_100/hg38_100_sno_gene_gene_id.count.xz</v>
      </c>
      <c r="BJ224" s="48" t="n">
        <v>23307695</v>
      </c>
      <c r="BK224" s="48" t="n">
        <v>912942</v>
      </c>
      <c r="BL224" s="52" t="n">
        <f aca="false">(BK224+BJ224)/BB224</f>
        <v>0.972948993506319</v>
      </c>
      <c r="BO224" s="8" t="str">
        <f aca="false">CONCATENATE("preprocessing/", A224, "/outputs/03hisat2_lpanamensis_v36/sno_gene_gene_id.count.xz")</f>
        <v>preprocessing/TMRC30123/outputs/03hisat2_lpanamensis_v36/sno_gene_gene_id.count.xz</v>
      </c>
      <c r="BP224" s="14" t="n">
        <v>544</v>
      </c>
      <c r="BQ224" s="14" t="n">
        <v>40</v>
      </c>
      <c r="BR224" s="54" t="n">
        <f aca="false">(BQ224+BP224)/BB224</f>
        <v>2.34594247957925E-005</v>
      </c>
      <c r="BS224" s="55" t="n">
        <f aca="false">(BQ224+BP224)/(BK224+BJ224)</f>
        <v>2.41116697302387E-005</v>
      </c>
      <c r="BV224" s="7" t="s">
        <v>1013</v>
      </c>
      <c r="BW224" s="7" t="s">
        <v>163</v>
      </c>
      <c r="BZ224" s="8" t="s">
        <v>258</v>
      </c>
      <c r="CG224" s="7" t="s">
        <v>1014</v>
      </c>
      <c r="CH224" s="7" t="n">
        <v>0</v>
      </c>
      <c r="CI224" s="7" t="n">
        <v>0</v>
      </c>
      <c r="CJ224" s="7" t="n">
        <v>5</v>
      </c>
      <c r="CK224" s="7" t="n">
        <v>0</v>
      </c>
      <c r="CL224" s="8" t="n">
        <f aca="false">SUM(CH224:CK224)</f>
        <v>5</v>
      </c>
      <c r="CM224" s="56" t="n">
        <f aca="false">+CL224/BP224</f>
        <v>0.00919117647058824</v>
      </c>
      <c r="CN224" s="7" t="s">
        <v>104</v>
      </c>
    </row>
    <row r="225" customFormat="false" ht="26.85" hidden="false" customHeight="false" outlineLevel="0" collapsed="false">
      <c r="A225" s="58" t="s">
        <v>1015</v>
      </c>
      <c r="B225" s="2" t="s">
        <v>981</v>
      </c>
      <c r="C225" s="2" t="s">
        <v>1016</v>
      </c>
      <c r="D225" s="3" t="n">
        <v>1</v>
      </c>
      <c r="E225" s="5" t="s">
        <v>94</v>
      </c>
      <c r="F225" s="5" t="s">
        <v>95</v>
      </c>
      <c r="G225" s="5" t="s">
        <v>96</v>
      </c>
      <c r="H225" s="36" t="n">
        <v>42292</v>
      </c>
      <c r="I225" s="6" t="n">
        <v>0.355555555555556</v>
      </c>
      <c r="J225" s="6" t="n">
        <v>0.75</v>
      </c>
      <c r="K225" s="5" t="s">
        <v>154</v>
      </c>
      <c r="L225" s="5" t="s">
        <v>185</v>
      </c>
      <c r="M225" s="7" t="n">
        <v>2</v>
      </c>
      <c r="N225" s="5" t="s">
        <v>238</v>
      </c>
      <c r="O225" s="5" t="s">
        <v>239</v>
      </c>
      <c r="P225" s="35" t="s">
        <v>983</v>
      </c>
      <c r="Q225" s="5" t="s">
        <v>240</v>
      </c>
      <c r="R225" s="5" t="s">
        <v>155</v>
      </c>
      <c r="S225" s="5" t="s">
        <v>156</v>
      </c>
      <c r="T225" s="5" t="s">
        <v>157</v>
      </c>
      <c r="U225" s="9" t="n">
        <v>25000000</v>
      </c>
      <c r="V225" s="42" t="s">
        <v>159</v>
      </c>
      <c r="W225" s="5" t="s">
        <v>230</v>
      </c>
      <c r="X225" s="11" t="n">
        <v>42628</v>
      </c>
      <c r="Y225" s="5" t="n">
        <v>23</v>
      </c>
      <c r="AA225" s="44" t="n">
        <v>42631</v>
      </c>
      <c r="AB225" s="8" t="n">
        <v>55</v>
      </c>
      <c r="AC225" s="8" t="s">
        <v>104</v>
      </c>
      <c r="AD225" s="8" t="n">
        <v>7.7</v>
      </c>
      <c r="AH225" s="8" t="n">
        <v>5.5</v>
      </c>
      <c r="AI225" s="8" t="n">
        <v>300</v>
      </c>
      <c r="AJ225" s="47" t="n">
        <v>42663</v>
      </c>
      <c r="AK225" s="8" t="s">
        <v>104</v>
      </c>
      <c r="AL225" s="8" t="n">
        <v>18</v>
      </c>
      <c r="AM225" s="8" t="n">
        <v>27</v>
      </c>
      <c r="AN225" s="8" t="n">
        <v>15</v>
      </c>
      <c r="AO225" s="13" t="n">
        <v>42738</v>
      </c>
      <c r="AP225" s="8" t="n">
        <v>12</v>
      </c>
      <c r="AQ225" s="8" t="s">
        <v>188</v>
      </c>
      <c r="AT225" s="88" t="s">
        <v>1017</v>
      </c>
      <c r="AU225" s="7" t="n">
        <v>47.9</v>
      </c>
      <c r="AX225" s="7" t="s">
        <v>292</v>
      </c>
      <c r="AY225" s="7" t="n">
        <v>20210601</v>
      </c>
      <c r="AZ225" s="7" t="n">
        <v>20210623</v>
      </c>
      <c r="BA225" s="14" t="n">
        <v>44387615</v>
      </c>
      <c r="BB225" s="14" t="n">
        <v>39282504</v>
      </c>
      <c r="BC225" s="52" t="n">
        <f aca="false">BB225/BA225</f>
        <v>0.884987940892972</v>
      </c>
      <c r="BD225" s="8" t="str">
        <f aca="false">CONCATENATE("preprocessing/",A225, "/outputs/salmon_hg38_100/quant.sf")</f>
        <v>preprocessing/TMRC30181/outputs/salmon_hg38_100/quant.sf</v>
      </c>
      <c r="BI225" s="49" t="str">
        <f aca="false">CONCATENATE("preprocessing/", A225, "/outputs/02hisat2_hg38_100/hg38_100_sno_gene_gene_id.count.xz")</f>
        <v>preprocessing/TMRC30181/outputs/02hisat2_hg38_100/hg38_100_sno_gene_gene_id.count.xz</v>
      </c>
      <c r="BJ225" s="75" t="n">
        <v>36536823</v>
      </c>
      <c r="BK225" s="75" t="n">
        <v>1565175</v>
      </c>
      <c r="BL225" s="52" t="n">
        <f aca="false">(BK225+BJ225)/BB225</f>
        <v>0.969948300648044</v>
      </c>
      <c r="BO225" s="8" t="str">
        <f aca="false">CONCATENATE("preprocessing/", A225, "/outputs/03hisat2_lpanamensis_v36/sno_gene_gene_id.count.xz")</f>
        <v>preprocessing/TMRC30181/outputs/03hisat2_lpanamensis_v36/sno_gene_gene_id.count.xz</v>
      </c>
      <c r="BP225" s="68" t="n">
        <v>1128</v>
      </c>
      <c r="BQ225" s="68" t="n">
        <v>75</v>
      </c>
      <c r="BR225" s="54" t="n">
        <f aca="false">(BQ225+BP225)/BB225</f>
        <v>3.06243206899438E-005</v>
      </c>
      <c r="BS225" s="55" t="n">
        <f aca="false">(BQ225+BP225)/(BK225+BJ225)</f>
        <v>3.15731474239225E-005</v>
      </c>
      <c r="BV225" s="7" t="s">
        <v>986</v>
      </c>
      <c r="BW225" s="7" t="s">
        <v>214</v>
      </c>
      <c r="BZ225" s="8" t="s">
        <v>258</v>
      </c>
      <c r="CG225" s="7" t="s">
        <v>1018</v>
      </c>
      <c r="CH225" s="7" t="n">
        <v>0</v>
      </c>
      <c r="CI225" s="7" t="n">
        <v>0</v>
      </c>
      <c r="CJ225" s="7" t="n">
        <v>24</v>
      </c>
      <c r="CK225" s="7" t="n">
        <v>0</v>
      </c>
      <c r="CL225" s="8" t="n">
        <f aca="false">SUM(CH225:CK225)</f>
        <v>24</v>
      </c>
      <c r="CM225" s="56" t="n">
        <f aca="false">+CL225/BP225</f>
        <v>0.0212765957446809</v>
      </c>
      <c r="CN225" s="7" t="s">
        <v>104</v>
      </c>
    </row>
    <row r="226" customFormat="false" ht="26.85" hidden="false" customHeight="false" outlineLevel="0" collapsed="false">
      <c r="A226" s="90" t="s">
        <v>1019</v>
      </c>
      <c r="B226" s="2" t="s">
        <v>1009</v>
      </c>
      <c r="C226" s="2" t="s">
        <v>1020</v>
      </c>
      <c r="D226" s="3" t="n">
        <v>1</v>
      </c>
      <c r="E226" s="5" t="s">
        <v>94</v>
      </c>
      <c r="F226" s="5" t="s">
        <v>95</v>
      </c>
      <c r="G226" s="5" t="s">
        <v>96</v>
      </c>
      <c r="H226" s="36" t="n">
        <v>42292</v>
      </c>
      <c r="I226" s="6" t="n">
        <v>0.386805555555556</v>
      </c>
      <c r="J226" s="6" t="n">
        <v>0.75</v>
      </c>
      <c r="K226" s="5" t="s">
        <v>168</v>
      </c>
      <c r="L226" s="5" t="s">
        <v>185</v>
      </c>
      <c r="M226" s="7" t="n">
        <v>2</v>
      </c>
      <c r="N226" s="5" t="s">
        <v>99</v>
      </c>
      <c r="O226" s="5" t="s">
        <v>99</v>
      </c>
      <c r="P226" s="35" t="s">
        <v>1011</v>
      </c>
      <c r="Q226" s="5" t="s">
        <v>291</v>
      </c>
      <c r="R226" s="5" t="s">
        <v>155</v>
      </c>
      <c r="S226" s="5" t="s">
        <v>169</v>
      </c>
      <c r="T226" s="5" t="s">
        <v>157</v>
      </c>
      <c r="U226" s="9" t="n">
        <v>7000000</v>
      </c>
      <c r="V226" s="42" t="s">
        <v>159</v>
      </c>
      <c r="W226" s="5" t="s">
        <v>230</v>
      </c>
      <c r="X226" s="11" t="n">
        <v>42627</v>
      </c>
      <c r="Y226" s="5" t="n">
        <v>23</v>
      </c>
      <c r="AA226" s="44" t="n">
        <v>42631</v>
      </c>
      <c r="AB226" s="8" t="n">
        <v>282</v>
      </c>
      <c r="AC226" s="8" t="s">
        <v>104</v>
      </c>
      <c r="AD226" s="8" t="n">
        <v>9.6</v>
      </c>
      <c r="AH226" s="8" t="n">
        <v>1.1</v>
      </c>
      <c r="AI226" s="8" t="n">
        <v>300</v>
      </c>
      <c r="AJ226" s="47" t="n">
        <v>42636</v>
      </c>
      <c r="AK226" s="8" t="s">
        <v>104</v>
      </c>
      <c r="AL226" s="8" t="n">
        <v>2</v>
      </c>
      <c r="AM226" s="8" t="n">
        <v>27</v>
      </c>
      <c r="AN226" s="8" t="n">
        <v>15</v>
      </c>
      <c r="AO226" s="47" t="n">
        <v>42647</v>
      </c>
      <c r="AP226" s="8" t="n">
        <v>12</v>
      </c>
      <c r="AQ226" s="8" t="s">
        <v>188</v>
      </c>
      <c r="AT226" s="7" t="s">
        <v>1021</v>
      </c>
      <c r="AU226" s="7" t="n">
        <v>136</v>
      </c>
      <c r="AV226" s="51" t="n">
        <f aca="false">(100 * 4)/AU226</f>
        <v>2.94117647058824</v>
      </c>
      <c r="AW226" s="109" t="n">
        <f aca="false">100-AV226</f>
        <v>97.0588235294118</v>
      </c>
      <c r="AX226" s="7" t="s">
        <v>572</v>
      </c>
      <c r="AY226" s="7" t="n">
        <v>20210301</v>
      </c>
      <c r="AZ226" s="7" t="n">
        <v>20210308</v>
      </c>
      <c r="BA226" s="14" t="n">
        <v>174979705</v>
      </c>
      <c r="BB226" s="14" t="n">
        <v>165997522</v>
      </c>
      <c r="BC226" s="52" t="n">
        <f aca="false">BB226/BA226</f>
        <v>0.948667286871926</v>
      </c>
      <c r="BD226" s="8" t="str">
        <f aca="false">CONCATENATE("preprocessing/",A226, "/outputs/salmon_hg38_100/quant.sf")</f>
        <v>preprocessing/TMRC30072/outputs/salmon_hg38_100/quant.sf</v>
      </c>
      <c r="BI226" s="49" t="str">
        <f aca="false">CONCATENATE("preprocessing/", A226, "/outputs/02hisat2_hg38_100/hg38_100_sno_gene_gene_id.count.xz")</f>
        <v>preprocessing/TMRC30072/outputs/02hisat2_hg38_100/hg38_100_sno_gene_gene_id.count.xz</v>
      </c>
      <c r="BJ226" s="75" t="n">
        <v>122772879</v>
      </c>
      <c r="BK226" s="48"/>
      <c r="BL226" s="52" t="n">
        <f aca="false">(BK226+BJ226)/BB226</f>
        <v>0.739606697261421</v>
      </c>
      <c r="BM226" s="75"/>
      <c r="BO226" s="8" t="str">
        <f aca="false">CONCATENATE("preprocessing/", A226, "/outputs/03hisat2_lpanamensis_v36/sno_gene_gene_id.count.xz")</f>
        <v>preprocessing/TMRC30072/outputs/03hisat2_lpanamensis_v36/sno_gene_gene_id.count.xz</v>
      </c>
      <c r="BP226" s="68" t="n">
        <v>57886</v>
      </c>
      <c r="BQ226" s="68" t="n">
        <v>3155</v>
      </c>
      <c r="BR226" s="54" t="n">
        <f aca="false">(BQ226+BP226)/BB226</f>
        <v>0.000367722356722891</v>
      </c>
      <c r="BS226" s="55" t="n">
        <f aca="false">(BQ226+BP226)/(BK226+BJ226)</f>
        <v>0.000497186353347632</v>
      </c>
      <c r="BV226" s="7" t="s">
        <v>1013</v>
      </c>
      <c r="BW226" s="7" t="s">
        <v>214</v>
      </c>
      <c r="BZ226" s="8" t="s">
        <v>258</v>
      </c>
      <c r="CF226" s="7" t="s">
        <v>1022</v>
      </c>
      <c r="CG226" s="7" t="s">
        <v>1023</v>
      </c>
      <c r="CH226" s="7" t="n">
        <v>0</v>
      </c>
      <c r="CI226" s="7" t="n">
        <v>0</v>
      </c>
      <c r="CL226" s="8" t="n">
        <f aca="false">SUM(CH226:CK226)</f>
        <v>0</v>
      </c>
      <c r="CM226" s="56" t="n">
        <f aca="false">+CL226/BP226</f>
        <v>0</v>
      </c>
      <c r="CN226" s="7" t="s">
        <v>99</v>
      </c>
    </row>
    <row r="227" customFormat="false" ht="26.85" hidden="false" customHeight="false" outlineLevel="0" collapsed="false">
      <c r="A227" s="108" t="s">
        <v>1024</v>
      </c>
      <c r="B227" s="2" t="s">
        <v>981</v>
      </c>
      <c r="C227" s="2" t="s">
        <v>1025</v>
      </c>
      <c r="D227" s="3" t="n">
        <v>1</v>
      </c>
      <c r="E227" s="5" t="s">
        <v>94</v>
      </c>
      <c r="F227" s="5" t="s">
        <v>95</v>
      </c>
      <c r="G227" s="5" t="s">
        <v>96</v>
      </c>
      <c r="H227" s="36" t="n">
        <v>42306</v>
      </c>
      <c r="I227" s="6" t="n">
        <v>0.390277777777778</v>
      </c>
      <c r="J227" s="6" t="n">
        <v>0.729166666666667</v>
      </c>
      <c r="K227" s="5" t="s">
        <v>154</v>
      </c>
      <c r="L227" s="5" t="s">
        <v>185</v>
      </c>
      <c r="M227" s="7" t="n">
        <v>3</v>
      </c>
      <c r="N227" s="5" t="s">
        <v>238</v>
      </c>
      <c r="O227" s="5" t="s">
        <v>239</v>
      </c>
      <c r="P227" s="35" t="s">
        <v>983</v>
      </c>
      <c r="Q227" s="5" t="s">
        <v>240</v>
      </c>
      <c r="R227" s="5" t="s">
        <v>155</v>
      </c>
      <c r="S227" s="5" t="s">
        <v>156</v>
      </c>
      <c r="T227" s="5" t="s">
        <v>157</v>
      </c>
      <c r="U227" s="9" t="n">
        <v>19000000</v>
      </c>
      <c r="V227" s="42" t="s">
        <v>159</v>
      </c>
      <c r="W227" s="5" t="s">
        <v>230</v>
      </c>
      <c r="X227" s="11" t="n">
        <v>42628</v>
      </c>
      <c r="Y227" s="5" t="n">
        <v>23</v>
      </c>
      <c r="Z227" s="35" t="n">
        <f aca="false">(Y227-AH227)-3</f>
        <v>15.6</v>
      </c>
      <c r="AA227" s="44" t="n">
        <v>42631</v>
      </c>
      <c r="AB227" s="8" t="n">
        <v>132</v>
      </c>
      <c r="AC227" s="8" t="s">
        <v>104</v>
      </c>
      <c r="AD227" s="95" t="n">
        <v>8.2</v>
      </c>
      <c r="AE227" s="8" t="n">
        <v>69</v>
      </c>
      <c r="AH227" s="8" t="n">
        <v>4.4</v>
      </c>
      <c r="AI227" s="8" t="n">
        <v>300</v>
      </c>
      <c r="AJ227" s="47" t="n">
        <v>42663</v>
      </c>
      <c r="AK227" s="8" t="s">
        <v>104</v>
      </c>
      <c r="AL227" s="8" t="n">
        <v>21</v>
      </c>
      <c r="AM227" s="8" t="n">
        <v>27</v>
      </c>
      <c r="AN227" s="8" t="n">
        <v>15</v>
      </c>
      <c r="AO227" s="13" t="n">
        <v>42738</v>
      </c>
      <c r="AP227" s="8" t="n">
        <v>12</v>
      </c>
      <c r="AQ227" s="8" t="s">
        <v>188</v>
      </c>
      <c r="AR227" s="7" t="s">
        <v>1001</v>
      </c>
      <c r="AS227" s="7" t="s">
        <v>1026</v>
      </c>
      <c r="AT227" s="7" t="s">
        <v>1027</v>
      </c>
      <c r="AU227" s="7" t="n">
        <v>74.9</v>
      </c>
      <c r="AV227" s="51" t="n">
        <f aca="false">(100 * 4)/AU227</f>
        <v>5.34045393858478</v>
      </c>
      <c r="AX227" s="7" t="s">
        <v>985</v>
      </c>
      <c r="AY227" s="7" t="n">
        <v>20210501</v>
      </c>
      <c r="AZ227" s="7" t="n">
        <v>20210527</v>
      </c>
      <c r="BA227" s="14" t="n">
        <v>26885674</v>
      </c>
      <c r="BB227" s="14" t="n">
        <v>24408567</v>
      </c>
      <c r="BC227" s="52" t="n">
        <f aca="false">BB227/BA227</f>
        <v>0.907865170127407</v>
      </c>
      <c r="BD227" s="8" t="str">
        <f aca="false">CONCATENATE("preprocessing/",A227, "/outputs/salmon_hg38_100/quant.sf")</f>
        <v>preprocessing/TMRC30133/outputs/salmon_hg38_100/quant.sf</v>
      </c>
      <c r="BI227" s="49" t="str">
        <f aca="false">CONCATENATE("preprocessing/", A227, "/outputs/02hisat2_hg38_100/hg38_100_sno_gene_gene_id.count.xz")</f>
        <v>preprocessing/TMRC30133/outputs/02hisat2_hg38_100/hg38_100_sno_gene_gene_id.count.xz</v>
      </c>
      <c r="BJ227" s="48" t="n">
        <v>22743923</v>
      </c>
      <c r="BK227" s="48" t="n">
        <v>903062</v>
      </c>
      <c r="BL227" s="52" t="n">
        <f aca="false">(BK227+BJ227)/BB227</f>
        <v>0.968798577974692</v>
      </c>
      <c r="BO227" s="8" t="str">
        <f aca="false">CONCATENATE("preprocessing/", A227, "/outputs/03hisat2_lpanamensis_v36/sno_gene_gene_id.count.xz")</f>
        <v>preprocessing/TMRC30133/outputs/03hisat2_lpanamensis_v36/sno_gene_gene_id.count.xz</v>
      </c>
      <c r="BP227" s="68" t="n">
        <v>2593</v>
      </c>
      <c r="BQ227" s="14" t="n">
        <v>143</v>
      </c>
      <c r="BR227" s="54" t="n">
        <f aca="false">(BQ227+BP227)/BB227</f>
        <v>0.000112091791378003</v>
      </c>
      <c r="BS227" s="55" t="n">
        <f aca="false">(BQ227+BP227)/(BK227+BJ227)</f>
        <v>0.000115701853745837</v>
      </c>
      <c r="BV227" s="7" t="s">
        <v>986</v>
      </c>
      <c r="BW227" s="7" t="s">
        <v>214</v>
      </c>
      <c r="BZ227" s="8" t="s">
        <v>258</v>
      </c>
      <c r="CG227" s="7" t="s">
        <v>1028</v>
      </c>
      <c r="CH227" s="7" t="n">
        <v>0</v>
      </c>
      <c r="CI227" s="7" t="n">
        <v>0</v>
      </c>
      <c r="CJ227" s="7" t="n">
        <v>37</v>
      </c>
      <c r="CK227" s="7" t="n">
        <v>0</v>
      </c>
      <c r="CL227" s="8" t="n">
        <f aca="false">SUM(CH227:CK227)</f>
        <v>37</v>
      </c>
      <c r="CM227" s="56" t="n">
        <f aca="false">+CL227/BP227</f>
        <v>0.0142691862707289</v>
      </c>
      <c r="CN227" s="7" t="s">
        <v>104</v>
      </c>
    </row>
    <row r="228" customFormat="false" ht="15.75" hidden="false" customHeight="false" outlineLevel="0" collapsed="false">
      <c r="A228" s="58" t="s">
        <v>1029</v>
      </c>
      <c r="B228" s="2" t="s">
        <v>902</v>
      </c>
      <c r="C228" s="2" t="s">
        <v>1030</v>
      </c>
      <c r="D228" s="10" t="n">
        <v>1</v>
      </c>
      <c r="E228" s="5" t="s">
        <v>94</v>
      </c>
      <c r="F228" s="5" t="s">
        <v>95</v>
      </c>
      <c r="G228" s="5" t="s">
        <v>96</v>
      </c>
      <c r="H228" s="36" t="n">
        <v>42229</v>
      </c>
      <c r="I228" s="77" t="n">
        <v>0.240277777777778</v>
      </c>
      <c r="J228" s="77" t="n">
        <v>0.5625</v>
      </c>
      <c r="K228" s="5" t="s">
        <v>175</v>
      </c>
      <c r="L228" s="5" t="s">
        <v>185</v>
      </c>
      <c r="M228" s="5" t="n">
        <v>1</v>
      </c>
      <c r="N228" s="5" t="s">
        <v>715</v>
      </c>
      <c r="O228" s="5" t="s">
        <v>240</v>
      </c>
      <c r="P228" s="5" t="s">
        <v>99</v>
      </c>
      <c r="Q228" s="5" t="s">
        <v>240</v>
      </c>
      <c r="R228" s="5" t="s">
        <v>155</v>
      </c>
      <c r="S228" s="5" t="s">
        <v>200</v>
      </c>
      <c r="T228" s="5" t="s">
        <v>177</v>
      </c>
      <c r="U228" s="9" t="n">
        <v>18000000</v>
      </c>
      <c r="V228" s="42" t="s">
        <v>159</v>
      </c>
      <c r="W228" s="5" t="s">
        <v>230</v>
      </c>
      <c r="X228" s="11" t="n">
        <v>42264</v>
      </c>
      <c r="Y228" s="5" t="n">
        <v>28</v>
      </c>
      <c r="Z228" s="35" t="n">
        <f aca="false">(Y228-AH228)-3</f>
        <v>22</v>
      </c>
      <c r="AA228" s="44" t="n">
        <v>42264</v>
      </c>
      <c r="AB228" s="10" t="n">
        <v>103</v>
      </c>
      <c r="AC228" s="5" t="s">
        <v>104</v>
      </c>
      <c r="AD228" s="5" t="n">
        <v>7.7</v>
      </c>
      <c r="AE228" s="8" t="s">
        <v>102</v>
      </c>
      <c r="AF228" s="8" t="s">
        <v>102</v>
      </c>
      <c r="AG228" s="8" t="s">
        <v>102</v>
      </c>
      <c r="AH228" s="5" t="n">
        <v>3</v>
      </c>
      <c r="AI228" s="5" t="n">
        <v>300</v>
      </c>
      <c r="AJ228" s="44" t="n">
        <v>42265</v>
      </c>
      <c r="AK228" s="5" t="s">
        <v>104</v>
      </c>
      <c r="AL228" s="5" t="n">
        <v>23</v>
      </c>
      <c r="AM228" s="5" t="n">
        <v>27</v>
      </c>
      <c r="AN228" s="5" t="n">
        <v>15</v>
      </c>
      <c r="AO228" s="44" t="n">
        <v>42277</v>
      </c>
      <c r="AP228" s="5" t="n">
        <v>12</v>
      </c>
      <c r="AQ228" s="40" t="s">
        <v>188</v>
      </c>
      <c r="AR228" s="5"/>
      <c r="AS228" s="5"/>
      <c r="AT228" s="7" t="s">
        <v>1031</v>
      </c>
      <c r="AU228" s="5" t="n">
        <v>131</v>
      </c>
      <c r="AV228" s="51" t="n">
        <f aca="false">(100 * 2)/AU228</f>
        <v>1.52671755725191</v>
      </c>
      <c r="AW228" s="51" t="n">
        <f aca="false">100-AV228</f>
        <v>98.4732824427481</v>
      </c>
      <c r="AX228" s="5" t="s">
        <v>865</v>
      </c>
      <c r="AY228" s="5" t="n">
        <v>20191107</v>
      </c>
      <c r="AZ228" s="8" t="n">
        <v>20191126</v>
      </c>
      <c r="BA228" s="14" t="n">
        <v>18235882</v>
      </c>
      <c r="BB228" s="14" t="n">
        <v>17168709</v>
      </c>
      <c r="BC228" s="52" t="n">
        <f aca="false">BB228/BA228</f>
        <v>0.941479496302948</v>
      </c>
      <c r="BD228" s="8" t="str">
        <f aca="false">CONCATENATE("preprocessing/",A228, "/outputs/salmon_hg38_100/quant.sf")</f>
        <v>preprocessing/TMRC30043/outputs/salmon_hg38_100/quant.sf</v>
      </c>
      <c r="BE228" s="78"/>
      <c r="BF228" s="52"/>
      <c r="BG228" s="78"/>
      <c r="BH228" s="5"/>
      <c r="BI228" s="49" t="str">
        <f aca="false">CONCATENATE("preprocessing/", A228, "/outputs/02hisat2_hg38_100/hg38_100_sno_gene_gene_id.count.xz")</f>
        <v>preprocessing/TMRC30043/outputs/02hisat2_hg38_100/hg38_100_sno_gene_gene_id.count.xz</v>
      </c>
      <c r="BJ228" s="48" t="n">
        <v>14015008</v>
      </c>
      <c r="BK228" s="48" t="n">
        <v>1969597</v>
      </c>
      <c r="BL228" s="52" t="n">
        <f aca="false">(BK228+BJ228)/BB228</f>
        <v>0.931031273230853</v>
      </c>
      <c r="BM228" s="5"/>
      <c r="BN228" s="5"/>
      <c r="BO228" s="8" t="str">
        <f aca="false">CONCATENATE("preprocessing/", A228, "/outputs/03hisat2_lpanamensis_v36/sno_gene_gene_id.count.xz")</f>
        <v>preprocessing/TMRC30043/outputs/03hisat2_lpanamensis_v36/sno_gene_gene_id.count.xz</v>
      </c>
      <c r="BP228" s="78" t="n">
        <v>3329</v>
      </c>
      <c r="BQ228" s="78" t="n">
        <v>375</v>
      </c>
      <c r="BR228" s="54" t="n">
        <f aca="false">(BQ228+BP228)/BB228</f>
        <v>0.00021574132335751</v>
      </c>
      <c r="BS228" s="55" t="n">
        <f aca="false">(BQ228+BP228)/(BK228+BJ228)</f>
        <v>0.000231722960936476</v>
      </c>
      <c r="BT228" s="5" t="s">
        <v>181</v>
      </c>
      <c r="BU228" s="44" t="n">
        <v>42264</v>
      </c>
      <c r="BV228" s="7" t="s">
        <v>905</v>
      </c>
      <c r="BW228" s="7" t="s">
        <v>163</v>
      </c>
      <c r="BZ228" s="8" t="s">
        <v>258</v>
      </c>
      <c r="CG228" s="7" t="s">
        <v>1032</v>
      </c>
      <c r="CH228" s="7" t="n">
        <v>0</v>
      </c>
      <c r="CI228" s="7" t="n">
        <v>0</v>
      </c>
      <c r="CL228" s="8" t="n">
        <f aca="false">SUM(CH228:CK228)</f>
        <v>0</v>
      </c>
      <c r="CM228" s="56" t="n">
        <f aca="false">+CL228/BP228</f>
        <v>0</v>
      </c>
      <c r="CN228" s="7" t="s">
        <v>99</v>
      </c>
    </row>
    <row r="229" customFormat="false" ht="26.85" hidden="false" customHeight="false" outlineLevel="0" collapsed="false">
      <c r="A229" s="90" t="s">
        <v>1033</v>
      </c>
      <c r="B229" s="2" t="s">
        <v>1009</v>
      </c>
      <c r="C229" s="2" t="s">
        <v>1034</v>
      </c>
      <c r="D229" s="3" t="n">
        <v>1</v>
      </c>
      <c r="E229" s="5" t="s">
        <v>94</v>
      </c>
      <c r="F229" s="5" t="s">
        <v>95</v>
      </c>
      <c r="G229" s="5" t="s">
        <v>96</v>
      </c>
      <c r="H229" s="36" t="n">
        <v>42306</v>
      </c>
      <c r="I229" s="6" t="n">
        <v>0.379166666666667</v>
      </c>
      <c r="J229" s="6" t="n">
        <v>0.729166666666667</v>
      </c>
      <c r="K229" s="5" t="s">
        <v>168</v>
      </c>
      <c r="L229" s="5" t="s">
        <v>185</v>
      </c>
      <c r="M229" s="7" t="n">
        <v>3</v>
      </c>
      <c r="N229" s="5" t="s">
        <v>99</v>
      </c>
      <c r="O229" s="5" t="s">
        <v>99</v>
      </c>
      <c r="P229" s="35" t="s">
        <v>1011</v>
      </c>
      <c r="Q229" s="5" t="s">
        <v>291</v>
      </c>
      <c r="R229" s="5" t="s">
        <v>155</v>
      </c>
      <c r="S229" s="5" t="s">
        <v>169</v>
      </c>
      <c r="T229" s="5" t="s">
        <v>157</v>
      </c>
      <c r="U229" s="9" t="n">
        <v>7800000</v>
      </c>
      <c r="V229" s="42" t="s">
        <v>159</v>
      </c>
      <c r="W229" s="5" t="s">
        <v>230</v>
      </c>
      <c r="X229" s="11" t="n">
        <v>42628</v>
      </c>
      <c r="Y229" s="5" t="n">
        <v>15</v>
      </c>
      <c r="AA229" s="44" t="n">
        <v>42630</v>
      </c>
      <c r="AB229" s="8" t="n">
        <v>256</v>
      </c>
      <c r="AC229" s="8" t="s">
        <v>104</v>
      </c>
      <c r="AD229" s="8" t="s">
        <v>112</v>
      </c>
      <c r="AH229" s="8" t="n">
        <v>1.2</v>
      </c>
      <c r="AI229" s="8" t="n">
        <v>300</v>
      </c>
      <c r="AJ229" s="47" t="n">
        <v>42636</v>
      </c>
      <c r="AK229" s="8" t="s">
        <v>104</v>
      </c>
      <c r="AL229" s="8" t="n">
        <v>5</v>
      </c>
      <c r="AM229" s="8" t="n">
        <v>27</v>
      </c>
      <c r="AN229" s="8" t="n">
        <v>15</v>
      </c>
      <c r="AO229" s="47" t="n">
        <v>42647</v>
      </c>
      <c r="AP229" s="8" t="n">
        <v>12</v>
      </c>
      <c r="AQ229" s="8" t="s">
        <v>188</v>
      </c>
      <c r="AT229" s="7" t="s">
        <v>1035</v>
      </c>
      <c r="AU229" s="7" t="n">
        <v>138</v>
      </c>
      <c r="AV229" s="51" t="n">
        <f aca="false">(100 * 4)/AU229</f>
        <v>2.89855072463768</v>
      </c>
      <c r="AY229" s="7" t="n">
        <v>20210301</v>
      </c>
      <c r="AZ229" s="7" t="n">
        <v>20210316</v>
      </c>
      <c r="BA229" s="14" t="n">
        <v>64212226</v>
      </c>
      <c r="BB229" s="14" t="n">
        <v>60935376</v>
      </c>
      <c r="BC229" s="52" t="n">
        <f aca="false">BB229/BA229</f>
        <v>0.948968440994399</v>
      </c>
      <c r="BD229" s="8" t="str">
        <f aca="false">CONCATENATE("preprocessing/",A229, "/outputs/salmon_hg38_100/quant.sf")</f>
        <v>preprocessing/TMRC30078/outputs/salmon_hg38_100/quant.sf</v>
      </c>
      <c r="BI229" s="49" t="str">
        <f aca="false">CONCATENATE("preprocessing/", A229, "/outputs/02hisat2_hg38_100/hg38_100_sno_gene_gene_id.count.xz")</f>
        <v>preprocessing/TMRC30078/outputs/02hisat2_hg38_100/hg38_100_sno_gene_gene_id.count.xz</v>
      </c>
      <c r="BJ229" s="48" t="n">
        <v>56259934</v>
      </c>
      <c r="BK229" s="48" t="n">
        <v>2819847</v>
      </c>
      <c r="BL229" s="52" t="n">
        <f aca="false">(BK229+BJ229)/BB229</f>
        <v>0.969548148845426</v>
      </c>
      <c r="BO229" s="8" t="str">
        <f aca="false">CONCATENATE("preprocessing/", A229, "/outputs/03hisat2_lpanamensis_v36/sno_gene_gene_id.count.xz")</f>
        <v>preprocessing/TMRC30078/outputs/03hisat2_lpanamensis_v36/sno_gene_gene_id.count.xz</v>
      </c>
      <c r="BP229" s="68" t="n">
        <v>6129</v>
      </c>
      <c r="BQ229" s="14" t="n">
        <v>444</v>
      </c>
      <c r="BR229" s="54" t="n">
        <f aca="false">(BQ229+BP229)/BB229</f>
        <v>0.00010786837517832</v>
      </c>
      <c r="BS229" s="55" t="n">
        <f aca="false">(BQ229+BP229)/(BK229+BJ229)</f>
        <v>0.000111256336579853</v>
      </c>
      <c r="BV229" s="7" t="s">
        <v>1013</v>
      </c>
      <c r="BW229" s="7" t="s">
        <v>214</v>
      </c>
      <c r="BZ229" s="8" t="s">
        <v>258</v>
      </c>
      <c r="CG229" s="7" t="s">
        <v>1036</v>
      </c>
      <c r="CH229" s="7" t="n">
        <v>0</v>
      </c>
      <c r="CI229" s="7" t="n">
        <v>0</v>
      </c>
      <c r="CJ229" s="7" t="n">
        <v>84</v>
      </c>
      <c r="CK229" s="7" t="n">
        <v>0</v>
      </c>
      <c r="CL229" s="8" t="n">
        <f aca="false">SUM(CH229:CK229)</f>
        <v>84</v>
      </c>
      <c r="CM229" s="56" t="n">
        <f aca="false">+CL229/BP229</f>
        <v>0.0137053352912384</v>
      </c>
      <c r="CN229" s="7" t="s">
        <v>104</v>
      </c>
    </row>
    <row r="230" customFormat="false" ht="26.85" hidden="false" customHeight="false" outlineLevel="0" collapsed="false">
      <c r="A230" s="90" t="s">
        <v>1037</v>
      </c>
      <c r="B230" s="2" t="s">
        <v>1009</v>
      </c>
      <c r="C230" s="2" t="s">
        <v>1038</v>
      </c>
      <c r="D230" s="3" t="n">
        <v>1</v>
      </c>
      <c r="E230" s="5" t="s">
        <v>94</v>
      </c>
      <c r="F230" s="5" t="s">
        <v>95</v>
      </c>
      <c r="G230" s="5" t="s">
        <v>96</v>
      </c>
      <c r="H230" s="36" t="n">
        <v>42285</v>
      </c>
      <c r="I230" s="6" t="n">
        <v>0.197916666666667</v>
      </c>
      <c r="J230" s="6" t="n">
        <v>0.4375</v>
      </c>
      <c r="K230" s="5" t="s">
        <v>154</v>
      </c>
      <c r="L230" s="5" t="s">
        <v>185</v>
      </c>
      <c r="M230" s="7" t="n">
        <v>1</v>
      </c>
      <c r="N230" s="5" t="s">
        <v>99</v>
      </c>
      <c r="O230" s="5" t="s">
        <v>99</v>
      </c>
      <c r="P230" s="35" t="s">
        <v>1011</v>
      </c>
      <c r="Q230" s="5" t="s">
        <v>291</v>
      </c>
      <c r="R230" s="5" t="s">
        <v>155</v>
      </c>
      <c r="S230" s="5" t="s">
        <v>156</v>
      </c>
      <c r="T230" s="5" t="s">
        <v>157</v>
      </c>
      <c r="U230" s="9" t="n">
        <v>40000000</v>
      </c>
      <c r="V230" s="42" t="s">
        <v>159</v>
      </c>
      <c r="W230" s="5" t="s">
        <v>230</v>
      </c>
      <c r="X230" s="11" t="n">
        <v>42627</v>
      </c>
      <c r="Y230" s="5" t="n">
        <v>23</v>
      </c>
      <c r="AA230" s="44" t="n">
        <v>42631</v>
      </c>
      <c r="AB230" s="8" t="n">
        <v>119</v>
      </c>
      <c r="AC230" s="8" t="s">
        <v>104</v>
      </c>
      <c r="AD230" s="8" t="n">
        <v>7.6</v>
      </c>
      <c r="AE230" s="8" t="s">
        <v>102</v>
      </c>
      <c r="AF230" s="8" t="s">
        <v>102</v>
      </c>
      <c r="AG230" s="8" t="s">
        <v>102</v>
      </c>
      <c r="AH230" s="8" t="n">
        <v>2.5</v>
      </c>
      <c r="AI230" s="8" t="n">
        <v>300</v>
      </c>
      <c r="AJ230" s="47" t="n">
        <v>42636</v>
      </c>
      <c r="AK230" s="8" t="s">
        <v>104</v>
      </c>
      <c r="AL230" s="8" t="n">
        <v>25</v>
      </c>
      <c r="AM230" s="8" t="n">
        <v>27</v>
      </c>
      <c r="AN230" s="8" t="n">
        <v>15</v>
      </c>
      <c r="AO230" s="47" t="n">
        <v>42647</v>
      </c>
      <c r="AP230" s="8" t="n">
        <v>12</v>
      </c>
      <c r="AQ230" s="8" t="s">
        <v>188</v>
      </c>
      <c r="AT230" s="7" t="s">
        <v>1039</v>
      </c>
      <c r="AU230" s="7" t="n">
        <v>90.6</v>
      </c>
      <c r="AV230" s="51" t="n">
        <f aca="false">(100 * 4)/AU230</f>
        <v>4.41501103752759</v>
      </c>
      <c r="AW230" s="109" t="n">
        <f aca="false">100-AV230</f>
        <v>95.5849889624724</v>
      </c>
      <c r="AX230" s="7" t="s">
        <v>567</v>
      </c>
      <c r="AY230" s="7" t="n">
        <v>20210427</v>
      </c>
      <c r="AZ230" s="7" t="n">
        <v>20210427</v>
      </c>
      <c r="BA230" s="14" t="n">
        <v>35976195</v>
      </c>
      <c r="BB230" s="14" t="n">
        <v>24822491</v>
      </c>
      <c r="BC230" s="52" t="n">
        <f aca="false">BB230/BA230</f>
        <v>0.689969881473013</v>
      </c>
      <c r="BD230" s="8" t="str">
        <f aca="false">CONCATENATE("preprocessing/",A230, "/outputs/salmon_hg38_100/quant.sf")</f>
        <v>preprocessing/TMRC30116/outputs/salmon_hg38_100/quant.sf</v>
      </c>
      <c r="BI230" s="49" t="str">
        <f aca="false">CONCATENATE("preprocessing/", A230, "/outputs/02hisat2_hg38_100/hg38_100_sno_gene_gene_id.count.xz")</f>
        <v>preprocessing/TMRC30116/outputs/02hisat2_hg38_100/hg38_100_sno_gene_gene_id.count.xz</v>
      </c>
      <c r="BJ230" s="48" t="n">
        <v>23164251</v>
      </c>
      <c r="BK230" s="48" t="n">
        <v>1058810</v>
      </c>
      <c r="BL230" s="52" t="n">
        <f aca="false">(BK230+BJ230)/BB230</f>
        <v>0.975851335790594</v>
      </c>
      <c r="BM230" s="75"/>
      <c r="BO230" s="8" t="str">
        <f aca="false">CONCATENATE("preprocessing/", A230, "/outputs/03hisat2_lpanamensis_v36/sno_gene_gene_id.count.xz")</f>
        <v>preprocessing/TMRC30116/outputs/03hisat2_lpanamensis_v36/sno_gene_gene_id.count.xz</v>
      </c>
      <c r="BP230" s="68" t="n">
        <v>13148</v>
      </c>
      <c r="BQ230" s="68" t="n">
        <v>719</v>
      </c>
      <c r="BR230" s="54" t="n">
        <f aca="false">(BQ230+BP230)/BB230</f>
        <v>0.000558646591915372</v>
      </c>
      <c r="BS230" s="55" t="n">
        <f aca="false">(BQ230+BP230)/(BK230+BJ230)</f>
        <v>0.000572471001910122</v>
      </c>
      <c r="BV230" s="7" t="s">
        <v>1013</v>
      </c>
      <c r="BW230" s="7" t="s">
        <v>163</v>
      </c>
      <c r="BZ230" s="8" t="s">
        <v>258</v>
      </c>
      <c r="CG230" s="7" t="s">
        <v>1040</v>
      </c>
      <c r="CH230" s="7" t="n">
        <v>0</v>
      </c>
      <c r="CI230" s="7" t="n">
        <v>41</v>
      </c>
      <c r="CJ230" s="7" t="n">
        <v>180</v>
      </c>
      <c r="CK230" s="7" t="n">
        <v>41</v>
      </c>
      <c r="CL230" s="8" t="n">
        <f aca="false">SUM(CH230:CK230)</f>
        <v>262</v>
      </c>
      <c r="CM230" s="56" t="n">
        <f aca="false">+CL230/BP230</f>
        <v>0.0199269850927898</v>
      </c>
      <c r="CN230" s="7" t="s">
        <v>104</v>
      </c>
    </row>
    <row r="231" customFormat="false" ht="15.75" hidden="false" customHeight="false" outlineLevel="0" collapsed="false">
      <c r="A231" s="58" t="s">
        <v>1041</v>
      </c>
      <c r="B231" s="2" t="s">
        <v>829</v>
      </c>
      <c r="C231" s="2" t="s">
        <v>1042</v>
      </c>
      <c r="D231" s="3" t="n">
        <v>1</v>
      </c>
      <c r="E231" s="5" t="s">
        <v>94</v>
      </c>
      <c r="F231" s="5" t="s">
        <v>95</v>
      </c>
      <c r="G231" s="5" t="s">
        <v>96</v>
      </c>
      <c r="H231" s="36" t="n">
        <v>42354</v>
      </c>
      <c r="I231" s="6" t="n">
        <v>0.218055555555556</v>
      </c>
      <c r="J231" s="6" t="n">
        <v>0.520833333333333</v>
      </c>
      <c r="K231" s="5" t="s">
        <v>168</v>
      </c>
      <c r="L231" s="5" t="s">
        <v>185</v>
      </c>
      <c r="M231" s="7" t="n">
        <v>1</v>
      </c>
      <c r="N231" s="5" t="s">
        <v>451</v>
      </c>
      <c r="O231" s="5" t="s">
        <v>240</v>
      </c>
      <c r="P231" s="5" t="s">
        <v>99</v>
      </c>
      <c r="Q231" s="5" t="s">
        <v>240</v>
      </c>
      <c r="R231" s="5" t="s">
        <v>155</v>
      </c>
      <c r="S231" s="5" t="s">
        <v>169</v>
      </c>
      <c r="T231" s="5" t="s">
        <v>157</v>
      </c>
      <c r="U231" s="9" t="n">
        <v>9700000</v>
      </c>
      <c r="V231" s="42" t="s">
        <v>159</v>
      </c>
      <c r="W231" s="5" t="s">
        <v>230</v>
      </c>
      <c r="X231" s="11" t="n">
        <v>42628</v>
      </c>
      <c r="Y231" s="5" t="n">
        <v>23</v>
      </c>
      <c r="AA231" s="44" t="n">
        <v>42631</v>
      </c>
      <c r="AB231" s="8" t="n">
        <v>131</v>
      </c>
      <c r="AC231" s="8" t="s">
        <v>104</v>
      </c>
      <c r="AD231" s="8" t="s">
        <v>99</v>
      </c>
      <c r="AH231" s="8" t="n">
        <v>2.3</v>
      </c>
      <c r="AI231" s="8" t="n">
        <v>300</v>
      </c>
      <c r="AJ231" s="47" t="n">
        <v>42663</v>
      </c>
      <c r="AK231" s="8" t="s">
        <v>104</v>
      </c>
      <c r="AL231" s="8" t="n">
        <v>23</v>
      </c>
      <c r="AM231" s="8" t="n">
        <v>27</v>
      </c>
      <c r="AN231" s="8" t="n">
        <v>15</v>
      </c>
      <c r="AO231" s="13" t="n">
        <v>42738</v>
      </c>
      <c r="AP231" s="8" t="n">
        <v>12</v>
      </c>
      <c r="AQ231" s="8" t="s">
        <v>188</v>
      </c>
      <c r="AR231" s="7" t="s">
        <v>967</v>
      </c>
      <c r="AT231" s="7" t="s">
        <v>1043</v>
      </c>
      <c r="AU231" s="7" t="n">
        <v>47.8</v>
      </c>
      <c r="AX231" s="7" t="s">
        <v>292</v>
      </c>
      <c r="AY231" s="7" t="n">
        <v>20210601</v>
      </c>
      <c r="AZ231" s="7" t="n">
        <v>20210623</v>
      </c>
      <c r="BA231" s="14" t="n">
        <v>28124016</v>
      </c>
      <c r="BB231" s="14" t="n">
        <v>24946097</v>
      </c>
      <c r="BC231" s="52" t="n">
        <f aca="false">BB231/BA231</f>
        <v>0.887003371069054</v>
      </c>
      <c r="BD231" s="8" t="str">
        <f aca="false">CONCATENATE("preprocessing/",A231, "/outputs/salmon_hg38_100/quant.sf")</f>
        <v>preprocessing/TMRC30184/outputs/salmon_hg38_100/quant.sf</v>
      </c>
      <c r="BI231" s="49" t="str">
        <f aca="false">CONCATENATE("preprocessing/", A231, "/outputs/02hisat2_hg38_100/hg38_100_sno_gene_gene_id.count.xz")</f>
        <v>preprocessing/TMRC30184/outputs/02hisat2_hg38_100/hg38_100_sno_gene_gene_id.count.xz</v>
      </c>
      <c r="BJ231" s="75" t="n">
        <v>23214430</v>
      </c>
      <c r="BK231" s="75" t="n">
        <v>1110045</v>
      </c>
      <c r="BL231" s="52" t="n">
        <f aca="false">(BK231+BJ231)/BB231</f>
        <v>0.97508139249198</v>
      </c>
      <c r="BO231" s="8" t="str">
        <f aca="false">CONCATENATE("preprocessing/", A231, "/outputs/03hisat2_lpanamensis_v36/sno_gene_gene_id.count.xz")</f>
        <v>preprocessing/TMRC30184/outputs/03hisat2_lpanamensis_v36/sno_gene_gene_id.count.xz</v>
      </c>
      <c r="BP231" s="68" t="n">
        <v>21667</v>
      </c>
      <c r="BQ231" s="68" t="n">
        <v>1285</v>
      </c>
      <c r="BR231" s="54" t="n">
        <f aca="false">(BQ231+BP231)/BB231</f>
        <v>0.000920063767891226</v>
      </c>
      <c r="BS231" s="55" t="n">
        <f aca="false">(BQ231+BP231)/(BK231+BJ231)</f>
        <v>0.000943576377290774</v>
      </c>
      <c r="BV231" s="7" t="s">
        <v>831</v>
      </c>
      <c r="BW231" s="7" t="s">
        <v>163</v>
      </c>
      <c r="BZ231" s="8" t="s">
        <v>258</v>
      </c>
      <c r="CG231" s="7" t="s">
        <v>1044</v>
      </c>
      <c r="CH231" s="7" t="n">
        <v>0</v>
      </c>
      <c r="CI231" s="7" t="n">
        <v>1</v>
      </c>
      <c r="CJ231" s="7" t="n">
        <v>531</v>
      </c>
      <c r="CK231" s="7" t="n">
        <v>1</v>
      </c>
      <c r="CL231" s="8" t="n">
        <f aca="false">SUM(CH231:CK231)</f>
        <v>533</v>
      </c>
      <c r="CM231" s="56" t="n">
        <f aca="false">+CL231/BP231</f>
        <v>0.0245996215442839</v>
      </c>
      <c r="CN231" s="7" t="s">
        <v>104</v>
      </c>
    </row>
    <row r="232" customFormat="false" ht="26.85" hidden="false" customHeight="false" outlineLevel="0" collapsed="false">
      <c r="A232" s="90" t="s">
        <v>1045</v>
      </c>
      <c r="B232" s="2" t="s">
        <v>1009</v>
      </c>
      <c r="C232" s="2" t="s">
        <v>1046</v>
      </c>
      <c r="D232" s="3" t="n">
        <v>1</v>
      </c>
      <c r="E232" s="5" t="s">
        <v>94</v>
      </c>
      <c r="F232" s="5" t="s">
        <v>95</v>
      </c>
      <c r="G232" s="5" t="s">
        <v>96</v>
      </c>
      <c r="H232" s="36" t="n">
        <v>42292</v>
      </c>
      <c r="I232" s="6" t="n">
        <v>0.386805555555556</v>
      </c>
      <c r="J232" s="6" t="n">
        <v>0.75</v>
      </c>
      <c r="K232" s="5" t="s">
        <v>154</v>
      </c>
      <c r="L232" s="5" t="s">
        <v>185</v>
      </c>
      <c r="M232" s="7" t="n">
        <v>2</v>
      </c>
      <c r="N232" s="5" t="s">
        <v>99</v>
      </c>
      <c r="O232" s="5" t="s">
        <v>99</v>
      </c>
      <c r="P232" s="35" t="s">
        <v>1047</v>
      </c>
      <c r="Q232" s="5" t="s">
        <v>291</v>
      </c>
      <c r="R232" s="5" t="s">
        <v>155</v>
      </c>
      <c r="S232" s="5" t="s">
        <v>156</v>
      </c>
      <c r="T232" s="5" t="s">
        <v>157</v>
      </c>
      <c r="U232" s="9" t="n">
        <v>37000000</v>
      </c>
      <c r="V232" s="42" t="s">
        <v>159</v>
      </c>
      <c r="W232" s="5" t="s">
        <v>230</v>
      </c>
      <c r="X232" s="11" t="n">
        <v>42627</v>
      </c>
      <c r="Y232" s="5" t="n">
        <v>23</v>
      </c>
      <c r="Z232" s="35" t="n">
        <f aca="false">(Y232-AH232)-3</f>
        <v>17.2</v>
      </c>
      <c r="AA232" s="44" t="n">
        <v>42631</v>
      </c>
      <c r="AB232" s="8" t="n">
        <v>108</v>
      </c>
      <c r="AC232" s="8" t="s">
        <v>104</v>
      </c>
      <c r="AD232" s="8" t="n">
        <v>6.7</v>
      </c>
      <c r="AH232" s="8" t="n">
        <v>2.8</v>
      </c>
      <c r="AI232" s="8" t="n">
        <v>300</v>
      </c>
      <c r="AJ232" s="47" t="n">
        <v>42636</v>
      </c>
      <c r="AK232" s="8" t="s">
        <v>104</v>
      </c>
      <c r="AL232" s="8" t="n">
        <v>3</v>
      </c>
      <c r="AM232" s="8" t="n">
        <v>27</v>
      </c>
      <c r="AN232" s="8" t="n">
        <v>15</v>
      </c>
      <c r="AO232" s="47" t="n">
        <v>42647</v>
      </c>
      <c r="AP232" s="8" t="n">
        <v>12</v>
      </c>
      <c r="AQ232" s="8" t="s">
        <v>188</v>
      </c>
      <c r="AT232" s="7" t="s">
        <v>1048</v>
      </c>
      <c r="AU232" s="7" t="n">
        <v>202</v>
      </c>
      <c r="AV232" s="51" t="n">
        <f aca="false">(100 * 4)/AU232</f>
        <v>1.98019801980198</v>
      </c>
      <c r="AW232" s="109" t="n">
        <f aca="false">100-AV232</f>
        <v>98.019801980198</v>
      </c>
      <c r="AX232" s="7" t="s">
        <v>572</v>
      </c>
      <c r="AY232" s="7" t="n">
        <v>20210301</v>
      </c>
      <c r="AZ232" s="7" t="n">
        <v>20210308</v>
      </c>
      <c r="BA232" s="14" t="n">
        <v>38809962</v>
      </c>
      <c r="BB232" s="14" t="n">
        <v>36480851</v>
      </c>
      <c r="BC232" s="52" t="n">
        <f aca="false">BB232/BA232</f>
        <v>0.939986774529694</v>
      </c>
      <c r="BD232" s="8" t="str">
        <f aca="false">CONCATENATE("preprocessing/",A232, "/outputs/salmon_hg38_100/quant.sf")</f>
        <v>preprocessing/TMRC30076/outputs/salmon_hg38_100/quant.sf</v>
      </c>
      <c r="BI232" s="49" t="str">
        <f aca="false">CONCATENATE("preprocessing/", A232, "/outputs/02hisat2_hg38_100/hg38_100_sno_gene_gene_id.count.xz")</f>
        <v>preprocessing/TMRC30076/outputs/02hisat2_hg38_100/hg38_100_sno_gene_gene_id.count.xz</v>
      </c>
      <c r="BJ232" s="48" t="n">
        <v>33273945</v>
      </c>
      <c r="BK232" s="48" t="n">
        <v>1956551</v>
      </c>
      <c r="BL232" s="52" t="n">
        <f aca="false">(BK232+BJ232)/BB232</f>
        <v>0.965725717308513</v>
      </c>
      <c r="BO232" s="8" t="str">
        <f aca="false">CONCATENATE("preprocessing/", A232, "/outputs/03hisat2_lpanamensis_v36/sno_gene_gene_id.count.xz")</f>
        <v>preprocessing/TMRC30076/outputs/03hisat2_lpanamensis_v36/sno_gene_gene_id.count.xz</v>
      </c>
      <c r="BP232" s="68" t="n">
        <v>4504</v>
      </c>
      <c r="BQ232" s="68" t="n">
        <v>315</v>
      </c>
      <c r="BR232" s="54" t="n">
        <f aca="false">(BQ232+BP232)/BB232</f>
        <v>0.000132096699169655</v>
      </c>
      <c r="BS232" s="55" t="n">
        <f aca="false">(BQ232+BP232)/(BK232+BJ232)</f>
        <v>0.000136784903624405</v>
      </c>
      <c r="BV232" s="7" t="s">
        <v>1013</v>
      </c>
      <c r="BW232" s="7" t="s">
        <v>214</v>
      </c>
      <c r="BZ232" s="8" t="s">
        <v>258</v>
      </c>
      <c r="CG232" s="7" t="s">
        <v>1049</v>
      </c>
      <c r="CH232" s="7" t="n">
        <v>0</v>
      </c>
      <c r="CI232" s="7" t="n">
        <v>0</v>
      </c>
      <c r="CJ232" s="7" t="n">
        <v>52</v>
      </c>
      <c r="CK232" s="7" t="n">
        <v>0</v>
      </c>
      <c r="CL232" s="8" t="n">
        <f aca="false">SUM(CH232:CK232)</f>
        <v>52</v>
      </c>
      <c r="CM232" s="56" t="n">
        <f aca="false">+CL232/BP232</f>
        <v>0.0115452930728242</v>
      </c>
      <c r="CN232" s="7" t="s">
        <v>104</v>
      </c>
    </row>
    <row r="233" customFormat="false" ht="15.75" hidden="false" customHeight="false" outlineLevel="0" collapsed="false">
      <c r="A233" s="58" t="s">
        <v>1050</v>
      </c>
      <c r="B233" s="2" t="s">
        <v>902</v>
      </c>
      <c r="C233" s="2" t="s">
        <v>1051</v>
      </c>
      <c r="D233" s="10" t="n">
        <v>1</v>
      </c>
      <c r="E233" s="35" t="s">
        <v>94</v>
      </c>
      <c r="F233" s="5" t="s">
        <v>95</v>
      </c>
      <c r="G233" s="5" t="s">
        <v>96</v>
      </c>
      <c r="H233" s="36" t="n">
        <v>42236</v>
      </c>
      <c r="I233" s="77" t="n">
        <v>0.263888888888889</v>
      </c>
      <c r="J233" s="77" t="n">
        <v>0.583333333333333</v>
      </c>
      <c r="K233" s="5" t="s">
        <v>175</v>
      </c>
      <c r="L233" s="38" t="s">
        <v>185</v>
      </c>
      <c r="M233" s="35" t="n">
        <v>2</v>
      </c>
      <c r="N233" s="5" t="s">
        <v>715</v>
      </c>
      <c r="O233" s="5" t="s">
        <v>240</v>
      </c>
      <c r="P233" s="5" t="s">
        <v>99</v>
      </c>
      <c r="Q233" s="5" t="s">
        <v>240</v>
      </c>
      <c r="R233" s="5" t="s">
        <v>155</v>
      </c>
      <c r="S233" s="5" t="s">
        <v>200</v>
      </c>
      <c r="T233" s="5" t="s">
        <v>177</v>
      </c>
      <c r="V233" s="42"/>
      <c r="W233" s="5" t="s">
        <v>230</v>
      </c>
      <c r="X233" s="11" t="n">
        <v>42628</v>
      </c>
      <c r="Y233" s="5" t="n">
        <v>13</v>
      </c>
      <c r="AA233" s="11" t="n">
        <v>42631</v>
      </c>
      <c r="AB233" s="5" t="n">
        <v>157</v>
      </c>
      <c r="AC233" s="5" t="s">
        <v>104</v>
      </c>
      <c r="AD233" s="5" t="n">
        <v>8.5</v>
      </c>
      <c r="AE233" s="5"/>
      <c r="AF233" s="5"/>
      <c r="AG233" s="5"/>
      <c r="AH233" s="5" t="n">
        <v>1.9</v>
      </c>
      <c r="AI233" s="5" t="n">
        <v>300</v>
      </c>
      <c r="AJ233" s="44" t="n">
        <v>42663</v>
      </c>
      <c r="AK233" s="5" t="s">
        <v>104</v>
      </c>
      <c r="AL233" s="5" t="n">
        <v>3</v>
      </c>
      <c r="AM233" s="5" t="n">
        <v>27</v>
      </c>
      <c r="AN233" s="5" t="n">
        <v>15</v>
      </c>
      <c r="AO233" s="44" t="n">
        <v>42738</v>
      </c>
      <c r="AP233" s="5" t="n">
        <v>12</v>
      </c>
      <c r="AQ233" s="40" t="s">
        <v>188</v>
      </c>
      <c r="AR233" s="5"/>
      <c r="AS233" s="5"/>
      <c r="AT233" s="88" t="s">
        <v>1052</v>
      </c>
      <c r="AU233" s="5" t="n">
        <v>41.5</v>
      </c>
      <c r="AV233" s="5"/>
      <c r="AW233" s="5"/>
      <c r="AX233" s="5" t="s">
        <v>668</v>
      </c>
      <c r="AY233" s="5" t="n">
        <v>20210601</v>
      </c>
      <c r="AZ233" s="5" t="n">
        <v>20210610</v>
      </c>
      <c r="BA233" s="14" t="n">
        <v>27166098</v>
      </c>
      <c r="BB233" s="14" t="n">
        <v>23696539</v>
      </c>
      <c r="BC233" s="52" t="n">
        <f aca="false">BB233/BA233</f>
        <v>0.872283498351512</v>
      </c>
      <c r="BD233" s="8" t="str">
        <f aca="false">CONCATENATE("preprocessing/",A233, "/outputs/salmon_hg38_100/quant.sf")</f>
        <v>preprocessing/TMRC30159/outputs/salmon_hg38_100/quant.sf</v>
      </c>
      <c r="BE233" s="78"/>
      <c r="BF233" s="78"/>
      <c r="BG233" s="78"/>
      <c r="BH233" s="5"/>
      <c r="BI233" s="49" t="str">
        <f aca="false">CONCATENATE("preprocessing/", A233, "/outputs/02hisat2_hg38_100/hg38_100_sno_gene_gene_id.count.xz")</f>
        <v>preprocessing/TMRC30159/outputs/02hisat2_hg38_100/hg38_100_sno_gene_gene_id.count.xz</v>
      </c>
      <c r="BJ233" s="48" t="n">
        <v>22421910</v>
      </c>
      <c r="BK233" s="48" t="n">
        <v>691392</v>
      </c>
      <c r="BL233" s="52" t="n">
        <f aca="false">(BK233+BJ233)/BB233</f>
        <v>0.975387249589486</v>
      </c>
      <c r="BM233" s="5"/>
      <c r="BN233" s="5"/>
      <c r="BO233" s="8" t="str">
        <f aca="false">CONCATENATE("preprocessing/", A233, "/outputs/03hisat2_lpanamensis_v36/sno_gene_gene_id.count.xz")</f>
        <v>preprocessing/TMRC30159/outputs/03hisat2_lpanamensis_v36/sno_gene_gene_id.count.xz</v>
      </c>
      <c r="BP233" s="68" t="n">
        <v>762</v>
      </c>
      <c r="BQ233" s="68" t="n">
        <v>50</v>
      </c>
      <c r="BR233" s="54" t="n">
        <f aca="false">(BQ233+BP233)/BB233</f>
        <v>3.42666074568949E-005</v>
      </c>
      <c r="BS233" s="55" t="n">
        <f aca="false">(BQ233+BP233)/(BK233+BJ233)</f>
        <v>3.5131285006357E-005</v>
      </c>
      <c r="BT233" s="5" t="s">
        <v>181</v>
      </c>
      <c r="BU233" s="12"/>
      <c r="BV233" s="7" t="s">
        <v>905</v>
      </c>
      <c r="BW233" s="7" t="s">
        <v>214</v>
      </c>
      <c r="BZ233" s="8" t="s">
        <v>258</v>
      </c>
      <c r="CG233" s="7" t="s">
        <v>1053</v>
      </c>
      <c r="CH233" s="7" t="n">
        <v>0</v>
      </c>
      <c r="CI233" s="7" t="n">
        <v>0</v>
      </c>
      <c r="CJ233" s="7" t="n">
        <v>6</v>
      </c>
      <c r="CK233" s="7" t="n">
        <v>0</v>
      </c>
      <c r="CL233" s="8" t="n">
        <f aca="false">SUM(CH233:CK233)</f>
        <v>6</v>
      </c>
      <c r="CM233" s="56" t="n">
        <f aca="false">+CL233/BP233</f>
        <v>0.0078740157480315</v>
      </c>
      <c r="CN233" s="7" t="s">
        <v>104</v>
      </c>
    </row>
    <row r="234" customFormat="false" ht="15.75" hidden="false" customHeight="false" outlineLevel="0" collapsed="false">
      <c r="A234" s="58" t="s">
        <v>1054</v>
      </c>
      <c r="B234" s="2" t="s">
        <v>829</v>
      </c>
      <c r="C234" s="2" t="s">
        <v>1055</v>
      </c>
      <c r="D234" s="3" t="n">
        <v>1</v>
      </c>
      <c r="E234" s="5" t="s">
        <v>94</v>
      </c>
      <c r="F234" s="5" t="s">
        <v>95</v>
      </c>
      <c r="G234" s="5" t="s">
        <v>96</v>
      </c>
      <c r="H234" s="36" t="n">
        <v>42364</v>
      </c>
      <c r="I234" s="6" t="n">
        <v>0.232638888888889</v>
      </c>
      <c r="J234" s="6" t="n">
        <v>0.527777777777778</v>
      </c>
      <c r="K234" s="5" t="s">
        <v>168</v>
      </c>
      <c r="L234" s="5" t="s">
        <v>185</v>
      </c>
      <c r="M234" s="7" t="n">
        <v>2</v>
      </c>
      <c r="N234" s="5" t="s">
        <v>451</v>
      </c>
      <c r="O234" s="5" t="s">
        <v>240</v>
      </c>
      <c r="P234" s="5" t="s">
        <v>99</v>
      </c>
      <c r="Q234" s="5" t="s">
        <v>240</v>
      </c>
      <c r="R234" s="5" t="s">
        <v>155</v>
      </c>
      <c r="S234" s="5" t="s">
        <v>169</v>
      </c>
      <c r="T234" s="5" t="s">
        <v>157</v>
      </c>
      <c r="U234" s="9" t="n">
        <v>20000000</v>
      </c>
      <c r="V234" s="42" t="s">
        <v>159</v>
      </c>
      <c r="W234" s="5" t="s">
        <v>230</v>
      </c>
      <c r="AE234" s="8" t="s">
        <v>102</v>
      </c>
      <c r="AF234" s="8" t="s">
        <v>102</v>
      </c>
      <c r="AG234" s="8" t="s">
        <v>102</v>
      </c>
      <c r="AH234" s="8" t="n">
        <v>1.9</v>
      </c>
      <c r="AI234" s="8" t="n">
        <v>300</v>
      </c>
      <c r="AL234" s="8" t="s">
        <v>1056</v>
      </c>
      <c r="AM234" s="8" t="n">
        <v>28</v>
      </c>
      <c r="AN234" s="8" t="n">
        <v>15</v>
      </c>
      <c r="AO234" s="47" t="n">
        <v>42851</v>
      </c>
      <c r="AP234" s="8" t="n">
        <v>13</v>
      </c>
      <c r="AQ234" s="8" t="s">
        <v>188</v>
      </c>
      <c r="AX234" s="7" t="s">
        <v>355</v>
      </c>
      <c r="AY234" s="7" t="n">
        <v>20210901</v>
      </c>
      <c r="AZ234" s="7" t="n">
        <v>20210910</v>
      </c>
      <c r="BA234" s="68" t="n">
        <v>24708853</v>
      </c>
      <c r="BB234" s="68" t="n">
        <v>21395506</v>
      </c>
      <c r="BC234" s="52" t="n">
        <f aca="false">BB234/BA234</f>
        <v>0.865904459425939</v>
      </c>
      <c r="BD234" s="8" t="str">
        <f aca="false">CONCATENATE("preprocessing/",A234, "/outputs/salmon_hg38_100/quant.sf")</f>
        <v>preprocessing/TMRC30129/outputs/salmon_hg38_100/quant.sf</v>
      </c>
      <c r="BI234" s="49" t="str">
        <f aca="false">CONCATENATE("preprocessing/", A234, "/outputs/02hisat2_hg38_100/hg38_100_sno_gene_gene_id.count.xz")</f>
        <v>preprocessing/TMRC30129/outputs/02hisat2_hg38_100/hg38_100_sno_gene_gene_id.count.xz</v>
      </c>
      <c r="BJ234" s="68" t="n">
        <v>19114770</v>
      </c>
      <c r="BK234" s="68" t="n">
        <v>993470</v>
      </c>
      <c r="BL234" s="52" t="n">
        <f aca="false">(BK234+BJ234)/BB234</f>
        <v>0.93983474847475</v>
      </c>
      <c r="BO234" s="8" t="str">
        <f aca="false">CONCATENATE("preprocessing/", A234, "/outputs/03hisat2_lpanamensis_v36/sno_gene_gene_id.count.xz")</f>
        <v>preprocessing/TMRC30129/outputs/03hisat2_lpanamensis_v36/sno_gene_gene_id.count.xz</v>
      </c>
      <c r="BP234" s="14" t="n">
        <v>770</v>
      </c>
      <c r="BQ234" s="14" t="n">
        <v>52</v>
      </c>
      <c r="BR234" s="54" t="n">
        <f aca="false">(BQ234+BP234)/BB234</f>
        <v>3.84192830027016E-005</v>
      </c>
      <c r="BS234" s="55" t="n">
        <f aca="false">(BQ234+BP234)/(BK234+BJ234)</f>
        <v>4.08787641285364E-005</v>
      </c>
      <c r="BV234" s="7" t="s">
        <v>831</v>
      </c>
      <c r="BW234" s="7" t="s">
        <v>214</v>
      </c>
      <c r="BZ234" s="8" t="s">
        <v>258</v>
      </c>
      <c r="CG234" s="7" t="s">
        <v>1057</v>
      </c>
      <c r="CH234" s="7" t="n">
        <v>0</v>
      </c>
      <c r="CI234" s="7" t="n">
        <v>0</v>
      </c>
      <c r="CJ234" s="7" t="n">
        <v>14</v>
      </c>
      <c r="CK234" s="7" t="n">
        <v>0</v>
      </c>
      <c r="CL234" s="8" t="n">
        <f aca="false">SUM(CH234:CK234)</f>
        <v>14</v>
      </c>
      <c r="CM234" s="8" t="n">
        <f aca="false">+CL234/BP234</f>
        <v>0.0181818181818182</v>
      </c>
      <c r="CN234" s="7" t="s">
        <v>104</v>
      </c>
    </row>
    <row r="235" customFormat="false" ht="26.85" hidden="false" customHeight="false" outlineLevel="0" collapsed="false">
      <c r="A235" s="90" t="s">
        <v>1058</v>
      </c>
      <c r="B235" s="2" t="s">
        <v>1009</v>
      </c>
      <c r="C235" s="2" t="s">
        <v>1059</v>
      </c>
      <c r="D235" s="3" t="n">
        <v>1</v>
      </c>
      <c r="E235" s="5" t="s">
        <v>94</v>
      </c>
      <c r="F235" s="5" t="s">
        <v>95</v>
      </c>
      <c r="G235" s="5" t="s">
        <v>96</v>
      </c>
      <c r="H235" s="36" t="n">
        <v>42306</v>
      </c>
      <c r="I235" s="6" t="n">
        <v>0.379166666666667</v>
      </c>
      <c r="J235" s="6" t="n">
        <v>0.729166666666667</v>
      </c>
      <c r="K235" s="5" t="s">
        <v>154</v>
      </c>
      <c r="L235" s="5" t="s">
        <v>185</v>
      </c>
      <c r="M235" s="7" t="n">
        <v>3</v>
      </c>
      <c r="N235" s="5" t="s">
        <v>99</v>
      </c>
      <c r="O235" s="5" t="s">
        <v>99</v>
      </c>
      <c r="P235" s="35" t="s">
        <v>1047</v>
      </c>
      <c r="Q235" s="5" t="s">
        <v>291</v>
      </c>
      <c r="R235" s="5" t="s">
        <v>155</v>
      </c>
      <c r="S235" s="5" t="s">
        <v>156</v>
      </c>
      <c r="T235" s="5" t="s">
        <v>157</v>
      </c>
      <c r="U235" s="9" t="n">
        <v>25000000</v>
      </c>
      <c r="V235" s="42" t="s">
        <v>159</v>
      </c>
      <c r="W235" s="5" t="s">
        <v>230</v>
      </c>
      <c r="X235" s="11" t="n">
        <v>42628</v>
      </c>
      <c r="Y235" s="5" t="n">
        <v>15</v>
      </c>
      <c r="AA235" s="44" t="n">
        <v>42630</v>
      </c>
      <c r="AB235" s="8" t="n">
        <v>133</v>
      </c>
      <c r="AC235" s="8" t="s">
        <v>104</v>
      </c>
      <c r="AD235" s="8" t="n">
        <v>7.1</v>
      </c>
      <c r="AH235" s="8" t="n">
        <v>2.3</v>
      </c>
      <c r="AI235" s="8" t="n">
        <v>300</v>
      </c>
      <c r="AJ235" s="47" t="n">
        <v>42636</v>
      </c>
      <c r="AK235" s="8" t="s">
        <v>104</v>
      </c>
      <c r="AL235" s="8" t="n">
        <v>6</v>
      </c>
      <c r="AM235" s="8" t="n">
        <v>27</v>
      </c>
      <c r="AN235" s="8" t="n">
        <v>15</v>
      </c>
      <c r="AO235" s="47" t="n">
        <v>42647</v>
      </c>
      <c r="AP235" s="8" t="n">
        <v>12</v>
      </c>
      <c r="AQ235" s="8" t="s">
        <v>188</v>
      </c>
      <c r="AT235" s="7" t="s">
        <v>1060</v>
      </c>
      <c r="AU235" s="7" t="n">
        <v>193</v>
      </c>
      <c r="AV235" s="51" t="n">
        <f aca="false">(100 * 4)/AU235</f>
        <v>2.07253886010363</v>
      </c>
      <c r="AY235" s="7" t="n">
        <v>20210301</v>
      </c>
      <c r="AZ235" s="7" t="n">
        <v>20210316</v>
      </c>
      <c r="BA235" s="14" t="n">
        <v>78044820</v>
      </c>
      <c r="BB235" s="14" t="n">
        <v>60610141</v>
      </c>
      <c r="BC235" s="52" t="n">
        <f aca="false">BB235/BA235</f>
        <v>0.776606839505812</v>
      </c>
      <c r="BD235" s="8" t="str">
        <f aca="false">CONCATENATE("preprocessing/",A235, "/outputs/salmon_hg38_100/quant.sf")</f>
        <v>preprocessing/TMRC30088/outputs/salmon_hg38_100/quant.sf</v>
      </c>
      <c r="BI235" s="49" t="str">
        <f aca="false">CONCATENATE("preprocessing/", A235, "/outputs/02hisat2_hg38_100/hg38_100_sno_gene_gene_id.count.xz")</f>
        <v>preprocessing/TMRC30088/outputs/02hisat2_hg38_100/hg38_100_sno_gene_gene_id.count.xz</v>
      </c>
      <c r="BJ235" s="48" t="n">
        <v>55334659</v>
      </c>
      <c r="BK235" s="48" t="n">
        <v>3030336</v>
      </c>
      <c r="BL235" s="52" t="n">
        <f aca="false">(BK235+BJ235)/BB235</f>
        <v>0.962957584936158</v>
      </c>
      <c r="BO235" s="8" t="str">
        <f aca="false">CONCATENATE("preprocessing/", A235, "/outputs/03hisat2_lpanamensis_v36/sno_gene_gene_id.count.xz")</f>
        <v>preprocessing/TMRC30088/outputs/03hisat2_lpanamensis_v36/sno_gene_gene_id.count.xz</v>
      </c>
      <c r="BP235" s="68" t="n">
        <v>16449</v>
      </c>
      <c r="BQ235" s="68" t="n">
        <v>1042</v>
      </c>
      <c r="BR235" s="54" t="n">
        <f aca="false">(BQ235+BP235)/BB235</f>
        <v>0.000288582070779212</v>
      </c>
      <c r="BS235" s="55" t="n">
        <f aca="false">(BQ235+BP235)/(BK235+BJ235)</f>
        <v>0.000299683054885895</v>
      </c>
      <c r="BV235" s="7" t="s">
        <v>1013</v>
      </c>
      <c r="BW235" s="7" t="s">
        <v>214</v>
      </c>
      <c r="BZ235" s="8" t="s">
        <v>258</v>
      </c>
      <c r="CG235" s="7" t="s">
        <v>1061</v>
      </c>
      <c r="CH235" s="7" t="n">
        <v>0</v>
      </c>
      <c r="CI235" s="7" t="n">
        <v>0</v>
      </c>
      <c r="CJ235" s="7" t="n">
        <v>226</v>
      </c>
      <c r="CK235" s="7" t="n">
        <v>0</v>
      </c>
      <c r="CL235" s="8" t="n">
        <f aca="false">SUM(CH235:CK235)</f>
        <v>226</v>
      </c>
      <c r="CM235" s="56" t="n">
        <f aca="false">+CL235/BP235</f>
        <v>0.0137394370478449</v>
      </c>
      <c r="CN235" s="7" t="s">
        <v>104</v>
      </c>
    </row>
    <row r="236" customFormat="false" ht="15.75" hidden="false" customHeight="false" outlineLevel="0" collapsed="false">
      <c r="A236" s="58" t="s">
        <v>1062</v>
      </c>
      <c r="B236" s="2" t="s">
        <v>829</v>
      </c>
      <c r="C236" s="2" t="s">
        <v>1063</v>
      </c>
      <c r="D236" s="3" t="n">
        <v>1</v>
      </c>
      <c r="E236" s="5" t="s">
        <v>94</v>
      </c>
      <c r="F236" s="5" t="s">
        <v>95</v>
      </c>
      <c r="G236" s="5" t="s">
        <v>96</v>
      </c>
      <c r="H236" s="36" t="n">
        <v>42377</v>
      </c>
      <c r="I236" s="6" t="n">
        <v>0.225</v>
      </c>
      <c r="J236" s="6" t="n">
        <v>0.520833333333333</v>
      </c>
      <c r="K236" s="5" t="s">
        <v>168</v>
      </c>
      <c r="L236" s="5" t="s">
        <v>185</v>
      </c>
      <c r="M236" s="7" t="n">
        <v>3</v>
      </c>
      <c r="N236" s="5" t="s">
        <v>451</v>
      </c>
      <c r="O236" s="5" t="s">
        <v>240</v>
      </c>
      <c r="P236" s="5" t="s">
        <v>99</v>
      </c>
      <c r="Q236" s="5" t="s">
        <v>240</v>
      </c>
      <c r="R236" s="5" t="s">
        <v>155</v>
      </c>
      <c r="S236" s="5" t="s">
        <v>169</v>
      </c>
      <c r="T236" s="5" t="s">
        <v>157</v>
      </c>
      <c r="U236" s="9" t="n">
        <v>6000000</v>
      </c>
      <c r="V236" s="42" t="s">
        <v>159</v>
      </c>
      <c r="W236" s="5" t="s">
        <v>230</v>
      </c>
      <c r="AE236" s="8" t="s">
        <v>102</v>
      </c>
      <c r="AF236" s="8" t="s">
        <v>102</v>
      </c>
      <c r="AG236" s="8" t="s">
        <v>102</v>
      </c>
      <c r="AH236" s="8" t="n">
        <v>2</v>
      </c>
      <c r="AI236" s="8" t="n">
        <v>300</v>
      </c>
      <c r="AJ236" s="47"/>
      <c r="AL236" s="8" t="n">
        <v>3</v>
      </c>
      <c r="AM236" s="8" t="n">
        <v>28</v>
      </c>
      <c r="AN236" s="8" t="n">
        <v>15</v>
      </c>
      <c r="AO236" s="47" t="n">
        <v>42851</v>
      </c>
      <c r="AP236" s="8" t="n">
        <v>13</v>
      </c>
      <c r="AQ236" s="8" t="s">
        <v>188</v>
      </c>
      <c r="AX236" s="7" t="s">
        <v>292</v>
      </c>
      <c r="AY236" s="7" t="n">
        <v>20210601</v>
      </c>
      <c r="AZ236" s="7" t="n">
        <v>20210623</v>
      </c>
      <c r="BA236" s="14" t="n">
        <v>30186639</v>
      </c>
      <c r="BB236" s="14" t="n">
        <v>26039655</v>
      </c>
      <c r="BC236" s="52" t="n">
        <f aca="false">BB236/BA236</f>
        <v>0.862621870556706</v>
      </c>
      <c r="BD236" s="8" t="str">
        <f aca="false">CONCATENATE("preprocessing/",A236, "/outputs/salmon_hg38_100/quant.sf")</f>
        <v>preprocessing/TMRC30172/outputs/salmon_hg38_100/quant.sf</v>
      </c>
      <c r="BI236" s="49" t="str">
        <f aca="false">CONCATENATE("preprocessing/", A236, "/outputs/02hisat2_hg38_100/hg38_100_sno_gene_gene_id.count.xz")</f>
        <v>preprocessing/TMRC30172/outputs/02hisat2_hg38_100/hg38_100_sno_gene_gene_id.count.xz</v>
      </c>
      <c r="BJ236" s="75" t="n">
        <v>23685817</v>
      </c>
      <c r="BK236" s="75" t="n">
        <v>1286276</v>
      </c>
      <c r="BL236" s="52" t="n">
        <f aca="false">(BK236+BJ236)/BB236</f>
        <v>0.959002452221429</v>
      </c>
      <c r="BO236" s="8" t="str">
        <f aca="false">CONCATENATE("preprocessing/", A236, "/outputs/03hisat2_lpanamensis_v36/sno_gene_gene_id.count.xz")</f>
        <v>preprocessing/TMRC30172/outputs/03hisat2_lpanamensis_v36/sno_gene_gene_id.count.xz</v>
      </c>
      <c r="BP236" s="14" t="n">
        <v>885</v>
      </c>
      <c r="BQ236" s="14" t="n">
        <v>53</v>
      </c>
      <c r="BR236" s="54" t="n">
        <f aca="false">(BQ236+BP236)/BB236</f>
        <v>3.60219826261139E-005</v>
      </c>
      <c r="BS236" s="55" t="n">
        <f aca="false">(BQ236+BP236)/(BK236+BJ236)</f>
        <v>3.75619296308083E-005</v>
      </c>
      <c r="BV236" s="7" t="s">
        <v>831</v>
      </c>
      <c r="BW236" s="7" t="s">
        <v>214</v>
      </c>
      <c r="BZ236" s="8" t="s">
        <v>258</v>
      </c>
      <c r="CG236" s="7" t="s">
        <v>1064</v>
      </c>
      <c r="CH236" s="7" t="n">
        <v>0</v>
      </c>
      <c r="CI236" s="7" t="n">
        <v>0</v>
      </c>
      <c r="CJ236" s="7" t="n">
        <v>9</v>
      </c>
      <c r="CK236" s="7" t="n">
        <v>0</v>
      </c>
      <c r="CL236" s="8" t="n">
        <f aca="false">SUM(CH236:CK236)</f>
        <v>9</v>
      </c>
      <c r="CM236" s="56" t="n">
        <f aca="false">+CL236/BP236</f>
        <v>0.0101694915254237</v>
      </c>
      <c r="CN236" s="7" t="s">
        <v>104</v>
      </c>
    </row>
    <row r="237" customFormat="false" ht="15.75" hidden="false" customHeight="false" outlineLevel="0" collapsed="false">
      <c r="A237" s="108" t="s">
        <v>1065</v>
      </c>
      <c r="B237" s="2" t="s">
        <v>829</v>
      </c>
      <c r="C237" s="2" t="s">
        <v>1066</v>
      </c>
      <c r="D237" s="3" t="n">
        <v>1</v>
      </c>
      <c r="E237" s="5" t="s">
        <v>94</v>
      </c>
      <c r="F237" s="5" t="s">
        <v>95</v>
      </c>
      <c r="G237" s="5" t="s">
        <v>96</v>
      </c>
      <c r="H237" s="36" t="n">
        <v>42354</v>
      </c>
      <c r="I237" s="6" t="n">
        <v>0.218055555555556</v>
      </c>
      <c r="J237" s="6" t="n">
        <v>0.520833333333333</v>
      </c>
      <c r="K237" s="5" t="s">
        <v>154</v>
      </c>
      <c r="L237" s="5" t="s">
        <v>185</v>
      </c>
      <c r="M237" s="7" t="n">
        <v>1</v>
      </c>
      <c r="N237" s="5" t="s">
        <v>451</v>
      </c>
      <c r="O237" s="5" t="s">
        <v>240</v>
      </c>
      <c r="P237" s="5" t="s">
        <v>99</v>
      </c>
      <c r="Q237" s="5" t="s">
        <v>240</v>
      </c>
      <c r="R237" s="5" t="s">
        <v>155</v>
      </c>
      <c r="S237" s="5" t="s">
        <v>156</v>
      </c>
      <c r="T237" s="5" t="s">
        <v>157</v>
      </c>
      <c r="U237" s="9" t="n">
        <v>18000000</v>
      </c>
      <c r="V237" s="42" t="s">
        <v>159</v>
      </c>
      <c r="W237" s="5" t="s">
        <v>230</v>
      </c>
      <c r="X237" s="11" t="n">
        <v>42628</v>
      </c>
      <c r="Y237" s="5" t="n">
        <v>23</v>
      </c>
      <c r="Z237" s="35" t="n">
        <f aca="false">(Y237-AH237)-3</f>
        <v>7</v>
      </c>
      <c r="AA237" s="44" t="n">
        <v>42631</v>
      </c>
      <c r="AB237" s="8" t="n">
        <v>23</v>
      </c>
      <c r="AC237" s="8" t="s">
        <v>105</v>
      </c>
      <c r="AD237" s="8" t="s">
        <v>112</v>
      </c>
      <c r="AH237" s="8" t="n">
        <v>13</v>
      </c>
      <c r="AI237" s="8" t="n">
        <v>300</v>
      </c>
      <c r="AJ237" s="47" t="n">
        <v>42663</v>
      </c>
      <c r="AK237" s="8" t="s">
        <v>104</v>
      </c>
      <c r="AL237" s="8" t="n">
        <v>25</v>
      </c>
      <c r="AM237" s="8" t="n">
        <v>27</v>
      </c>
      <c r="AN237" s="8" t="n">
        <v>15</v>
      </c>
      <c r="AO237" s="13" t="n">
        <v>42738</v>
      </c>
      <c r="AP237" s="8" t="n">
        <v>12</v>
      </c>
      <c r="AQ237" s="8" t="s">
        <v>188</v>
      </c>
      <c r="AT237" s="7" t="s">
        <v>1067</v>
      </c>
      <c r="AU237" s="7" t="n">
        <v>32.8</v>
      </c>
      <c r="AX237" s="7" t="s">
        <v>985</v>
      </c>
      <c r="AY237" s="7" t="n">
        <v>20210501</v>
      </c>
      <c r="AZ237" s="7" t="n">
        <v>20210527</v>
      </c>
      <c r="BA237" s="14" t="n">
        <v>31852952</v>
      </c>
      <c r="BB237" s="14" t="n">
        <v>28919050</v>
      </c>
      <c r="BC237" s="52" t="n">
        <f aca="false">BB237/BA237</f>
        <v>0.907892304612772</v>
      </c>
      <c r="BD237" s="8" t="str">
        <f aca="false">CONCATENATE("preprocessing/",A237, "/outputs/salmon_hg38_100/quant.sf")</f>
        <v>preprocessing/TMRC30134/outputs/salmon_hg38_100/quant.sf</v>
      </c>
      <c r="BI237" s="49" t="str">
        <f aca="false">CONCATENATE("preprocessing/", A237, "/outputs/02hisat2_hg38_100/hg38_100_sno_gene_gene_id.count.xz")</f>
        <v>preprocessing/TMRC30134/outputs/02hisat2_hg38_100/hg38_100_sno_gene_gene_id.count.xz</v>
      </c>
      <c r="BJ237" s="48" t="n">
        <v>26929503</v>
      </c>
      <c r="BK237" s="48" t="n">
        <v>1177200</v>
      </c>
      <c r="BL237" s="52" t="n">
        <f aca="false">(BK237+BJ237)/BB237</f>
        <v>0.97190962358722</v>
      </c>
      <c r="BO237" s="8" t="str">
        <f aca="false">CONCATENATE("preprocessing/", A237, "/outputs/03hisat2_lpanamensis_v36/sno_gene_gene_id.count.xz")</f>
        <v>preprocessing/TMRC30134/outputs/03hisat2_lpanamensis_v36/sno_gene_gene_id.count.xz</v>
      </c>
      <c r="BP237" s="68" t="n">
        <v>19696</v>
      </c>
      <c r="BQ237" s="68" t="n">
        <v>1160</v>
      </c>
      <c r="BR237" s="54" t="n">
        <f aca="false">(BQ237+BP237)/BB237</f>
        <v>0.000721185516121726</v>
      </c>
      <c r="BS237" s="55" t="n">
        <f aca="false">(BQ237+BP237)/(BK237+BJ237)</f>
        <v>0.000742029401313986</v>
      </c>
      <c r="BV237" s="7" t="s">
        <v>831</v>
      </c>
      <c r="BW237" s="7" t="s">
        <v>163</v>
      </c>
      <c r="BZ237" s="8" t="s">
        <v>258</v>
      </c>
      <c r="CG237" s="7" t="s">
        <v>1068</v>
      </c>
      <c r="CH237" s="7" t="n">
        <v>0</v>
      </c>
      <c r="CI237" s="7" t="n">
        <v>0</v>
      </c>
      <c r="CJ237" s="7" t="n">
        <v>283</v>
      </c>
      <c r="CK237" s="7" t="n">
        <v>0</v>
      </c>
      <c r="CL237" s="8" t="n">
        <f aca="false">SUM(CH237:CK237)</f>
        <v>283</v>
      </c>
      <c r="CM237" s="56" t="n">
        <f aca="false">+CL237/BP237</f>
        <v>0.0143683996750609</v>
      </c>
      <c r="CN237" s="7" t="s">
        <v>104</v>
      </c>
    </row>
    <row r="238" customFormat="false" ht="26.85" hidden="false" customHeight="false" outlineLevel="0" collapsed="false">
      <c r="A238" s="58" t="s">
        <v>1069</v>
      </c>
      <c r="B238" s="2" t="s">
        <v>842</v>
      </c>
      <c r="C238" s="2" t="s">
        <v>1070</v>
      </c>
      <c r="D238" s="3" t="n">
        <v>1</v>
      </c>
      <c r="E238" s="5" t="s">
        <v>94</v>
      </c>
      <c r="F238" s="5" t="s">
        <v>95</v>
      </c>
      <c r="G238" s="5" t="s">
        <v>96</v>
      </c>
      <c r="H238" s="36" t="n">
        <v>42371</v>
      </c>
      <c r="I238" s="6" t="n">
        <v>0.224305555555556</v>
      </c>
      <c r="J238" s="6" t="n">
        <v>0.520833333333333</v>
      </c>
      <c r="K238" s="5" t="s">
        <v>168</v>
      </c>
      <c r="L238" s="5" t="s">
        <v>185</v>
      </c>
      <c r="M238" s="7" t="n">
        <v>1</v>
      </c>
      <c r="N238" s="5" t="s">
        <v>715</v>
      </c>
      <c r="O238" s="5" t="s">
        <v>239</v>
      </c>
      <c r="P238" s="35" t="s">
        <v>844</v>
      </c>
      <c r="Q238" s="5" t="s">
        <v>240</v>
      </c>
      <c r="R238" s="5" t="s">
        <v>155</v>
      </c>
      <c r="S238" s="5" t="s">
        <v>169</v>
      </c>
      <c r="T238" s="5" t="s">
        <v>157</v>
      </c>
      <c r="U238" s="9" t="n">
        <v>7000000</v>
      </c>
      <c r="V238" s="42" t="s">
        <v>159</v>
      </c>
      <c r="W238" s="5" t="s">
        <v>230</v>
      </c>
      <c r="AE238" s="8" t="s">
        <v>102</v>
      </c>
      <c r="AF238" s="8" t="s">
        <v>102</v>
      </c>
      <c r="AG238" s="8" t="s">
        <v>102</v>
      </c>
      <c r="AH238" s="8" t="n">
        <v>1.6</v>
      </c>
      <c r="AI238" s="8" t="n">
        <v>300</v>
      </c>
      <c r="AJ238" s="47"/>
      <c r="AL238" s="8" t="n">
        <v>5</v>
      </c>
      <c r="AM238" s="8" t="n">
        <v>28</v>
      </c>
      <c r="AN238" s="8" t="n">
        <v>15</v>
      </c>
      <c r="AO238" s="47" t="n">
        <v>42851</v>
      </c>
      <c r="AP238" s="8" t="n">
        <v>13</v>
      </c>
      <c r="AQ238" s="8" t="s">
        <v>188</v>
      </c>
      <c r="AX238" s="7" t="s">
        <v>292</v>
      </c>
      <c r="AY238" s="7" t="n">
        <v>20210601</v>
      </c>
      <c r="AZ238" s="7" t="n">
        <v>20210623</v>
      </c>
      <c r="BA238" s="14" t="n">
        <v>24137321</v>
      </c>
      <c r="BB238" s="14" t="n">
        <v>20520065</v>
      </c>
      <c r="BC238" s="52" t="n">
        <f aca="false">BB238/BA238</f>
        <v>0.850138463999381</v>
      </c>
      <c r="BD238" s="8" t="str">
        <f aca="false">CONCATENATE("preprocessing/",A238, "/outputs/salmon_hg38_100/quant.sf")</f>
        <v>preprocessing/TMRC30174/outputs/salmon_hg38_100/quant.sf</v>
      </c>
      <c r="BI238" s="49" t="str">
        <f aca="false">CONCATENATE("preprocessing/", A238, "/outputs/02hisat2_hg38_100/hg38_100_sno_gene_gene_id.count.xz")</f>
        <v>preprocessing/TMRC30174/outputs/02hisat2_hg38_100/hg38_100_sno_gene_gene_id.count.xz</v>
      </c>
      <c r="BJ238" s="75" t="n">
        <v>18612913</v>
      </c>
      <c r="BK238" s="75" t="n">
        <v>884227</v>
      </c>
      <c r="BL238" s="52" t="n">
        <f aca="false">(BK238+BJ238)/BB238</f>
        <v>0.950150011708053</v>
      </c>
      <c r="BO238" s="8" t="str">
        <f aca="false">CONCATENATE("preprocessing/", A238, "/outputs/03hisat2_lpanamensis_v36/sno_gene_gene_id.count.xz")</f>
        <v>preprocessing/TMRC30174/outputs/03hisat2_lpanamensis_v36/sno_gene_gene_id.count.xz</v>
      </c>
      <c r="BP238" s="68" t="n">
        <v>1072</v>
      </c>
      <c r="BQ238" s="14" t="n">
        <v>75</v>
      </c>
      <c r="BR238" s="54" t="n">
        <f aca="false">(BQ238+BP238)/BB238</f>
        <v>5.58965090997519E-005</v>
      </c>
      <c r="BS238" s="55" t="n">
        <f aca="false">(BQ238+BP238)/(BK238+BJ238)</f>
        <v>5.882914109454E-005</v>
      </c>
      <c r="BV238" s="7" t="s">
        <v>845</v>
      </c>
      <c r="BW238" s="7" t="s">
        <v>163</v>
      </c>
      <c r="BZ238" s="8" t="s">
        <v>258</v>
      </c>
      <c r="CG238" s="7" t="s">
        <v>1071</v>
      </c>
      <c r="CH238" s="7" t="n">
        <v>0</v>
      </c>
      <c r="CI238" s="7" t="n">
        <v>0</v>
      </c>
      <c r="CJ238" s="7" t="n">
        <v>21</v>
      </c>
      <c r="CK238" s="7" t="n">
        <v>0</v>
      </c>
      <c r="CL238" s="8" t="n">
        <f aca="false">SUM(CH238:CK238)</f>
        <v>21</v>
      </c>
      <c r="CM238" s="56" t="n">
        <f aca="false">+CL238/BP238</f>
        <v>0.019589552238806</v>
      </c>
      <c r="CN238" s="7" t="s">
        <v>104</v>
      </c>
    </row>
    <row r="239" customFormat="false" ht="15.75" hidden="false" customHeight="false" outlineLevel="0" collapsed="false">
      <c r="A239" s="58" t="s">
        <v>1072</v>
      </c>
      <c r="B239" s="2" t="s">
        <v>829</v>
      </c>
      <c r="C239" s="2" t="s">
        <v>1073</v>
      </c>
      <c r="D239" s="3" t="n">
        <v>1</v>
      </c>
      <c r="E239" s="5" t="s">
        <v>94</v>
      </c>
      <c r="F239" s="5" t="s">
        <v>95</v>
      </c>
      <c r="G239" s="5" t="s">
        <v>96</v>
      </c>
      <c r="H239" s="36" t="n">
        <v>42364</v>
      </c>
      <c r="I239" s="6" t="n">
        <v>0.232638888888889</v>
      </c>
      <c r="J239" s="6" t="n">
        <v>0.527777777777778</v>
      </c>
      <c r="K239" s="5" t="s">
        <v>154</v>
      </c>
      <c r="L239" s="5" t="s">
        <v>185</v>
      </c>
      <c r="M239" s="7" t="n">
        <v>2</v>
      </c>
      <c r="N239" s="5" t="s">
        <v>451</v>
      </c>
      <c r="O239" s="5" t="s">
        <v>240</v>
      </c>
      <c r="P239" s="5" t="s">
        <v>99</v>
      </c>
      <c r="Q239" s="5" t="s">
        <v>240</v>
      </c>
      <c r="R239" s="5" t="s">
        <v>155</v>
      </c>
      <c r="S239" s="5" t="s">
        <v>156</v>
      </c>
      <c r="T239" s="5" t="s">
        <v>157</v>
      </c>
      <c r="U239" s="9" t="n">
        <v>23000000</v>
      </c>
      <c r="V239" s="42" t="s">
        <v>159</v>
      </c>
      <c r="W239" s="5" t="s">
        <v>230</v>
      </c>
      <c r="AE239" s="8" t="s">
        <v>102</v>
      </c>
      <c r="AF239" s="8" t="s">
        <v>102</v>
      </c>
      <c r="AG239" s="8" t="s">
        <v>102</v>
      </c>
      <c r="AH239" s="8" t="n">
        <v>4.7</v>
      </c>
      <c r="AI239" s="8" t="n">
        <v>300</v>
      </c>
      <c r="AL239" s="8" t="n">
        <v>2</v>
      </c>
      <c r="AM239" s="8" t="n">
        <v>28</v>
      </c>
      <c r="AN239" s="8" t="n">
        <v>15</v>
      </c>
      <c r="AO239" s="47" t="n">
        <v>42851</v>
      </c>
      <c r="AP239" s="8" t="n">
        <v>13</v>
      </c>
      <c r="AQ239" s="8" t="s">
        <v>188</v>
      </c>
      <c r="AX239" s="7" t="s">
        <v>355</v>
      </c>
      <c r="AY239" s="7" t="n">
        <v>20210901</v>
      </c>
      <c r="AZ239" s="7" t="n">
        <v>20210910</v>
      </c>
      <c r="BA239" s="68" t="n">
        <v>23146672</v>
      </c>
      <c r="BB239" s="68" t="n">
        <v>21217680</v>
      </c>
      <c r="BC239" s="52" t="n">
        <f aca="false">BB239/BA239</f>
        <v>0.916662231183818</v>
      </c>
      <c r="BD239" s="8" t="str">
        <f aca="false">CONCATENATE("preprocessing/",A239, "/outputs/salmon_hg38_100/quant.sf")</f>
        <v>preprocessing/TMRC30137/outputs/salmon_hg38_100/quant.sf</v>
      </c>
      <c r="BI239" s="49" t="str">
        <f aca="false">CONCATENATE("preprocessing/", A239, "/outputs/02hisat2_hg38_100/hg38_100_sno_gene_gene_id.count.xz")</f>
        <v>preprocessing/TMRC30137/outputs/02hisat2_hg38_100/hg38_100_sno_gene_gene_id.count.xz</v>
      </c>
      <c r="BJ239" s="68" t="n">
        <v>19062619</v>
      </c>
      <c r="BK239" s="68" t="n">
        <v>1064117</v>
      </c>
      <c r="BL239" s="52" t="n">
        <f aca="false">(BK239+BJ239)/BB239</f>
        <v>0.948583256981913</v>
      </c>
      <c r="BO239" s="8" t="str">
        <f aca="false">CONCATENATE("preprocessing/", A239, "/outputs/03hisat2_lpanamensis_v36/sno_gene_gene_id.count.xz")</f>
        <v>preprocessing/TMRC30137/outputs/03hisat2_lpanamensis_v36/sno_gene_gene_id.count.xz</v>
      </c>
      <c r="BP239" s="14" t="n">
        <v>987</v>
      </c>
      <c r="BQ239" s="14" t="n">
        <v>57</v>
      </c>
      <c r="BR239" s="54" t="n">
        <f aca="false">(BQ239+BP239)/BB239</f>
        <v>4.9204248532356E-005</v>
      </c>
      <c r="BS239" s="55" t="n">
        <f aca="false">(BQ239+BP239)/(BK239+BJ239)</f>
        <v>5.18713019339052E-005</v>
      </c>
      <c r="BV239" s="7" t="s">
        <v>831</v>
      </c>
      <c r="BW239" s="7" t="s">
        <v>214</v>
      </c>
      <c r="BZ239" s="8" t="s">
        <v>258</v>
      </c>
      <c r="CG239" s="7" t="s">
        <v>1074</v>
      </c>
      <c r="CH239" s="7" t="n">
        <v>0</v>
      </c>
      <c r="CI239" s="7" t="n">
        <v>0</v>
      </c>
      <c r="CJ239" s="7" t="n">
        <v>12</v>
      </c>
      <c r="CK239" s="7" t="n">
        <v>0</v>
      </c>
      <c r="CL239" s="8" t="n">
        <f aca="false">SUM(CH239:CK239)</f>
        <v>12</v>
      </c>
      <c r="CM239" s="8" t="n">
        <f aca="false">+CL239/BP239</f>
        <v>0.0121580547112462</v>
      </c>
      <c r="CN239" s="7" t="s">
        <v>104</v>
      </c>
    </row>
    <row r="240" customFormat="false" ht="15.75" hidden="false" customHeight="false" outlineLevel="0" collapsed="false">
      <c r="A240" s="58" t="s">
        <v>1075</v>
      </c>
      <c r="B240" s="2" t="s">
        <v>902</v>
      </c>
      <c r="C240" s="2" t="s">
        <v>1076</v>
      </c>
      <c r="D240" s="10" t="n">
        <v>1</v>
      </c>
      <c r="E240" s="5" t="s">
        <v>94</v>
      </c>
      <c r="F240" s="5" t="s">
        <v>95</v>
      </c>
      <c r="G240" s="5" t="s">
        <v>96</v>
      </c>
      <c r="H240" s="36" t="n">
        <v>42244</v>
      </c>
      <c r="I240" s="77" t="n">
        <v>0.259027777777778</v>
      </c>
      <c r="J240" s="77" t="n">
        <v>0.4375</v>
      </c>
      <c r="K240" s="5" t="s">
        <v>175</v>
      </c>
      <c r="L240" s="5" t="s">
        <v>185</v>
      </c>
      <c r="M240" s="5" t="n">
        <v>3</v>
      </c>
      <c r="N240" s="5" t="s">
        <v>715</v>
      </c>
      <c r="O240" s="5" t="s">
        <v>240</v>
      </c>
      <c r="P240" s="5" t="s">
        <v>99</v>
      </c>
      <c r="Q240" s="5" t="s">
        <v>240</v>
      </c>
      <c r="R240" s="5" t="s">
        <v>155</v>
      </c>
      <c r="S240" s="5" t="s">
        <v>200</v>
      </c>
      <c r="T240" s="5" t="s">
        <v>177</v>
      </c>
      <c r="U240" s="9" t="n">
        <v>24000000</v>
      </c>
      <c r="V240" s="42"/>
      <c r="W240" s="5" t="s">
        <v>230</v>
      </c>
      <c r="X240" s="11" t="n">
        <v>42628</v>
      </c>
      <c r="Y240" s="5" t="n">
        <v>13</v>
      </c>
      <c r="Z240" s="35" t="n">
        <f aca="false">(Y240-AH240)-3</f>
        <v>8.4</v>
      </c>
      <c r="AA240" s="11" t="n">
        <v>42631</v>
      </c>
      <c r="AB240" s="5" t="n">
        <v>184</v>
      </c>
      <c r="AC240" s="5" t="s">
        <v>104</v>
      </c>
      <c r="AD240" s="5" t="n">
        <v>6.7</v>
      </c>
      <c r="AE240" s="5"/>
      <c r="AF240" s="5"/>
      <c r="AG240" s="5"/>
      <c r="AH240" s="5" t="n">
        <v>1.6</v>
      </c>
      <c r="AI240" s="5" t="n">
        <v>300</v>
      </c>
      <c r="AJ240" s="44" t="n">
        <v>42663</v>
      </c>
      <c r="AK240" s="5" t="s">
        <v>104</v>
      </c>
      <c r="AL240" s="5" t="n">
        <v>6</v>
      </c>
      <c r="AM240" s="5" t="n">
        <v>27</v>
      </c>
      <c r="AN240" s="5" t="n">
        <v>15</v>
      </c>
      <c r="AO240" s="44" t="n">
        <v>42738</v>
      </c>
      <c r="AP240" s="5" t="n">
        <v>12</v>
      </c>
      <c r="AQ240" s="5" t="s">
        <v>188</v>
      </c>
      <c r="AR240" s="5"/>
      <c r="AS240" s="5"/>
      <c r="AT240" s="88" t="s">
        <v>1077</v>
      </c>
      <c r="AU240" s="5" t="n">
        <v>37.1</v>
      </c>
      <c r="AV240" s="5"/>
      <c r="AW240" s="5"/>
      <c r="AX240" s="5" t="s">
        <v>668</v>
      </c>
      <c r="AY240" s="5" t="n">
        <v>20210601</v>
      </c>
      <c r="AZ240" s="5" t="n">
        <v>20210610</v>
      </c>
      <c r="BA240" s="14" t="n">
        <v>24805189</v>
      </c>
      <c r="BB240" s="14" t="n">
        <v>21701821</v>
      </c>
      <c r="BC240" s="52" t="n">
        <f aca="false">BB240/BA240</f>
        <v>0.874890370720417</v>
      </c>
      <c r="BD240" s="8" t="str">
        <f aca="false">CONCATENATE("preprocessing/",A240, "/outputs/salmon_hg38_100/quant.sf")</f>
        <v>preprocessing/TMRC30161/outputs/salmon_hg38_100/quant.sf</v>
      </c>
      <c r="BE240" s="78"/>
      <c r="BF240" s="78"/>
      <c r="BG240" s="78"/>
      <c r="BH240" s="5"/>
      <c r="BI240" s="49" t="str">
        <f aca="false">CONCATENATE("preprocessing/", A240, "/outputs/02hisat2_hg38_100/hg38_100_sno_gene_gene_id.count.xz")</f>
        <v>preprocessing/TMRC30161/outputs/02hisat2_hg38_100/hg38_100_sno_gene_gene_id.count.xz</v>
      </c>
      <c r="BJ240" s="48" t="n">
        <v>20391553</v>
      </c>
      <c r="BK240" s="48" t="n">
        <v>750500</v>
      </c>
      <c r="BL240" s="52" t="n">
        <f aca="false">(BK240+BJ240)/BB240</f>
        <v>0.974206404153827</v>
      </c>
      <c r="BM240" s="5"/>
      <c r="BN240" s="5"/>
      <c r="BO240" s="8" t="str">
        <f aca="false">CONCATENATE("preprocessing/", A240, "/outputs/03hisat2_lpanamensis_v36/sno_gene_gene_id.count.xz")</f>
        <v>preprocessing/TMRC30161/outputs/03hisat2_lpanamensis_v36/sno_gene_gene_id.count.xz</v>
      </c>
      <c r="BP240" s="68" t="n">
        <v>596</v>
      </c>
      <c r="BQ240" s="68" t="n">
        <v>43</v>
      </c>
      <c r="BR240" s="54" t="n">
        <f aca="false">(BQ240+BP240)/BB240</f>
        <v>2.9444533709867E-005</v>
      </c>
      <c r="BS240" s="55" t="n">
        <f aca="false">(BQ240+BP240)/(BK240+BJ240)</f>
        <v>3.02241225107136E-005</v>
      </c>
      <c r="BT240" s="5" t="s">
        <v>181</v>
      </c>
      <c r="BV240" s="7" t="s">
        <v>905</v>
      </c>
      <c r="BW240" s="7" t="s">
        <v>214</v>
      </c>
      <c r="BZ240" s="8" t="s">
        <v>258</v>
      </c>
      <c r="CG240" s="7" t="s">
        <v>1078</v>
      </c>
      <c r="CH240" s="7" t="n">
        <v>0</v>
      </c>
      <c r="CI240" s="7" t="n">
        <v>0</v>
      </c>
      <c r="CJ240" s="7" t="n">
        <v>4</v>
      </c>
      <c r="CK240" s="7" t="n">
        <v>0</v>
      </c>
      <c r="CL240" s="8" t="n">
        <f aca="false">SUM(CH240:CK240)</f>
        <v>4</v>
      </c>
      <c r="CM240" s="56" t="n">
        <f aca="false">+CL240/BP240</f>
        <v>0.00671140939597315</v>
      </c>
      <c r="CN240" s="7" t="s">
        <v>104</v>
      </c>
    </row>
    <row r="241" customFormat="false" ht="26.85" hidden="false" customHeight="false" outlineLevel="0" collapsed="false">
      <c r="A241" s="58" t="s">
        <v>1079</v>
      </c>
      <c r="B241" s="2" t="s">
        <v>842</v>
      </c>
      <c r="C241" s="2" t="s">
        <v>1080</v>
      </c>
      <c r="D241" s="3" t="n">
        <v>1</v>
      </c>
      <c r="E241" s="5" t="s">
        <v>94</v>
      </c>
      <c r="F241" s="5" t="s">
        <v>95</v>
      </c>
      <c r="G241" s="5" t="s">
        <v>96</v>
      </c>
      <c r="H241" s="36" t="n">
        <v>42377</v>
      </c>
      <c r="I241" s="6" t="n">
        <v>0.253472222222222</v>
      </c>
      <c r="J241" s="6" t="n">
        <v>0.520833333333333</v>
      </c>
      <c r="K241" s="5" t="s">
        <v>168</v>
      </c>
      <c r="L241" s="5" t="s">
        <v>185</v>
      </c>
      <c r="M241" s="7" t="n">
        <v>2</v>
      </c>
      <c r="N241" s="5" t="s">
        <v>715</v>
      </c>
      <c r="O241" s="5" t="s">
        <v>239</v>
      </c>
      <c r="P241" s="35" t="s">
        <v>844</v>
      </c>
      <c r="Q241" s="5" t="s">
        <v>240</v>
      </c>
      <c r="R241" s="5" t="s">
        <v>155</v>
      </c>
      <c r="S241" s="5" t="s">
        <v>169</v>
      </c>
      <c r="T241" s="5" t="s">
        <v>157</v>
      </c>
      <c r="U241" s="9" t="n">
        <v>2000000</v>
      </c>
      <c r="V241" s="42" t="s">
        <v>159</v>
      </c>
      <c r="W241" s="5" t="s">
        <v>230</v>
      </c>
      <c r="AE241" s="8" t="n">
        <v>66</v>
      </c>
      <c r="AH241" s="8" t="n">
        <v>5</v>
      </c>
      <c r="AI241" s="8" t="n">
        <v>300</v>
      </c>
      <c r="AJ241" s="47"/>
      <c r="AL241" s="8" t="n">
        <v>18</v>
      </c>
      <c r="AM241" s="8" t="n">
        <v>28</v>
      </c>
      <c r="AN241" s="8" t="n">
        <v>15</v>
      </c>
      <c r="AO241" s="13" t="n">
        <v>42970</v>
      </c>
      <c r="AP241" s="8" t="n">
        <v>13</v>
      </c>
      <c r="AQ241" s="8" t="s">
        <v>188</v>
      </c>
      <c r="AX241" s="7" t="s">
        <v>271</v>
      </c>
      <c r="AY241" s="7" t="n">
        <v>20211001</v>
      </c>
      <c r="AZ241" s="7" t="n">
        <v>20211015</v>
      </c>
      <c r="BA241" s="68" t="n">
        <v>36782698</v>
      </c>
      <c r="BB241" s="68" t="n">
        <v>34964583</v>
      </c>
      <c r="BD241" s="8" t="str">
        <f aca="false">CONCATENATE("preprocessing/",A241, "/outputs/salmon_hg38_100/quant.sf")</f>
        <v>preprocessing/TMRC30142/outputs/salmon_hg38_100/quant.sf</v>
      </c>
      <c r="BI241" s="49" t="str">
        <f aca="false">CONCATENATE("preprocessing/", A241, "/outputs/02hisat2_hg38_100/hg38_100_sno_gene_gene_id.count.xz")</f>
        <v>preprocessing/TMRC30142/outputs/02hisat2_hg38_100/hg38_100_sno_gene_gene_id.count.xz</v>
      </c>
      <c r="BJ241" s="68" t="n">
        <v>32460439</v>
      </c>
      <c r="BK241" s="68" t="n">
        <v>1834605</v>
      </c>
      <c r="BL241" s="52" t="n">
        <f aca="false">(BK241+BJ241)/BB241</f>
        <v>0.980850937075383</v>
      </c>
      <c r="BO241" s="8" t="str">
        <f aca="false">CONCATENATE("preprocessing/", A241, "/outputs/03hisat2_lpanamensis_v36/sno_gene_gene_id.count.xz")</f>
        <v>preprocessing/TMRC30142/outputs/03hisat2_lpanamensis_v36/sno_gene_gene_id.count.xz</v>
      </c>
      <c r="BP241" s="68" t="n">
        <v>271</v>
      </c>
      <c r="BQ241" s="68" t="n">
        <v>10</v>
      </c>
      <c r="BR241" s="54" t="n">
        <f aca="false">(BQ241+BP241)/BB241</f>
        <v>8.03670388404175E-006</v>
      </c>
      <c r="BS241" s="55" t="n">
        <f aca="false">(BQ241+BP241)/(BK241+BJ241)</f>
        <v>8.19360371720182E-006</v>
      </c>
      <c r="BV241" s="7" t="s">
        <v>845</v>
      </c>
      <c r="BW241" s="7" t="s">
        <v>214</v>
      </c>
      <c r="BZ241" s="8" t="s">
        <v>258</v>
      </c>
      <c r="CG241" s="7" t="s">
        <v>324</v>
      </c>
      <c r="CH241" s="7" t="n">
        <v>0</v>
      </c>
      <c r="CI241" s="7" t="n">
        <v>0</v>
      </c>
      <c r="CJ241" s="7" t="n">
        <v>1</v>
      </c>
      <c r="CK241" s="7" t="n">
        <v>0</v>
      </c>
      <c r="CL241" s="8" t="n">
        <f aca="false">SUM(CH241:CK241)</f>
        <v>1</v>
      </c>
      <c r="CM241" s="56" t="n">
        <f aca="false">+CL241/BP241</f>
        <v>0.003690036900369</v>
      </c>
      <c r="CN241" s="80" t="s">
        <v>105</v>
      </c>
    </row>
    <row r="242" customFormat="false" ht="26.85" hidden="false" customHeight="false" outlineLevel="0" collapsed="false">
      <c r="A242" s="58" t="s">
        <v>1081</v>
      </c>
      <c r="B242" s="2" t="s">
        <v>842</v>
      </c>
      <c r="C242" s="2" t="s">
        <v>1082</v>
      </c>
      <c r="D242" s="3" t="n">
        <v>1</v>
      </c>
      <c r="E242" s="5" t="s">
        <v>94</v>
      </c>
      <c r="F242" s="5" t="s">
        <v>95</v>
      </c>
      <c r="G242" s="5" t="s">
        <v>96</v>
      </c>
      <c r="H242" s="36" t="n">
        <v>42371</v>
      </c>
      <c r="I242" s="6" t="n">
        <v>0.224305555555556</v>
      </c>
      <c r="J242" s="6" t="n">
        <v>0.520833333333333</v>
      </c>
      <c r="K242" s="5" t="s">
        <v>154</v>
      </c>
      <c r="L242" s="5" t="s">
        <v>185</v>
      </c>
      <c r="M242" s="7" t="n">
        <v>1</v>
      </c>
      <c r="N242" s="5" t="s">
        <v>715</v>
      </c>
      <c r="O242" s="5" t="s">
        <v>239</v>
      </c>
      <c r="P242" s="35" t="s">
        <v>844</v>
      </c>
      <c r="Q242" s="5" t="s">
        <v>240</v>
      </c>
      <c r="R242" s="5" t="s">
        <v>155</v>
      </c>
      <c r="S242" s="5" t="s">
        <v>156</v>
      </c>
      <c r="T242" s="5" t="s">
        <v>157</v>
      </c>
      <c r="U242" s="9" t="n">
        <v>28000000</v>
      </c>
      <c r="V242" s="42" t="s">
        <v>159</v>
      </c>
      <c r="W242" s="5" t="s">
        <v>230</v>
      </c>
      <c r="AE242" s="8" t="s">
        <v>102</v>
      </c>
      <c r="AF242" s="8" t="s">
        <v>102</v>
      </c>
      <c r="AG242" s="8" t="s">
        <v>102</v>
      </c>
      <c r="AH242" s="8" t="n">
        <v>4</v>
      </c>
      <c r="AI242" s="8" t="n">
        <v>300</v>
      </c>
      <c r="AJ242" s="47"/>
      <c r="AL242" s="8" t="n">
        <v>6</v>
      </c>
      <c r="AM242" s="8" t="n">
        <v>28</v>
      </c>
      <c r="AN242" s="8" t="n">
        <v>15</v>
      </c>
      <c r="AO242" s="47" t="n">
        <v>42851</v>
      </c>
      <c r="AP242" s="8" t="n">
        <v>13</v>
      </c>
      <c r="AQ242" s="8" t="s">
        <v>188</v>
      </c>
      <c r="AX242" s="7" t="s">
        <v>292</v>
      </c>
      <c r="AY242" s="7" t="n">
        <v>20210601</v>
      </c>
      <c r="AZ242" s="7" t="n">
        <v>20210623</v>
      </c>
      <c r="BA242" s="14" t="n">
        <v>28220585</v>
      </c>
      <c r="BB242" s="14" t="n">
        <v>24443846</v>
      </c>
      <c r="BC242" s="52" t="n">
        <f aca="false">BB242/BA242</f>
        <v>0.866170775694409</v>
      </c>
      <c r="BD242" s="8" t="str">
        <f aca="false">CONCATENATE("preprocessing/",A242, "/outputs/salmon_hg38_100/quant.sf")</f>
        <v>preprocessing/TMRC30175/outputs/salmon_hg38_100/quant.sf</v>
      </c>
      <c r="BI242" s="49" t="str">
        <f aca="false">CONCATENATE("preprocessing/", A242, "/outputs/02hisat2_hg38_100/hg38_100_sno_gene_gene_id.count.xz")</f>
        <v>preprocessing/TMRC30175/outputs/02hisat2_hg38_100/hg38_100_sno_gene_gene_id.count.xz</v>
      </c>
      <c r="BJ242" s="75" t="n">
        <v>22321926</v>
      </c>
      <c r="BK242" s="75" t="n">
        <v>879761</v>
      </c>
      <c r="BL242" s="52" t="n">
        <f aca="false">(BK242+BJ242)/BB242</f>
        <v>0.949183160456828</v>
      </c>
      <c r="BO242" s="8" t="str">
        <f aca="false">CONCATENATE("preprocessing/", A242, "/outputs/03hisat2_lpanamensis_v36/sno_gene_gene_id.count.xz")</f>
        <v>preprocessing/TMRC30175/outputs/03hisat2_lpanamensis_v36/sno_gene_gene_id.count.xz</v>
      </c>
      <c r="BP242" s="68" t="n">
        <v>2157</v>
      </c>
      <c r="BQ242" s="14" t="n">
        <v>157</v>
      </c>
      <c r="BR242" s="54" t="n">
        <f aca="false">(BQ242+BP242)/BB242</f>
        <v>9.46659539583092E-005</v>
      </c>
      <c r="BS242" s="55" t="n">
        <f aca="false">(BQ242+BP242)/(BK242+BJ242)</f>
        <v>9.97341270917067E-005</v>
      </c>
      <c r="BV242" s="7" t="s">
        <v>845</v>
      </c>
      <c r="BW242" s="7" t="s">
        <v>163</v>
      </c>
      <c r="BZ242" s="8" t="s">
        <v>258</v>
      </c>
      <c r="CG242" s="7" t="s">
        <v>1083</v>
      </c>
      <c r="CH242" s="7" t="n">
        <v>1</v>
      </c>
      <c r="CI242" s="7" t="n">
        <v>0</v>
      </c>
      <c r="CJ242" s="7" t="n">
        <v>44</v>
      </c>
      <c r="CK242" s="7" t="n">
        <v>0</v>
      </c>
      <c r="CL242" s="8" t="n">
        <f aca="false">SUM(CH242:CK242)</f>
        <v>45</v>
      </c>
      <c r="CM242" s="56" t="n">
        <f aca="false">+CL242/BP242</f>
        <v>0.0208623087621697</v>
      </c>
      <c r="CN242" s="7" t="s">
        <v>104</v>
      </c>
    </row>
    <row r="243" customFormat="false" ht="26.85" hidden="false" customHeight="false" outlineLevel="0" collapsed="false">
      <c r="A243" s="58" t="s">
        <v>1084</v>
      </c>
      <c r="B243" s="2" t="s">
        <v>583</v>
      </c>
      <c r="C243" s="2" t="s">
        <v>1085</v>
      </c>
      <c r="D243" s="10" t="n">
        <v>1</v>
      </c>
      <c r="E243" s="35" t="s">
        <v>94</v>
      </c>
      <c r="F243" s="5" t="s">
        <v>95</v>
      </c>
      <c r="G243" s="5" t="s">
        <v>96</v>
      </c>
      <c r="H243" s="36" t="n">
        <v>42243</v>
      </c>
      <c r="I243" s="77"/>
      <c r="J243" s="77"/>
      <c r="K243" s="5" t="s">
        <v>175</v>
      </c>
      <c r="L243" s="38" t="s">
        <v>185</v>
      </c>
      <c r="M243" s="35" t="n">
        <v>1</v>
      </c>
      <c r="N243" s="35" t="s">
        <v>238</v>
      </c>
      <c r="O243" s="5" t="s">
        <v>239</v>
      </c>
      <c r="P243" s="35" t="s">
        <v>585</v>
      </c>
      <c r="Q243" s="5" t="s">
        <v>240</v>
      </c>
      <c r="R243" s="5" t="s">
        <v>155</v>
      </c>
      <c r="S243" s="5" t="s">
        <v>200</v>
      </c>
      <c r="T243" s="5" t="s">
        <v>177</v>
      </c>
      <c r="U243" s="41" t="n">
        <v>8000000</v>
      </c>
      <c r="V243" s="42"/>
      <c r="W243" s="93" t="s">
        <v>230</v>
      </c>
      <c r="X243" s="12"/>
      <c r="Y243" s="35"/>
      <c r="Z243" s="35"/>
      <c r="AB243" s="5"/>
      <c r="AC243" s="5"/>
      <c r="AD243" s="5"/>
      <c r="AE243" s="5"/>
      <c r="AF243" s="5"/>
      <c r="AG243" s="5"/>
      <c r="AH243" s="5"/>
      <c r="AI243" s="5"/>
      <c r="AJ243" s="44"/>
      <c r="AK243" s="5"/>
      <c r="AL243" s="5"/>
      <c r="AM243" s="5"/>
      <c r="AN243" s="5"/>
      <c r="AO243" s="44"/>
      <c r="AP243" s="5"/>
      <c r="AQ243" s="5" t="s">
        <v>241</v>
      </c>
      <c r="AR243" s="5"/>
      <c r="AS243" s="5"/>
      <c r="AT243" s="5"/>
      <c r="AU243" s="5"/>
      <c r="AV243" s="5"/>
      <c r="AW243" s="5"/>
      <c r="AX243" s="5"/>
      <c r="AY243" s="5"/>
      <c r="AZ243" s="5"/>
      <c r="BA243" s="68" t="n">
        <v>24067331</v>
      </c>
      <c r="BB243" s="68" t="n">
        <v>22187929</v>
      </c>
      <c r="BC243" s="78"/>
      <c r="BD243" s="8" t="str">
        <f aca="false">CONCATENATE("preprocessing/",A243, "/outputs/salmon_hg38_100/quant.sf")</f>
        <v>preprocessing/TMRC30190/outputs/salmon_hg38_100/quant.sf</v>
      </c>
      <c r="BE243" s="78"/>
      <c r="BF243" s="78"/>
      <c r="BG243" s="78"/>
      <c r="BH243" s="5"/>
      <c r="BI243" s="49" t="str">
        <f aca="false">CONCATENATE("preprocessing/", A243, "/outputs/02hisat2_hg38_100/hg38_100_sno_gene_gene_id.count.xz")</f>
        <v>preprocessing/TMRC30190/outputs/02hisat2_hg38_100/hg38_100_sno_gene_gene_id.count.xz</v>
      </c>
      <c r="BJ243" s="68" t="n">
        <v>20935617</v>
      </c>
      <c r="BK243" s="68" t="n">
        <v>787662</v>
      </c>
      <c r="BL243" s="5"/>
      <c r="BM243" s="5"/>
      <c r="BN243" s="5"/>
      <c r="BO243" s="8" t="str">
        <f aca="false">CONCATENATE("preprocessing/", A243, "/outputs/03hisat2_lpanamensis_v36/sno_gene_gene_id.count.xz")</f>
        <v>preprocessing/TMRC30190/outputs/03hisat2_lpanamensis_v36/sno_gene_gene_id.count.xz</v>
      </c>
      <c r="BP243" s="78" t="n">
        <v>989</v>
      </c>
      <c r="BQ243" s="78" t="n">
        <v>58</v>
      </c>
      <c r="BR243" s="78"/>
      <c r="BS243" s="78"/>
      <c r="BT243" s="5" t="s">
        <v>181</v>
      </c>
      <c r="BU243" s="12"/>
      <c r="BV243" s="7" t="s">
        <v>586</v>
      </c>
      <c r="BW243" s="7" t="s">
        <v>163</v>
      </c>
      <c r="BZ243" s="8" t="s">
        <v>258</v>
      </c>
      <c r="CG243" s="7" t="s">
        <v>1086</v>
      </c>
      <c r="CH243" s="7" t="n">
        <v>0</v>
      </c>
      <c r="CI243" s="7" t="n">
        <v>0</v>
      </c>
      <c r="CJ243" s="7" t="n">
        <v>11</v>
      </c>
      <c r="CK243" s="7" t="n">
        <v>0</v>
      </c>
      <c r="CM243" s="8" t="n">
        <f aca="false">+CL243/BP243</f>
        <v>0</v>
      </c>
    </row>
    <row r="244" customFormat="false" ht="26.85" hidden="false" customHeight="false" outlineLevel="0" collapsed="false">
      <c r="A244" s="58" t="s">
        <v>1087</v>
      </c>
      <c r="B244" s="2" t="s">
        <v>842</v>
      </c>
      <c r="C244" s="2" t="s">
        <v>1088</v>
      </c>
      <c r="D244" s="3" t="n">
        <v>1</v>
      </c>
      <c r="E244" s="5" t="s">
        <v>94</v>
      </c>
      <c r="F244" s="5" t="s">
        <v>95</v>
      </c>
      <c r="G244" s="5" t="s">
        <v>96</v>
      </c>
      <c r="H244" s="36" t="n">
        <v>42390</v>
      </c>
      <c r="I244" s="6" t="n">
        <v>0.233333333333333</v>
      </c>
      <c r="J244" s="6" t="n">
        <v>0.5625</v>
      </c>
      <c r="K244" s="5" t="s">
        <v>168</v>
      </c>
      <c r="L244" s="5" t="s">
        <v>185</v>
      </c>
      <c r="M244" s="7" t="n">
        <v>3</v>
      </c>
      <c r="N244" s="5" t="s">
        <v>715</v>
      </c>
      <c r="O244" s="5" t="s">
        <v>239</v>
      </c>
      <c r="P244" s="35" t="s">
        <v>844</v>
      </c>
      <c r="Q244" s="5" t="s">
        <v>240</v>
      </c>
      <c r="R244" s="5" t="s">
        <v>155</v>
      </c>
      <c r="S244" s="5" t="s">
        <v>169</v>
      </c>
      <c r="T244" s="5" t="s">
        <v>157</v>
      </c>
      <c r="U244" s="9" t="n">
        <v>5000000</v>
      </c>
      <c r="V244" s="42" t="s">
        <v>159</v>
      </c>
      <c r="W244" s="5" t="s">
        <v>230</v>
      </c>
      <c r="AE244" s="8" t="n">
        <v>149</v>
      </c>
      <c r="AH244" s="8" t="n">
        <v>2</v>
      </c>
      <c r="AI244" s="8" t="n">
        <v>300</v>
      </c>
      <c r="AJ244" s="47"/>
      <c r="AL244" s="8" t="n">
        <v>21</v>
      </c>
      <c r="AM244" s="8" t="n">
        <v>28</v>
      </c>
      <c r="AN244" s="8" t="n">
        <v>15</v>
      </c>
      <c r="AO244" s="13" t="n">
        <v>42970</v>
      </c>
      <c r="AP244" s="8" t="n">
        <v>13</v>
      </c>
      <c r="AQ244" s="8" t="s">
        <v>188</v>
      </c>
      <c r="AX244" s="7" t="s">
        <v>271</v>
      </c>
      <c r="AY244" s="7" t="n">
        <v>20211001</v>
      </c>
      <c r="AZ244" s="7" t="n">
        <v>20211015</v>
      </c>
      <c r="BA244" s="68" t="n">
        <v>23664788</v>
      </c>
      <c r="BB244" s="68" t="n">
        <v>22471149</v>
      </c>
      <c r="BD244" s="8" t="str">
        <f aca="false">CONCATENATE("preprocessing/",A244, "/outputs/salmon_hg38_100/quant.sf")</f>
        <v>preprocessing/TMRC30145/outputs/salmon_hg38_100/quant.sf</v>
      </c>
      <c r="BI244" s="49" t="str">
        <f aca="false">CONCATENATE("preprocessing/", A244, "/outputs/02hisat2_hg38_100/hg38_100_sno_gene_gene_id.count.xz")</f>
        <v>preprocessing/TMRC30145/outputs/02hisat2_hg38_100/hg38_100_sno_gene_gene_id.count.xz</v>
      </c>
      <c r="BJ244" s="68" t="n">
        <v>20987875</v>
      </c>
      <c r="BK244" s="68" t="n">
        <v>1059876</v>
      </c>
      <c r="BL244" s="52" t="n">
        <f aca="false">(BK244+BJ244)/BB244</f>
        <v>0.98115815083599</v>
      </c>
      <c r="BO244" s="8" t="str">
        <f aca="false">CONCATENATE("preprocessing/", A244, "/outputs/03hisat2_lpanamensis_v36/sno_gene_gene_id.count.xz")</f>
        <v>preprocessing/TMRC30145/outputs/03hisat2_lpanamensis_v36/sno_gene_gene_id.count.xz</v>
      </c>
      <c r="BP244" s="68" t="n">
        <v>126</v>
      </c>
      <c r="BQ244" s="14" t="n">
        <v>8</v>
      </c>
      <c r="BR244" s="54" t="n">
        <f aca="false">(BQ244+BP244)/BB244</f>
        <v>5.96320197066915E-006</v>
      </c>
      <c r="BS244" s="55" t="n">
        <f aca="false">(BQ244+BP244)/(BK244+BJ244)</f>
        <v>6.07771740528093E-006</v>
      </c>
      <c r="BV244" s="7" t="s">
        <v>845</v>
      </c>
      <c r="BW244" s="7" t="s">
        <v>214</v>
      </c>
      <c r="BZ244" s="8" t="s">
        <v>258</v>
      </c>
      <c r="CG244" s="7" t="s">
        <v>417</v>
      </c>
      <c r="CH244" s="7" t="n">
        <v>0</v>
      </c>
      <c r="CI244" s="7" t="n">
        <v>0</v>
      </c>
      <c r="CJ244" s="7" t="n">
        <v>1</v>
      </c>
      <c r="CK244" s="7" t="n">
        <v>0</v>
      </c>
      <c r="CL244" s="8" t="n">
        <f aca="false">SUM(CH244:CK244)</f>
        <v>1</v>
      </c>
      <c r="CM244" s="56" t="n">
        <f aca="false">+CL244/BP244</f>
        <v>0.00793650793650794</v>
      </c>
      <c r="CN244" s="80" t="s">
        <v>105</v>
      </c>
    </row>
    <row r="245" customFormat="false" ht="26.85" hidden="false" customHeight="false" outlineLevel="0" collapsed="false">
      <c r="A245" s="58" t="s">
        <v>1089</v>
      </c>
      <c r="B245" s="2" t="s">
        <v>842</v>
      </c>
      <c r="C245" s="2" t="s">
        <v>1090</v>
      </c>
      <c r="D245" s="3" t="n">
        <v>1</v>
      </c>
      <c r="E245" s="5" t="s">
        <v>94</v>
      </c>
      <c r="F245" s="5" t="s">
        <v>95</v>
      </c>
      <c r="G245" s="5" t="s">
        <v>96</v>
      </c>
      <c r="H245" s="36" t="n">
        <v>42377</v>
      </c>
      <c r="I245" s="6" t="n">
        <v>0.253472222222222</v>
      </c>
      <c r="J245" s="6" t="n">
        <v>0.520833333333333</v>
      </c>
      <c r="K245" s="5" t="s">
        <v>154</v>
      </c>
      <c r="L245" s="5" t="s">
        <v>185</v>
      </c>
      <c r="M245" s="7" t="n">
        <v>2</v>
      </c>
      <c r="N245" s="5" t="s">
        <v>715</v>
      </c>
      <c r="O245" s="5" t="s">
        <v>239</v>
      </c>
      <c r="P245" s="35" t="s">
        <v>844</v>
      </c>
      <c r="Q245" s="5" t="s">
        <v>240</v>
      </c>
      <c r="R245" s="5" t="s">
        <v>155</v>
      </c>
      <c r="S245" s="5" t="s">
        <v>156</v>
      </c>
      <c r="T245" s="5" t="s">
        <v>157</v>
      </c>
      <c r="U245" s="9" t="n">
        <v>42000000</v>
      </c>
      <c r="V245" s="42" t="s">
        <v>159</v>
      </c>
      <c r="W245" s="5" t="s">
        <v>230</v>
      </c>
      <c r="AE245" s="8" t="n">
        <v>283</v>
      </c>
      <c r="AH245" s="8" t="n">
        <v>1.1</v>
      </c>
      <c r="AI245" s="8" t="n">
        <v>300</v>
      </c>
      <c r="AJ245" s="47"/>
      <c r="AL245" s="8" t="n">
        <v>19</v>
      </c>
      <c r="AM245" s="8" t="n">
        <v>28</v>
      </c>
      <c r="AN245" s="8" t="n">
        <v>15</v>
      </c>
      <c r="AO245" s="13" t="n">
        <v>42970</v>
      </c>
      <c r="AP245" s="8" t="n">
        <v>13</v>
      </c>
      <c r="AQ245" s="8" t="s">
        <v>188</v>
      </c>
      <c r="AX245" s="7" t="s">
        <v>271</v>
      </c>
      <c r="AY245" s="7" t="n">
        <v>20211001</v>
      </c>
      <c r="AZ245" s="7" t="n">
        <v>20211015</v>
      </c>
      <c r="BA245" s="68" t="n">
        <v>53288041</v>
      </c>
      <c r="BB245" s="68" t="n">
        <v>50423726</v>
      </c>
      <c r="BD245" s="8" t="str">
        <f aca="false">CONCATENATE("preprocessing/",A245, "/outputs/salmon_hg38_100/quant.sf")</f>
        <v>preprocessing/TMRC30143/outputs/salmon_hg38_100/quant.sf</v>
      </c>
      <c r="BI245" s="49" t="str">
        <f aca="false">CONCATENATE("preprocessing/", A245, "/outputs/02hisat2_hg38_100/hg38_100_sno_gene_gene_id.count.xz")</f>
        <v>preprocessing/TMRC30143/outputs/02hisat2_hg38_100/hg38_100_sno_gene_gene_id.count.xz</v>
      </c>
      <c r="BJ245" s="68" t="n">
        <v>47032503</v>
      </c>
      <c r="BK245" s="68" t="n">
        <v>2172418</v>
      </c>
      <c r="BL245" s="52" t="n">
        <f aca="false">(BK245+BJ245)/BB245</f>
        <v>0.975828739827755</v>
      </c>
      <c r="BO245" s="8" t="str">
        <f aca="false">CONCATENATE("preprocessing/", A245, "/outputs/03hisat2_lpanamensis_v36/sno_gene_gene_id.count.xz")</f>
        <v>preprocessing/TMRC30143/outputs/03hisat2_lpanamensis_v36/sno_gene_gene_id.count.xz</v>
      </c>
      <c r="BP245" s="68" t="n">
        <v>173</v>
      </c>
      <c r="BQ245" s="68" t="n">
        <v>31</v>
      </c>
      <c r="BR245" s="54" t="n">
        <f aca="false">(BQ245+BP245)/BB245</f>
        <v>4.04571451145836E-006</v>
      </c>
      <c r="BS245" s="55" t="n">
        <f aca="false">(BQ245+BP245)/(BK245+BJ245)</f>
        <v>4.14592678646918E-006</v>
      </c>
      <c r="BV245" s="7" t="s">
        <v>845</v>
      </c>
      <c r="BW245" s="7" t="s">
        <v>214</v>
      </c>
      <c r="BZ245" s="8" t="s">
        <v>258</v>
      </c>
      <c r="CG245" s="7" t="s">
        <v>1091</v>
      </c>
      <c r="CH245" s="7" t="n">
        <v>0</v>
      </c>
      <c r="CI245" s="7" t="n">
        <v>0</v>
      </c>
      <c r="CJ245" s="7" t="n">
        <v>0</v>
      </c>
      <c r="CK245" s="7" t="n">
        <v>0</v>
      </c>
      <c r="CL245" s="8" t="n">
        <f aca="false">SUM(CH245:CK245)</f>
        <v>0</v>
      </c>
      <c r="CM245" s="56" t="n">
        <f aca="false">+CL245/BP245</f>
        <v>0</v>
      </c>
      <c r="CN245" s="7" t="s">
        <v>105</v>
      </c>
    </row>
    <row r="246" customFormat="false" ht="26.85" hidden="false" customHeight="false" outlineLevel="0" collapsed="false">
      <c r="A246" s="58" t="s">
        <v>1092</v>
      </c>
      <c r="B246" s="2" t="s">
        <v>981</v>
      </c>
      <c r="C246" s="2" t="s">
        <v>1093</v>
      </c>
      <c r="D246" s="3" t="n">
        <v>1</v>
      </c>
      <c r="E246" s="5" t="s">
        <v>94</v>
      </c>
      <c r="F246" s="5" t="s">
        <v>95</v>
      </c>
      <c r="G246" s="5" t="s">
        <v>96</v>
      </c>
      <c r="H246" s="36" t="n">
        <v>42284</v>
      </c>
      <c r="I246" s="6" t="n">
        <v>0.208333333333333</v>
      </c>
      <c r="J246" s="6" t="n">
        <v>0.479166666666667</v>
      </c>
      <c r="K246" s="5" t="s">
        <v>175</v>
      </c>
      <c r="L246" s="5" t="s">
        <v>185</v>
      </c>
      <c r="M246" s="7" t="n">
        <v>1</v>
      </c>
      <c r="N246" s="5" t="s">
        <v>451</v>
      </c>
      <c r="O246" s="5" t="s">
        <v>239</v>
      </c>
      <c r="P246" s="35" t="s">
        <v>983</v>
      </c>
      <c r="Q246" s="5" t="s">
        <v>240</v>
      </c>
      <c r="R246" s="5" t="s">
        <v>155</v>
      </c>
      <c r="S246" s="5" t="s">
        <v>200</v>
      </c>
      <c r="T246" s="5" t="s">
        <v>177</v>
      </c>
      <c r="U246" s="9" t="n">
        <v>28000000</v>
      </c>
      <c r="W246" s="5" t="s">
        <v>230</v>
      </c>
      <c r="X246" s="11" t="n">
        <v>42628</v>
      </c>
      <c r="Y246" s="5" t="n">
        <v>13</v>
      </c>
      <c r="Z246" s="35" t="n">
        <f aca="false">(Y246-AH246)-3</f>
        <v>8.3</v>
      </c>
      <c r="AA246" s="44" t="n">
        <v>42631</v>
      </c>
      <c r="AB246" s="8" t="n">
        <v>178</v>
      </c>
      <c r="AC246" s="8" t="s">
        <v>105</v>
      </c>
      <c r="AD246" s="8" t="n">
        <v>4.6</v>
      </c>
      <c r="AH246" s="8" t="n">
        <v>1.7</v>
      </c>
      <c r="AI246" s="8" t="n">
        <v>300</v>
      </c>
      <c r="AJ246" s="47" t="n">
        <v>42663</v>
      </c>
      <c r="AK246" s="8" t="s">
        <v>104</v>
      </c>
      <c r="AL246" s="8" t="n">
        <v>15</v>
      </c>
      <c r="AM246" s="8" t="n">
        <v>27</v>
      </c>
      <c r="AN246" s="8" t="n">
        <v>15</v>
      </c>
      <c r="AO246" s="13" t="n">
        <v>42738</v>
      </c>
      <c r="AP246" s="8" t="n">
        <v>12</v>
      </c>
      <c r="AQ246" s="8" t="s">
        <v>188</v>
      </c>
      <c r="AT246" s="88" t="s">
        <v>1094</v>
      </c>
      <c r="AU246" s="7" t="n">
        <v>47.7</v>
      </c>
      <c r="AX246" s="5" t="s">
        <v>668</v>
      </c>
      <c r="AY246" s="7" t="n">
        <v>20210601</v>
      </c>
      <c r="AZ246" s="7" t="n">
        <v>20210610</v>
      </c>
      <c r="BA246" s="14" t="n">
        <v>27243970</v>
      </c>
      <c r="BB246" s="14" t="n">
        <v>23749819</v>
      </c>
      <c r="BC246" s="52" t="n">
        <f aca="false">BB246/BA246</f>
        <v>0.871745894596125</v>
      </c>
      <c r="BD246" s="8" t="str">
        <f aca="false">CONCATENATE("preprocessing/",A246, "/outputs/salmon_hg38_100/quant.sf")</f>
        <v>preprocessing/TMRC30168/outputs/salmon_hg38_100/quant.sf</v>
      </c>
      <c r="BI246" s="49" t="str">
        <f aca="false">CONCATENATE("preprocessing/", A246, "/outputs/02hisat2_hg38_100/hg38_100_sno_gene_gene_id.count.xz")</f>
        <v>preprocessing/TMRC30168/outputs/02hisat2_hg38_100/hg38_100_sno_gene_gene_id.count.xz</v>
      </c>
      <c r="BJ246" s="48" t="n">
        <v>22342175</v>
      </c>
      <c r="BK246" s="48" t="n">
        <v>792951</v>
      </c>
      <c r="BL246" s="52" t="n">
        <f aca="false">(BK246+BJ246)/BB246</f>
        <v>0.974117992225541</v>
      </c>
      <c r="BO246" s="8" t="str">
        <f aca="false">CONCATENATE("preprocessing/", A246, "/outputs/03hisat2_lpanamensis_v36/sno_gene_gene_id.count.xz")</f>
        <v>preprocessing/TMRC30168/outputs/03hisat2_lpanamensis_v36/sno_gene_gene_id.count.xz</v>
      </c>
      <c r="BP246" s="68" t="n">
        <v>18558</v>
      </c>
      <c r="BQ246" s="68" t="n">
        <v>1313</v>
      </c>
      <c r="BR246" s="54" t="n">
        <f aca="false">(BQ246+BP246)/BB246</f>
        <v>0.000836680060593304</v>
      </c>
      <c r="BS246" s="55" t="n">
        <f aca="false">(BQ246+BP246)/(BK246+BJ246)</f>
        <v>0.000858910385878166</v>
      </c>
      <c r="BV246" s="7" t="s">
        <v>986</v>
      </c>
      <c r="BW246" s="7" t="s">
        <v>163</v>
      </c>
      <c r="BZ246" s="8" t="s">
        <v>258</v>
      </c>
      <c r="CG246" s="7" t="s">
        <v>1095</v>
      </c>
      <c r="CH246" s="7" t="n">
        <v>0</v>
      </c>
      <c r="CI246" s="7" t="n">
        <v>0</v>
      </c>
      <c r="CJ246" s="7" t="n">
        <v>280</v>
      </c>
      <c r="CK246" s="7" t="n">
        <v>0</v>
      </c>
      <c r="CL246" s="8" t="n">
        <f aca="false">SUM(CH246:CK246)</f>
        <v>280</v>
      </c>
      <c r="CM246" s="56" t="n">
        <f aca="false">+CL246/BP246</f>
        <v>0.015087832740597</v>
      </c>
      <c r="CN246" s="7" t="s">
        <v>104</v>
      </c>
    </row>
    <row r="247" customFormat="false" ht="26.85" hidden="false" customHeight="false" outlineLevel="0" collapsed="false">
      <c r="A247" s="1" t="s">
        <v>1096</v>
      </c>
      <c r="B247" s="2" t="s">
        <v>1097</v>
      </c>
      <c r="C247" s="2" t="s">
        <v>1098</v>
      </c>
      <c r="D247" s="3" t="n">
        <v>1</v>
      </c>
      <c r="E247" s="5" t="s">
        <v>94</v>
      </c>
      <c r="F247" s="35" t="s">
        <v>95</v>
      </c>
      <c r="G247" s="35" t="s">
        <v>96</v>
      </c>
      <c r="H247" s="69" t="n">
        <v>42781</v>
      </c>
      <c r="I247" s="6" t="n">
        <v>0.302083333333333</v>
      </c>
      <c r="J247" s="6" t="n">
        <v>0.583333333333333</v>
      </c>
      <c r="K247" s="7" t="s">
        <v>168</v>
      </c>
      <c r="L247" s="8" t="s">
        <v>185</v>
      </c>
      <c r="M247" s="7" t="n">
        <v>1</v>
      </c>
      <c r="N247" s="38" t="s">
        <v>715</v>
      </c>
      <c r="O247" s="70" t="s">
        <v>239</v>
      </c>
      <c r="P247" s="35" t="s">
        <v>1099</v>
      </c>
      <c r="Q247" s="5" t="s">
        <v>291</v>
      </c>
      <c r="R247" s="40" t="s">
        <v>155</v>
      </c>
      <c r="S247" s="40" t="s">
        <v>169</v>
      </c>
      <c r="T247" s="7" t="s">
        <v>157</v>
      </c>
      <c r="V247" s="42" t="s">
        <v>159</v>
      </c>
      <c r="W247" s="43" t="s">
        <v>230</v>
      </c>
      <c r="AE247" s="8" t="n">
        <v>289</v>
      </c>
      <c r="AH247" s="8" t="n">
        <v>1</v>
      </c>
      <c r="AI247" s="8" t="n">
        <v>300</v>
      </c>
      <c r="AJ247" s="47"/>
      <c r="AL247" s="8" t="n">
        <v>6</v>
      </c>
      <c r="AM247" s="8" t="n">
        <v>28</v>
      </c>
      <c r="AN247" s="8" t="n">
        <v>15</v>
      </c>
      <c r="AO247" s="13" t="s">
        <v>305</v>
      </c>
      <c r="AP247" s="8" t="n">
        <f aca="false">AM247-AN247</f>
        <v>13</v>
      </c>
      <c r="AQ247" s="8" t="s">
        <v>306</v>
      </c>
      <c r="AX247" s="7" t="s">
        <v>355</v>
      </c>
      <c r="AY247" s="7" t="n">
        <v>20211001</v>
      </c>
      <c r="AZ247" s="7" t="n">
        <v>20211006</v>
      </c>
      <c r="BA247" s="68" t="n">
        <v>41352211</v>
      </c>
      <c r="BB247" s="68" t="n">
        <v>39674476</v>
      </c>
      <c r="BC247" s="52" t="n">
        <f aca="false">BB247/BA247</f>
        <v>0.959428166972741</v>
      </c>
      <c r="BD247" s="8" t="str">
        <f aca="false">CONCATENATE("preprocessing/",A247, "/outputs/salmon_hg38_100/quant.sf")</f>
        <v>preprocessing/TMRC30197/outputs/salmon_hg38_100/quant.sf</v>
      </c>
      <c r="BI247" s="49" t="str">
        <f aca="false">CONCATENATE("preprocessing/", A247, "/outputs/02hisat2_hg38_100/hg38_100_sno_gene_gene_id.count.xz")</f>
        <v>preprocessing/TMRC30197/outputs/02hisat2_hg38_100/hg38_100_sno_gene_gene_id.count.xz</v>
      </c>
      <c r="BJ247" s="68" t="n">
        <v>36944321</v>
      </c>
      <c r="BK247" s="68" t="n">
        <v>1828733</v>
      </c>
      <c r="BL247" s="52" t="n">
        <f aca="false">(BK247+BJ247)/BB247</f>
        <v>0.977279548695237</v>
      </c>
      <c r="BO247" s="8" t="str">
        <f aca="false">CONCATENATE("preprocessing/", A247, "/outputs/03hisat2_lpanamensis_v36/sno_gene_gene_id.count.xz")</f>
        <v>preprocessing/TMRC30197/outputs/03hisat2_lpanamensis_v36/sno_gene_gene_id.count.xz</v>
      </c>
      <c r="BP247" s="68" t="n">
        <v>610</v>
      </c>
      <c r="BQ247" s="14" t="n">
        <v>56</v>
      </c>
      <c r="BR247" s="54" t="n">
        <f aca="false">(BQ247+BP247)/BB247</f>
        <v>1.67866111199553E-005</v>
      </c>
      <c r="BS247" s="55" t="n">
        <f aca="false">(BQ247+BP247)/(BK247+BJ247)</f>
        <v>1.71768775294306E-005</v>
      </c>
      <c r="BV247" s="7" t="s">
        <v>1100</v>
      </c>
      <c r="BZ247" s="8" t="s">
        <v>258</v>
      </c>
      <c r="CG247" s="7" t="s">
        <v>1101</v>
      </c>
      <c r="CH247" s="7" t="n">
        <v>0</v>
      </c>
      <c r="CI247" s="7" t="n">
        <v>1</v>
      </c>
      <c r="CJ247" s="7" t="n">
        <v>5</v>
      </c>
      <c r="CK247" s="7" t="n">
        <v>0</v>
      </c>
      <c r="CL247" s="8" t="n">
        <f aca="false">SUM(CH247:CK247)</f>
        <v>6</v>
      </c>
      <c r="CM247" s="56" t="n">
        <f aca="false">+CL247/BP247</f>
        <v>0.00983606557377049</v>
      </c>
      <c r="CN247" s="7" t="s">
        <v>104</v>
      </c>
    </row>
    <row r="248" customFormat="false" ht="26.85" hidden="false" customHeight="false" outlineLevel="0" collapsed="false">
      <c r="A248" s="58" t="s">
        <v>1102</v>
      </c>
      <c r="B248" s="2" t="s">
        <v>842</v>
      </c>
      <c r="C248" s="2" t="s">
        <v>1103</v>
      </c>
      <c r="D248" s="3" t="n">
        <v>1</v>
      </c>
      <c r="E248" s="5" t="s">
        <v>94</v>
      </c>
      <c r="F248" s="5" t="s">
        <v>95</v>
      </c>
      <c r="G248" s="5" t="s">
        <v>96</v>
      </c>
      <c r="H248" s="36" t="n">
        <v>42390</v>
      </c>
      <c r="I248" s="6" t="n">
        <v>0.233333333333333</v>
      </c>
      <c r="J248" s="6" t="n">
        <v>0.5625</v>
      </c>
      <c r="K248" s="5" t="s">
        <v>154</v>
      </c>
      <c r="L248" s="5" t="s">
        <v>185</v>
      </c>
      <c r="M248" s="7" t="n">
        <v>3</v>
      </c>
      <c r="N248" s="5" t="s">
        <v>715</v>
      </c>
      <c r="O248" s="5" t="s">
        <v>239</v>
      </c>
      <c r="P248" s="35" t="s">
        <v>844</v>
      </c>
      <c r="Q248" s="5" t="s">
        <v>240</v>
      </c>
      <c r="R248" s="5" t="s">
        <v>155</v>
      </c>
      <c r="S248" s="5" t="s">
        <v>156</v>
      </c>
      <c r="T248" s="5" t="s">
        <v>157</v>
      </c>
      <c r="U248" s="9" t="n">
        <v>45000000</v>
      </c>
      <c r="V248" s="42" t="s">
        <v>159</v>
      </c>
      <c r="W248" s="5" t="s">
        <v>230</v>
      </c>
      <c r="AE248" s="8" t="n">
        <v>193</v>
      </c>
      <c r="AH248" s="8" t="n">
        <v>1.1</v>
      </c>
      <c r="AI248" s="8" t="n">
        <v>300</v>
      </c>
      <c r="AJ248" s="47"/>
      <c r="AL248" s="8" t="n">
        <v>22</v>
      </c>
      <c r="AM248" s="8" t="n">
        <v>28</v>
      </c>
      <c r="AN248" s="8" t="n">
        <v>15</v>
      </c>
      <c r="AO248" s="13" t="n">
        <v>42970</v>
      </c>
      <c r="AP248" s="8" t="n">
        <v>13</v>
      </c>
      <c r="AQ248" s="8" t="s">
        <v>188</v>
      </c>
      <c r="AX248" s="7" t="s">
        <v>271</v>
      </c>
      <c r="AY248" s="7" t="n">
        <v>20211001</v>
      </c>
      <c r="AZ248" s="7" t="n">
        <v>20211015</v>
      </c>
      <c r="BA248" s="68" t="n">
        <v>26404054</v>
      </c>
      <c r="BB248" s="68" t="n">
        <v>25226764</v>
      </c>
      <c r="BD248" s="8" t="str">
        <f aca="false">CONCATENATE("preprocessing/",A248, "/outputs/salmon_hg38_100/quant.sf")</f>
        <v>preprocessing/TMRC30146/outputs/salmon_hg38_100/quant.sf</v>
      </c>
      <c r="BI248" s="49" t="str">
        <f aca="false">CONCATENATE("preprocessing/", A248, "/outputs/02hisat2_hg38_100/hg38_100_sno_gene_gene_id.count.xz")</f>
        <v>preprocessing/TMRC30146/outputs/02hisat2_hg38_100/hg38_100_sno_gene_gene_id.count.xz</v>
      </c>
      <c r="BJ248" s="68" t="n">
        <v>23628471</v>
      </c>
      <c r="BK248" s="68" t="n">
        <v>1045281</v>
      </c>
      <c r="BL248" s="52" t="n">
        <f aca="false">(BK248+BJ248)/BB248</f>
        <v>0.978078361536977</v>
      </c>
      <c r="BO248" s="8" t="str">
        <f aca="false">CONCATENATE("preprocessing/", A248, "/outputs/03hisat2_lpanamensis_v36/sno_gene_gene_id.count.xz")</f>
        <v>preprocessing/TMRC30146/outputs/03hisat2_lpanamensis_v36/sno_gene_gene_id.count.xz</v>
      </c>
      <c r="BP248" s="68" t="n">
        <v>62</v>
      </c>
      <c r="BQ248" s="14" t="n">
        <v>17</v>
      </c>
      <c r="BR248" s="54" t="n">
        <f aca="false">(BQ248+BP248)/BB248</f>
        <v>3.13159468253637E-006</v>
      </c>
      <c r="BS248" s="55" t="n">
        <f aca="false">(BQ248+BP248)/(BK248+BJ248)</f>
        <v>3.20178301216613E-006</v>
      </c>
      <c r="BV248" s="7" t="s">
        <v>845</v>
      </c>
      <c r="BW248" s="7" t="s">
        <v>214</v>
      </c>
      <c r="BZ248" s="8" t="s">
        <v>258</v>
      </c>
      <c r="CG248" s="7" t="s">
        <v>1104</v>
      </c>
      <c r="CH248" s="7" t="n">
        <v>0</v>
      </c>
      <c r="CI248" s="7" t="n">
        <v>0</v>
      </c>
      <c r="CJ248" s="7" t="n">
        <v>0</v>
      </c>
      <c r="CK248" s="7" t="n">
        <v>0</v>
      </c>
      <c r="CL248" s="8" t="n">
        <f aca="false">SUM(CH248:CK248)</f>
        <v>0</v>
      </c>
      <c r="CM248" s="56" t="n">
        <f aca="false">+CL248/BP248</f>
        <v>0</v>
      </c>
      <c r="CN248" s="7" t="s">
        <v>105</v>
      </c>
    </row>
    <row r="249" customFormat="false" ht="26.85" hidden="false" customHeight="false" outlineLevel="0" collapsed="false">
      <c r="A249" s="58" t="s">
        <v>1105</v>
      </c>
      <c r="B249" s="2" t="s">
        <v>981</v>
      </c>
      <c r="C249" s="2" t="s">
        <v>1106</v>
      </c>
      <c r="D249" s="3" t="n">
        <v>1</v>
      </c>
      <c r="E249" s="5" t="s">
        <v>94</v>
      </c>
      <c r="F249" s="5" t="s">
        <v>95</v>
      </c>
      <c r="G249" s="5" t="s">
        <v>96</v>
      </c>
      <c r="H249" s="36" t="n">
        <v>42292</v>
      </c>
      <c r="I249" s="6" t="n">
        <v>0.355555555555556</v>
      </c>
      <c r="J249" s="6" t="n">
        <v>0.75</v>
      </c>
      <c r="K249" s="5" t="s">
        <v>175</v>
      </c>
      <c r="L249" s="5" t="s">
        <v>185</v>
      </c>
      <c r="M249" s="7" t="n">
        <v>2</v>
      </c>
      <c r="N249" s="5" t="s">
        <v>451</v>
      </c>
      <c r="O249" s="5" t="s">
        <v>239</v>
      </c>
      <c r="P249" s="35" t="s">
        <v>983</v>
      </c>
      <c r="Q249" s="5" t="s">
        <v>240</v>
      </c>
      <c r="R249" s="5" t="s">
        <v>155</v>
      </c>
      <c r="S249" s="5" t="s">
        <v>200</v>
      </c>
      <c r="T249" s="5" t="s">
        <v>177</v>
      </c>
      <c r="U249" s="9" t="n">
        <v>67000000</v>
      </c>
      <c r="W249" s="5" t="s">
        <v>230</v>
      </c>
      <c r="X249" s="11" t="n">
        <v>42628</v>
      </c>
      <c r="Y249" s="5" t="n">
        <v>13</v>
      </c>
      <c r="Z249" s="35" t="n">
        <f aca="false">(Y249-AH249)-3</f>
        <v>9</v>
      </c>
      <c r="AA249" s="44" t="n">
        <v>42631</v>
      </c>
      <c r="AB249" s="8" t="n">
        <v>298</v>
      </c>
      <c r="AC249" s="8" t="s">
        <v>105</v>
      </c>
      <c r="AD249" s="8" t="n">
        <v>2.9</v>
      </c>
      <c r="AE249" s="8" t="n">
        <v>413</v>
      </c>
      <c r="AH249" s="8" t="n">
        <v>1</v>
      </c>
      <c r="AI249" s="8" t="n">
        <v>300</v>
      </c>
      <c r="AJ249" s="47" t="n">
        <v>42663</v>
      </c>
      <c r="AK249" s="8" t="s">
        <v>104</v>
      </c>
      <c r="AL249" s="8" t="n">
        <v>19</v>
      </c>
      <c r="AM249" s="8" t="n">
        <v>27</v>
      </c>
      <c r="AN249" s="8" t="n">
        <v>15</v>
      </c>
      <c r="AO249" s="13" t="n">
        <v>42738</v>
      </c>
      <c r="AP249" s="8" t="n">
        <v>12</v>
      </c>
      <c r="AQ249" s="8" t="s">
        <v>188</v>
      </c>
      <c r="AT249" s="88" t="s">
        <v>1107</v>
      </c>
      <c r="AU249" s="7" t="n">
        <v>39.8</v>
      </c>
      <c r="AX249" s="7" t="s">
        <v>292</v>
      </c>
      <c r="AY249" s="7" t="n">
        <v>20210601</v>
      </c>
      <c r="AZ249" s="7" t="n">
        <v>20210623</v>
      </c>
      <c r="BA249" s="14" t="n">
        <v>29591327</v>
      </c>
      <c r="BB249" s="14" t="n">
        <v>25984276</v>
      </c>
      <c r="BC249" s="52" t="n">
        <f aca="false">BB249/BA249</f>
        <v>0.878104452699941</v>
      </c>
      <c r="BD249" s="8" t="str">
        <f aca="false">CONCATENATE("preprocessing/",A249, "/outputs/salmon_hg38_100/quant.sf")</f>
        <v>preprocessing/TMRC30182/outputs/salmon_hg38_100/quant.sf</v>
      </c>
      <c r="BI249" s="49" t="str">
        <f aca="false">CONCATENATE("preprocessing/", A249, "/outputs/02hisat2_hg38_100/hg38_100_sno_gene_gene_id.count.xz")</f>
        <v>preprocessing/TMRC30182/outputs/02hisat2_hg38_100/hg38_100_sno_gene_gene_id.count.xz</v>
      </c>
      <c r="BJ249" s="75" t="n">
        <v>23975582</v>
      </c>
      <c r="BK249" s="75" t="n">
        <v>1312860</v>
      </c>
      <c r="BL249" s="52" t="n">
        <f aca="false">(BK249+BJ249)/BB249</f>
        <v>0.97322095870595</v>
      </c>
      <c r="BO249" s="8" t="str">
        <f aca="false">CONCATENATE("preprocessing/", A249, "/outputs/03hisat2_lpanamensis_v36/sno_gene_gene_id.count.xz")</f>
        <v>preprocessing/TMRC30182/outputs/03hisat2_lpanamensis_v36/sno_gene_gene_id.count.xz</v>
      </c>
      <c r="BP249" s="68" t="n">
        <v>1259</v>
      </c>
      <c r="BQ249" s="68" t="n">
        <v>42</v>
      </c>
      <c r="BR249" s="54" t="n">
        <f aca="false">(BQ249+BP249)/BB249</f>
        <v>5.00687415727881E-005</v>
      </c>
      <c r="BS249" s="55" t="n">
        <f aca="false">(BQ249+BP249)/(BK249+BJ249)</f>
        <v>5.14464275814224E-005</v>
      </c>
      <c r="BV249" s="7" t="s">
        <v>986</v>
      </c>
      <c r="BW249" s="7" t="s">
        <v>214</v>
      </c>
      <c r="BZ249" s="8" t="s">
        <v>258</v>
      </c>
      <c r="CG249" s="7" t="s">
        <v>1108</v>
      </c>
      <c r="CH249" s="7" t="n">
        <v>0</v>
      </c>
      <c r="CI249" s="7" t="n">
        <v>0</v>
      </c>
      <c r="CJ249" s="7" t="n">
        <v>15</v>
      </c>
      <c r="CK249" s="7" t="n">
        <v>0</v>
      </c>
      <c r="CL249" s="8" t="n">
        <f aca="false">SUM(CH249:CK249)</f>
        <v>15</v>
      </c>
      <c r="CM249" s="56" t="n">
        <f aca="false">+CL249/BP249</f>
        <v>0.0119142176330421</v>
      </c>
      <c r="CN249" s="7" t="s">
        <v>104</v>
      </c>
    </row>
    <row r="250" customFormat="false" ht="15.75" hidden="false" customHeight="false" outlineLevel="0" collapsed="false">
      <c r="B250" s="2" t="s">
        <v>249</v>
      </c>
      <c r="C250" s="2" t="s">
        <v>270</v>
      </c>
      <c r="D250" s="3" t="n">
        <v>1</v>
      </c>
      <c r="E250" s="5" t="s">
        <v>94</v>
      </c>
      <c r="F250" s="35" t="s">
        <v>95</v>
      </c>
      <c r="G250" s="35" t="s">
        <v>96</v>
      </c>
      <c r="H250" s="69" t="n">
        <v>42404</v>
      </c>
      <c r="I250" s="6" t="n">
        <v>0.395833333333333</v>
      </c>
      <c r="J250" s="6" t="n">
        <v>0.4375</v>
      </c>
      <c r="K250" s="7" t="s">
        <v>168</v>
      </c>
      <c r="L250" s="8" t="s">
        <v>185</v>
      </c>
      <c r="M250" s="7" t="n">
        <v>1</v>
      </c>
      <c r="N250" s="5" t="s">
        <v>451</v>
      </c>
      <c r="O250" s="5" t="s">
        <v>240</v>
      </c>
      <c r="P250" s="5" t="s">
        <v>99</v>
      </c>
      <c r="Q250" s="5" t="s">
        <v>240</v>
      </c>
      <c r="R250" s="40" t="s">
        <v>155</v>
      </c>
      <c r="S250" s="40" t="s">
        <v>169</v>
      </c>
      <c r="T250" s="7" t="s">
        <v>157</v>
      </c>
      <c r="V250" s="42" t="s">
        <v>159</v>
      </c>
      <c r="W250" s="43" t="s">
        <v>230</v>
      </c>
      <c r="AE250" s="8" t="n">
        <v>456</v>
      </c>
      <c r="AH250" s="8" t="n">
        <v>0.8</v>
      </c>
      <c r="AI250" s="8" t="n">
        <v>300</v>
      </c>
      <c r="AJ250" s="47"/>
      <c r="AL250" s="8" t="n">
        <v>11</v>
      </c>
      <c r="AM250" s="8" t="n">
        <v>28</v>
      </c>
      <c r="AN250" s="8" t="n">
        <v>15</v>
      </c>
      <c r="AO250" s="13" t="s">
        <v>305</v>
      </c>
      <c r="AP250" s="8" t="n">
        <f aca="false">AM250-AN250</f>
        <v>13</v>
      </c>
      <c r="AQ250" s="8" t="s">
        <v>306</v>
      </c>
      <c r="BV250" s="7" t="s">
        <v>252</v>
      </c>
      <c r="BZ250" s="7" t="s">
        <v>109</v>
      </c>
      <c r="CM250" s="8" t="e">
        <f aca="false">+CL250/BP250</f>
        <v>#DIV/0!</v>
      </c>
    </row>
    <row r="251" customFormat="false" ht="15.75" hidden="false" customHeight="false" outlineLevel="0" collapsed="false">
      <c r="B251" s="2" t="s">
        <v>249</v>
      </c>
      <c r="C251" s="2" t="s">
        <v>273</v>
      </c>
      <c r="D251" s="3" t="n">
        <v>1</v>
      </c>
      <c r="E251" s="5" t="s">
        <v>94</v>
      </c>
      <c r="F251" s="35" t="s">
        <v>95</v>
      </c>
      <c r="G251" s="35" t="s">
        <v>96</v>
      </c>
      <c r="H251" s="69" t="n">
        <v>42404</v>
      </c>
      <c r="I251" s="6" t="n">
        <v>0.395833333333333</v>
      </c>
      <c r="J251" s="6" t="n">
        <v>0.4375</v>
      </c>
      <c r="K251" s="7" t="s">
        <v>154</v>
      </c>
      <c r="L251" s="8" t="s">
        <v>185</v>
      </c>
      <c r="M251" s="7" t="n">
        <v>1</v>
      </c>
      <c r="N251" s="5" t="s">
        <v>451</v>
      </c>
      <c r="O251" s="5" t="s">
        <v>240</v>
      </c>
      <c r="P251" s="5" t="s">
        <v>99</v>
      </c>
      <c r="Q251" s="5" t="s">
        <v>240</v>
      </c>
      <c r="R251" s="40" t="s">
        <v>155</v>
      </c>
      <c r="S251" s="40" t="s">
        <v>156</v>
      </c>
      <c r="T251" s="7" t="s">
        <v>157</v>
      </c>
      <c r="V251" s="42" t="s">
        <v>159</v>
      </c>
      <c r="W251" s="43" t="s">
        <v>230</v>
      </c>
      <c r="AE251" s="8" t="n">
        <v>372</v>
      </c>
      <c r="AH251" s="8" t="n">
        <v>1</v>
      </c>
      <c r="AI251" s="8" t="n">
        <v>300</v>
      </c>
      <c r="AJ251" s="47"/>
      <c r="AL251" s="8" t="n">
        <v>12</v>
      </c>
      <c r="AM251" s="8" t="n">
        <v>28</v>
      </c>
      <c r="AN251" s="8" t="n">
        <v>15</v>
      </c>
      <c r="AO251" s="13" t="s">
        <v>305</v>
      </c>
      <c r="AP251" s="8" t="n">
        <f aca="false">AM251-AN251</f>
        <v>13</v>
      </c>
      <c r="AQ251" s="8" t="s">
        <v>306</v>
      </c>
      <c r="BV251" s="7" t="s">
        <v>252</v>
      </c>
      <c r="BZ251" s="7" t="s">
        <v>109</v>
      </c>
      <c r="CM251" s="8" t="e">
        <f aca="false">+CL251/BP251</f>
        <v>#DIV/0!</v>
      </c>
    </row>
    <row r="252" customFormat="false" ht="15.75" hidden="false" customHeight="false" outlineLevel="0" collapsed="false">
      <c r="B252" s="2" t="s">
        <v>249</v>
      </c>
      <c r="C252" s="2" t="s">
        <v>276</v>
      </c>
      <c r="D252" s="3" t="n">
        <v>1</v>
      </c>
      <c r="E252" s="5" t="s">
        <v>94</v>
      </c>
      <c r="F252" s="35" t="s">
        <v>95</v>
      </c>
      <c r="G252" s="35" t="s">
        <v>96</v>
      </c>
      <c r="H252" s="69" t="n">
        <v>42404</v>
      </c>
      <c r="I252" s="6" t="n">
        <v>0.395833333333333</v>
      </c>
      <c r="J252" s="6" t="n">
        <v>0.4375</v>
      </c>
      <c r="K252" s="7" t="s">
        <v>175</v>
      </c>
      <c r="L252" s="8" t="s">
        <v>185</v>
      </c>
      <c r="M252" s="7" t="n">
        <v>1</v>
      </c>
      <c r="N252" s="5" t="s">
        <v>451</v>
      </c>
      <c r="O252" s="5" t="s">
        <v>240</v>
      </c>
      <c r="P252" s="5" t="s">
        <v>99</v>
      </c>
      <c r="Q252" s="5" t="s">
        <v>240</v>
      </c>
      <c r="R252" s="40" t="s">
        <v>155</v>
      </c>
      <c r="S252" s="5" t="s">
        <v>200</v>
      </c>
      <c r="T252" s="7" t="s">
        <v>177</v>
      </c>
      <c r="W252" s="43" t="s">
        <v>230</v>
      </c>
      <c r="AE252" s="8" t="n">
        <v>39</v>
      </c>
      <c r="AH252" s="8" t="n">
        <v>7.7</v>
      </c>
      <c r="AI252" s="8" t="n">
        <v>300</v>
      </c>
      <c r="AJ252" s="47"/>
      <c r="AL252" s="8" t="n">
        <v>13</v>
      </c>
      <c r="AM252" s="8" t="n">
        <v>28</v>
      </c>
      <c r="AN252" s="8" t="n">
        <v>15</v>
      </c>
      <c r="AO252" s="13" t="s">
        <v>305</v>
      </c>
      <c r="AP252" s="8" t="n">
        <f aca="false">AM252-AN252</f>
        <v>13</v>
      </c>
      <c r="AQ252" s="8" t="s">
        <v>306</v>
      </c>
      <c r="BV252" s="7" t="s">
        <v>252</v>
      </c>
      <c r="BZ252" s="7" t="s">
        <v>109</v>
      </c>
      <c r="CM252" s="8" t="e">
        <f aca="false">+CL252/BP252</f>
        <v>#DIV/0!</v>
      </c>
    </row>
    <row r="253" customFormat="false" ht="26.85" hidden="false" customHeight="false" outlineLevel="0" collapsed="false">
      <c r="A253" s="1" t="s">
        <v>1109</v>
      </c>
      <c r="B253" s="2" t="s">
        <v>1097</v>
      </c>
      <c r="C253" s="2" t="s">
        <v>1110</v>
      </c>
      <c r="D253" s="3" t="n">
        <v>1</v>
      </c>
      <c r="E253" s="5" t="s">
        <v>94</v>
      </c>
      <c r="F253" s="35" t="s">
        <v>95</v>
      </c>
      <c r="G253" s="35" t="s">
        <v>96</v>
      </c>
      <c r="H253" s="69" t="n">
        <v>42789</v>
      </c>
      <c r="J253" s="6" t="n">
        <v>0.604166666666667</v>
      </c>
      <c r="K253" s="7" t="s">
        <v>168</v>
      </c>
      <c r="L253" s="8" t="s">
        <v>185</v>
      </c>
      <c r="M253" s="7" t="n">
        <v>2</v>
      </c>
      <c r="N253" s="38" t="s">
        <v>715</v>
      </c>
      <c r="O253" s="70" t="s">
        <v>239</v>
      </c>
      <c r="P253" s="35" t="s">
        <v>1099</v>
      </c>
      <c r="Q253" s="5" t="s">
        <v>291</v>
      </c>
      <c r="R253" s="40" t="s">
        <v>155</v>
      </c>
      <c r="S253" s="40" t="s">
        <v>169</v>
      </c>
      <c r="T253" s="7" t="s">
        <v>157</v>
      </c>
      <c r="V253" s="42" t="s">
        <v>159</v>
      </c>
      <c r="W253" s="43" t="s">
        <v>230</v>
      </c>
      <c r="AE253" s="8" t="n">
        <v>762</v>
      </c>
      <c r="AH253" s="8" t="n">
        <v>0.4</v>
      </c>
      <c r="AI253" s="8" t="n">
        <v>300</v>
      </c>
      <c r="AJ253" s="47"/>
      <c r="AL253" s="8" t="n">
        <v>8</v>
      </c>
      <c r="AM253" s="8" t="n">
        <v>28</v>
      </c>
      <c r="AN253" s="8" t="n">
        <v>15</v>
      </c>
      <c r="AO253" s="13" t="s">
        <v>305</v>
      </c>
      <c r="AP253" s="8" t="n">
        <f aca="false">AM253-AN253</f>
        <v>13</v>
      </c>
      <c r="AQ253" s="8" t="s">
        <v>306</v>
      </c>
      <c r="AX253" s="7" t="s">
        <v>355</v>
      </c>
      <c r="AY253" s="7" t="n">
        <v>20211001</v>
      </c>
      <c r="AZ253" s="7" t="n">
        <v>20211006</v>
      </c>
      <c r="BA253" s="68" t="n">
        <v>48244033</v>
      </c>
      <c r="BB253" s="68" t="n">
        <v>46119220</v>
      </c>
      <c r="BC253" s="52" t="n">
        <f aca="false">BB253/BA253</f>
        <v>0.955956978140696</v>
      </c>
      <c r="BD253" s="8" t="str">
        <f aca="false">CONCATENATE("preprocessing/",A253, "/outputs/salmon_hg38_100/quant.sf")</f>
        <v>preprocessing/TMRC30199/outputs/salmon_hg38_100/quant.sf</v>
      </c>
      <c r="BI253" s="49" t="str">
        <f aca="false">CONCATENATE("preprocessing/", A253, "/outputs/02hisat2_hg38_100/hg38_100_sno_gene_gene_id.count.xz")</f>
        <v>preprocessing/TMRC30199/outputs/02hisat2_hg38_100/hg38_100_sno_gene_gene_id.count.xz</v>
      </c>
      <c r="BJ253" s="68" t="n">
        <v>43055584</v>
      </c>
      <c r="BK253" s="68" t="n">
        <v>2098849</v>
      </c>
      <c r="BL253" s="52" t="n">
        <f aca="false">(BK253+BJ253)/BB253</f>
        <v>0.97908058722589</v>
      </c>
      <c r="BO253" s="8" t="str">
        <f aca="false">CONCATENATE("preprocessing/", A253, "/outputs/03hisat2_lpanamensis_v36/sno_gene_gene_id.count.xz")</f>
        <v>preprocessing/TMRC30199/outputs/03hisat2_lpanamensis_v36/sno_gene_gene_id.count.xz</v>
      </c>
      <c r="BP253" s="68" t="n">
        <v>19809</v>
      </c>
      <c r="BQ253" s="68" t="n">
        <v>1129</v>
      </c>
      <c r="BR253" s="54" t="n">
        <f aca="false">(BQ253+BP253)/BB253</f>
        <v>0.000453997270552277</v>
      </c>
      <c r="BS253" s="55" t="n">
        <f aca="false">(BQ253+BP253)/(BK253+BJ253)</f>
        <v>0.000463697551024503</v>
      </c>
      <c r="BV253" s="7" t="s">
        <v>1100</v>
      </c>
      <c r="BZ253" s="8" t="s">
        <v>258</v>
      </c>
      <c r="CG253" s="7" t="s">
        <v>1111</v>
      </c>
      <c r="CH253" s="7" t="n">
        <v>0</v>
      </c>
      <c r="CI253" s="7" t="n">
        <v>0</v>
      </c>
      <c r="CJ253" s="7" t="n">
        <v>231</v>
      </c>
      <c r="CK253" s="7" t="n">
        <v>0</v>
      </c>
      <c r="CL253" s="8" t="n">
        <f aca="false">SUM(CH253:CK253)</f>
        <v>231</v>
      </c>
      <c r="CM253" s="56" t="n">
        <f aca="false">+CL253/BP253</f>
        <v>0.0116613660457368</v>
      </c>
      <c r="CN253" s="7" t="s">
        <v>104</v>
      </c>
    </row>
    <row r="254" customFormat="false" ht="26.85" hidden="false" customHeight="false" outlineLevel="0" collapsed="false">
      <c r="A254" s="1" t="s">
        <v>1112</v>
      </c>
      <c r="B254" s="2" t="s">
        <v>1097</v>
      </c>
      <c r="C254" s="2" t="s">
        <v>1113</v>
      </c>
      <c r="D254" s="3" t="n">
        <v>1</v>
      </c>
      <c r="E254" s="5" t="s">
        <v>94</v>
      </c>
      <c r="F254" s="35" t="s">
        <v>95</v>
      </c>
      <c r="G254" s="35" t="s">
        <v>96</v>
      </c>
      <c r="H254" s="69" t="n">
        <v>42781</v>
      </c>
      <c r="I254" s="6" t="n">
        <v>0.302083333333333</v>
      </c>
      <c r="J254" s="6" t="n">
        <v>0.583333333333333</v>
      </c>
      <c r="K254" s="7" t="s">
        <v>154</v>
      </c>
      <c r="L254" s="8" t="s">
        <v>185</v>
      </c>
      <c r="M254" s="7" t="n">
        <v>1</v>
      </c>
      <c r="N254" s="38" t="s">
        <v>715</v>
      </c>
      <c r="O254" s="70" t="s">
        <v>239</v>
      </c>
      <c r="P254" s="35" t="s">
        <v>1099</v>
      </c>
      <c r="Q254" s="5" t="s">
        <v>291</v>
      </c>
      <c r="R254" s="40" t="s">
        <v>155</v>
      </c>
      <c r="S254" s="40" t="s">
        <v>156</v>
      </c>
      <c r="T254" s="7" t="s">
        <v>157</v>
      </c>
      <c r="V254" s="42" t="s">
        <v>159</v>
      </c>
      <c r="W254" s="43" t="s">
        <v>230</v>
      </c>
      <c r="AE254" s="8" t="n">
        <v>113</v>
      </c>
      <c r="AH254" s="8" t="n">
        <v>2.7</v>
      </c>
      <c r="AI254" s="8" t="n">
        <v>300</v>
      </c>
      <c r="AJ254" s="47"/>
      <c r="AL254" s="8" t="n">
        <v>7</v>
      </c>
      <c r="AM254" s="8" t="n">
        <v>28</v>
      </c>
      <c r="AN254" s="8" t="n">
        <v>15</v>
      </c>
      <c r="AO254" s="13" t="s">
        <v>305</v>
      </c>
      <c r="AP254" s="8" t="n">
        <f aca="false">AM254-AN254</f>
        <v>13</v>
      </c>
      <c r="AQ254" s="8" t="s">
        <v>306</v>
      </c>
      <c r="AX254" s="7" t="s">
        <v>355</v>
      </c>
      <c r="AY254" s="7" t="n">
        <v>20211001</v>
      </c>
      <c r="AZ254" s="7" t="n">
        <v>20211006</v>
      </c>
      <c r="BA254" s="68" t="n">
        <v>36786767</v>
      </c>
      <c r="BB254" s="68" t="n">
        <v>35334123</v>
      </c>
      <c r="BC254" s="52" t="n">
        <f aca="false">BB254/BA254</f>
        <v>0.960511778596907</v>
      </c>
      <c r="BD254" s="8" t="str">
        <f aca="false">CONCATENATE("preprocessing/",A254, "/outputs/salmon_hg38_100/quant.sf")</f>
        <v>preprocessing/TMRC30198/outputs/salmon_hg38_100/quant.sf</v>
      </c>
      <c r="BI254" s="49" t="str">
        <f aca="false">CONCATENATE("preprocessing/", A254, "/outputs/02hisat2_hg38_100/hg38_100_sno_gene_gene_id.count.xz")</f>
        <v>preprocessing/TMRC30198/outputs/02hisat2_hg38_100/hg38_100_sno_gene_gene_id.count.xz</v>
      </c>
      <c r="BJ254" s="68" t="n">
        <v>32942008</v>
      </c>
      <c r="BK254" s="68" t="n">
        <v>1405668</v>
      </c>
      <c r="BL254" s="52" t="n">
        <f aca="false">(BK254+BJ254)/BB254</f>
        <v>0.972082312613221</v>
      </c>
      <c r="BO254" s="8" t="str">
        <f aca="false">CONCATENATE("preprocessing/", A254, "/outputs/03hisat2_lpanamensis_v36/sno_gene_gene_id.count.xz")</f>
        <v>preprocessing/TMRC30198/outputs/03hisat2_lpanamensis_v36/sno_gene_gene_id.count.xz</v>
      </c>
      <c r="BP254" s="14" t="n">
        <v>443</v>
      </c>
      <c r="BQ254" s="14" t="n">
        <v>48</v>
      </c>
      <c r="BR254" s="54" t="n">
        <f aca="false">(BQ254+BP254)/BB254</f>
        <v>1.38959158544843E-005</v>
      </c>
      <c r="BS254" s="55" t="n">
        <f aca="false">(BQ254+BP254)/(BK254+BJ254)</f>
        <v>1.42949991725787E-005</v>
      </c>
      <c r="BV254" s="7" t="s">
        <v>1100</v>
      </c>
      <c r="BZ254" s="8" t="s">
        <v>258</v>
      </c>
      <c r="CG254" s="7" t="s">
        <v>1114</v>
      </c>
      <c r="CH254" s="7" t="n">
        <v>0</v>
      </c>
      <c r="CI254" s="7" t="n">
        <v>0</v>
      </c>
      <c r="CJ254" s="7" t="n">
        <v>0</v>
      </c>
      <c r="CK254" s="7" t="n">
        <v>0</v>
      </c>
      <c r="CL254" s="8" t="n">
        <f aca="false">SUM(CH254:CK254)</f>
        <v>0</v>
      </c>
      <c r="CM254" s="56" t="n">
        <f aca="false">+CL254/BP254</f>
        <v>0</v>
      </c>
      <c r="CN254" s="7" t="s">
        <v>105</v>
      </c>
    </row>
    <row r="255" customFormat="false" ht="26.85" hidden="false" customHeight="false" outlineLevel="0" collapsed="false">
      <c r="B255" s="2" t="s">
        <v>583</v>
      </c>
      <c r="C255" s="2" t="s">
        <v>975</v>
      </c>
      <c r="D255" s="3" t="n">
        <v>1</v>
      </c>
      <c r="E255" s="5" t="s">
        <v>94</v>
      </c>
      <c r="F255" s="35" t="s">
        <v>95</v>
      </c>
      <c r="G255" s="35" t="s">
        <v>96</v>
      </c>
      <c r="H255" s="69" t="n">
        <v>42243</v>
      </c>
      <c r="I255" s="6" t="n">
        <v>0.214583333333333</v>
      </c>
      <c r="J255" s="6" t="n">
        <v>0.569444444444444</v>
      </c>
      <c r="K255" s="7" t="s">
        <v>168</v>
      </c>
      <c r="L255" s="8" t="s">
        <v>185</v>
      </c>
      <c r="M255" s="7" t="n">
        <v>1</v>
      </c>
      <c r="N255" s="35" t="s">
        <v>238</v>
      </c>
      <c r="O255" s="5" t="s">
        <v>239</v>
      </c>
      <c r="P255" s="35" t="s">
        <v>585</v>
      </c>
      <c r="Q255" s="5" t="s">
        <v>240</v>
      </c>
      <c r="R255" s="40" t="s">
        <v>155</v>
      </c>
      <c r="S255" s="40" t="s">
        <v>169</v>
      </c>
      <c r="T255" s="7" t="s">
        <v>157</v>
      </c>
      <c r="V255" s="42" t="s">
        <v>159</v>
      </c>
      <c r="W255" s="43" t="s">
        <v>230</v>
      </c>
      <c r="AE255" s="8" t="n">
        <v>231</v>
      </c>
      <c r="AH255" s="8" t="n">
        <v>1.3</v>
      </c>
      <c r="AI255" s="8" t="n">
        <v>300</v>
      </c>
      <c r="AJ255" s="47"/>
      <c r="AL255" s="8" t="n">
        <v>16</v>
      </c>
      <c r="AM255" s="8" t="n">
        <v>28</v>
      </c>
      <c r="AN255" s="8" t="n">
        <v>15</v>
      </c>
      <c r="AO255" s="13" t="s">
        <v>305</v>
      </c>
      <c r="AP255" s="8" t="n">
        <f aca="false">AM255-AN255</f>
        <v>13</v>
      </c>
      <c r="AQ255" s="5" t="s">
        <v>1115</v>
      </c>
      <c r="BV255" s="7" t="s">
        <v>586</v>
      </c>
      <c r="BZ255" s="8" t="s">
        <v>258</v>
      </c>
      <c r="CM255" s="8" t="e">
        <f aca="false">+CL255/BP255</f>
        <v>#DIV/0!</v>
      </c>
    </row>
    <row r="256" customFormat="false" ht="26.85" hidden="false" customHeight="false" outlineLevel="0" collapsed="false">
      <c r="B256" s="2" t="s">
        <v>583</v>
      </c>
      <c r="C256" s="2" t="s">
        <v>997</v>
      </c>
      <c r="D256" s="3" t="n">
        <v>1</v>
      </c>
      <c r="E256" s="5" t="s">
        <v>94</v>
      </c>
      <c r="F256" s="35" t="s">
        <v>95</v>
      </c>
      <c r="G256" s="35" t="s">
        <v>96</v>
      </c>
      <c r="H256" s="69" t="n">
        <v>42243</v>
      </c>
      <c r="I256" s="6" t="n">
        <v>0.214583333333333</v>
      </c>
      <c r="J256" s="6" t="n">
        <v>0.569444444444444</v>
      </c>
      <c r="K256" s="7" t="s">
        <v>154</v>
      </c>
      <c r="L256" s="8" t="s">
        <v>185</v>
      </c>
      <c r="M256" s="7" t="n">
        <v>1</v>
      </c>
      <c r="N256" s="35" t="s">
        <v>238</v>
      </c>
      <c r="O256" s="5" t="s">
        <v>239</v>
      </c>
      <c r="P256" s="35" t="s">
        <v>585</v>
      </c>
      <c r="Q256" s="5" t="s">
        <v>240</v>
      </c>
      <c r="R256" s="40" t="s">
        <v>155</v>
      </c>
      <c r="S256" s="40" t="s">
        <v>156</v>
      </c>
      <c r="T256" s="7" t="s">
        <v>157</v>
      </c>
      <c r="V256" s="42" t="s">
        <v>159</v>
      </c>
      <c r="W256" s="43" t="s">
        <v>230</v>
      </c>
      <c r="AE256" s="8" t="n">
        <v>122</v>
      </c>
      <c r="AH256" s="8" t="n">
        <v>2.5</v>
      </c>
      <c r="AI256" s="8" t="n">
        <v>300</v>
      </c>
      <c r="AJ256" s="47"/>
      <c r="AL256" s="8" t="n">
        <v>18</v>
      </c>
      <c r="AM256" s="8" t="n">
        <v>28</v>
      </c>
      <c r="AN256" s="8" t="n">
        <v>15</v>
      </c>
      <c r="AO256" s="13" t="s">
        <v>305</v>
      </c>
      <c r="AP256" s="8" t="n">
        <f aca="false">AM256-AN256</f>
        <v>13</v>
      </c>
      <c r="AQ256" s="5" t="s">
        <v>1115</v>
      </c>
      <c r="BV256" s="7" t="s">
        <v>586</v>
      </c>
      <c r="BZ256" s="8" t="s">
        <v>258</v>
      </c>
      <c r="CM256" s="8" t="e">
        <f aca="false">+CL256/BP256</f>
        <v>#DIV/0!</v>
      </c>
    </row>
    <row r="257" customFormat="false" ht="26.85" hidden="false" customHeight="false" outlineLevel="0" collapsed="false">
      <c r="B257" s="2" t="s">
        <v>583</v>
      </c>
      <c r="C257" s="2" t="s">
        <v>1085</v>
      </c>
      <c r="D257" s="3" t="n">
        <v>1</v>
      </c>
      <c r="E257" s="5" t="s">
        <v>94</v>
      </c>
      <c r="F257" s="35" t="s">
        <v>95</v>
      </c>
      <c r="G257" s="35" t="s">
        <v>96</v>
      </c>
      <c r="H257" s="69" t="n">
        <v>42243</v>
      </c>
      <c r="I257" s="6" t="n">
        <v>0.214583333333333</v>
      </c>
      <c r="J257" s="6" t="n">
        <v>0.569444444444444</v>
      </c>
      <c r="K257" s="7" t="s">
        <v>175</v>
      </c>
      <c r="L257" s="8" t="s">
        <v>185</v>
      </c>
      <c r="M257" s="7" t="n">
        <v>1</v>
      </c>
      <c r="N257" s="35" t="s">
        <v>238</v>
      </c>
      <c r="O257" s="5" t="s">
        <v>239</v>
      </c>
      <c r="P257" s="35" t="s">
        <v>585</v>
      </c>
      <c r="Q257" s="5" t="s">
        <v>240</v>
      </c>
      <c r="R257" s="40" t="s">
        <v>155</v>
      </c>
      <c r="S257" s="5" t="s">
        <v>200</v>
      </c>
      <c r="T257" s="7" t="s">
        <v>177</v>
      </c>
      <c r="W257" s="43" t="s">
        <v>230</v>
      </c>
      <c r="AE257" s="8" t="n">
        <v>88</v>
      </c>
      <c r="AH257" s="8" t="n">
        <v>3.5</v>
      </c>
      <c r="AI257" s="8" t="n">
        <v>300</v>
      </c>
      <c r="AJ257" s="47"/>
      <c r="AL257" s="8" t="n">
        <v>19</v>
      </c>
      <c r="AM257" s="8" t="n">
        <v>28</v>
      </c>
      <c r="AN257" s="8" t="n">
        <v>15</v>
      </c>
      <c r="AO257" s="13" t="s">
        <v>305</v>
      </c>
      <c r="AP257" s="8" t="n">
        <f aca="false">AM257-AN257</f>
        <v>13</v>
      </c>
      <c r="AQ257" s="5" t="s">
        <v>1115</v>
      </c>
      <c r="BV257" s="7" t="s">
        <v>586</v>
      </c>
      <c r="BZ257" s="8" t="s">
        <v>258</v>
      </c>
      <c r="CM257" s="8" t="e">
        <f aca="false">+CL257/BP257</f>
        <v>#DIV/0!</v>
      </c>
    </row>
    <row r="258" customFormat="false" ht="26.85" hidden="false" customHeight="false" outlineLevel="0" collapsed="false">
      <c r="B258" s="5" t="s">
        <v>610</v>
      </c>
      <c r="C258" s="5" t="s">
        <v>611</v>
      </c>
      <c r="D258" s="5" t="n">
        <v>1</v>
      </c>
      <c r="E258" s="5" t="s">
        <v>94</v>
      </c>
      <c r="F258" s="5" t="s">
        <v>612</v>
      </c>
      <c r="G258" s="5" t="s">
        <v>96</v>
      </c>
      <c r="H258" s="110" t="n">
        <v>20210813</v>
      </c>
      <c r="I258" s="5"/>
      <c r="J258" s="5"/>
      <c r="K258" s="5" t="s">
        <v>613</v>
      </c>
      <c r="L258" s="5" t="s">
        <v>99</v>
      </c>
      <c r="M258" s="5" t="s">
        <v>99</v>
      </c>
      <c r="N258" s="5" t="s">
        <v>99</v>
      </c>
      <c r="O258" s="5" t="s">
        <v>99</v>
      </c>
      <c r="P258" s="5" t="s">
        <v>99</v>
      </c>
      <c r="Q258" s="5" t="s">
        <v>99</v>
      </c>
      <c r="R258" s="35" t="s">
        <v>100</v>
      </c>
      <c r="S258" s="35" t="s">
        <v>176</v>
      </c>
      <c r="T258" s="35" t="s">
        <v>614</v>
      </c>
      <c r="U258" s="5" t="s">
        <v>99</v>
      </c>
      <c r="V258" s="5" t="s">
        <v>99</v>
      </c>
      <c r="W258" s="35" t="s">
        <v>103</v>
      </c>
      <c r="X258" s="5" t="n">
        <v>20210831</v>
      </c>
      <c r="Y258" s="5" t="n">
        <v>30</v>
      </c>
      <c r="Z258" s="5" t="n">
        <v>21.3</v>
      </c>
      <c r="AA258" s="5" t="n">
        <v>20210914</v>
      </c>
      <c r="AB258" s="5" t="s">
        <v>102</v>
      </c>
      <c r="AC258" s="5" t="s">
        <v>102</v>
      </c>
      <c r="AD258" s="5" t="s">
        <v>102</v>
      </c>
      <c r="AE258" s="5" t="n">
        <v>82.88</v>
      </c>
      <c r="AF258" s="5" t="n">
        <v>2.02</v>
      </c>
      <c r="AG258" s="5" t="n">
        <v>1.62</v>
      </c>
      <c r="AH258" s="5" t="n">
        <v>7.2</v>
      </c>
      <c r="AI258" s="5" t="n">
        <v>600</v>
      </c>
      <c r="AJ258" s="5"/>
      <c r="AK258" s="5"/>
      <c r="AL258" s="35" t="n">
        <v>11</v>
      </c>
      <c r="AM258" s="5" t="n">
        <v>28</v>
      </c>
      <c r="AN258" s="5" t="n">
        <v>15</v>
      </c>
      <c r="AO258" s="5" t="n">
        <v>20211012</v>
      </c>
      <c r="AQ258" s="8" t="s">
        <v>101</v>
      </c>
      <c r="BX258" s="7" t="s">
        <v>619</v>
      </c>
      <c r="BY258" s="7" t="s">
        <v>101</v>
      </c>
      <c r="BZ258" s="7" t="s">
        <v>620</v>
      </c>
      <c r="CM258" s="8" t="e">
        <f aca="false">+CL258/BP258</f>
        <v>#DIV/0!</v>
      </c>
    </row>
    <row r="259" customFormat="false" ht="26.85" hidden="false" customHeight="false" outlineLevel="0" collapsed="false">
      <c r="A259" s="1" t="s">
        <v>1116</v>
      </c>
      <c r="B259" s="5" t="s">
        <v>610</v>
      </c>
      <c r="C259" s="5" t="s">
        <v>611</v>
      </c>
      <c r="D259" s="5" t="n">
        <v>1</v>
      </c>
      <c r="E259" s="5" t="s">
        <v>94</v>
      </c>
      <c r="F259" s="5" t="s">
        <v>265</v>
      </c>
      <c r="G259" s="5" t="s">
        <v>96</v>
      </c>
      <c r="H259" s="110" t="n">
        <v>20210813</v>
      </c>
      <c r="I259" s="5"/>
      <c r="J259" s="5"/>
      <c r="K259" s="5" t="s">
        <v>613</v>
      </c>
      <c r="L259" s="5" t="s">
        <v>99</v>
      </c>
      <c r="M259" s="5" t="s">
        <v>99</v>
      </c>
      <c r="N259" s="5" t="s">
        <v>99</v>
      </c>
      <c r="O259" s="5" t="s">
        <v>99</v>
      </c>
      <c r="P259" s="5" t="s">
        <v>99</v>
      </c>
      <c r="Q259" s="5" t="s">
        <v>99</v>
      </c>
      <c r="R259" s="35" t="s">
        <v>100</v>
      </c>
      <c r="S259" s="35" t="s">
        <v>176</v>
      </c>
      <c r="T259" s="35" t="s">
        <v>614</v>
      </c>
      <c r="U259" s="5" t="s">
        <v>99</v>
      </c>
      <c r="V259" s="5" t="s">
        <v>99</v>
      </c>
      <c r="W259" s="35" t="s">
        <v>103</v>
      </c>
      <c r="X259" s="5" t="n">
        <v>20210831</v>
      </c>
      <c r="Y259" s="5" t="n">
        <v>30</v>
      </c>
      <c r="Z259" s="5" t="n">
        <v>21.3</v>
      </c>
      <c r="AA259" s="5" t="n">
        <v>20211111</v>
      </c>
      <c r="AB259" s="5" t="n">
        <v>122</v>
      </c>
      <c r="AC259" s="5" t="s">
        <v>104</v>
      </c>
      <c r="AD259" s="5" t="n">
        <v>9.1</v>
      </c>
      <c r="AE259" s="5" t="s">
        <v>102</v>
      </c>
      <c r="AF259" s="5" t="s">
        <v>102</v>
      </c>
      <c r="AG259" s="5" t="s">
        <v>102</v>
      </c>
      <c r="AH259" s="5" t="n">
        <v>4.1</v>
      </c>
      <c r="AI259" s="5" t="n">
        <v>500</v>
      </c>
      <c r="AJ259" s="5" t="n">
        <v>20211223</v>
      </c>
      <c r="AK259" s="5" t="s">
        <v>104</v>
      </c>
      <c r="AL259" s="35" t="n">
        <v>20</v>
      </c>
      <c r="AM259" s="5" t="n">
        <v>28</v>
      </c>
      <c r="AN259" s="5" t="n">
        <v>15</v>
      </c>
      <c r="AO259" s="5" t="n">
        <v>20220103</v>
      </c>
      <c r="AQ259" s="8" t="s">
        <v>101</v>
      </c>
      <c r="BA259" s="68" t="n">
        <v>30569273</v>
      </c>
      <c r="BB259" s="68" t="n">
        <v>27556638</v>
      </c>
      <c r="BD259" s="8" t="str">
        <f aca="false">CONCATENATE("preprocessing/",A259, "/outputs/salmon_hg38_100/quant.sf")</f>
        <v>preprocessing/TMRC30266/outputs/salmon_hg38_100/quant.sf</v>
      </c>
      <c r="BI259" s="49" t="str">
        <f aca="false">CONCATENATE("preprocessing/", A259, "/outputs/02hisat2_hg38_100/hg38_100_sno_gene_gene_id.count.xz")</f>
        <v>preprocessing/TMRC30266/outputs/02hisat2_hg38_100/hg38_100_sno_gene_gene_id.count.xz</v>
      </c>
      <c r="BJ259" s="68" t="n">
        <v>25776994</v>
      </c>
      <c r="BK259" s="68" t="n">
        <v>830271</v>
      </c>
      <c r="BL259" s="52" t="n">
        <f aca="false">(BK259+BJ259)/BB259</f>
        <v>0.965548300921179</v>
      </c>
      <c r="BO259" s="8" t="str">
        <f aca="false">CONCATENATE("preprocessing/", A259, "/outputs/03hisat2_lpanamensis_v36/sno_gene_gene_id.count.xz")</f>
        <v>preprocessing/TMRC30266/outputs/03hisat2_lpanamensis_v36/sno_gene_gene_id.count.xz</v>
      </c>
      <c r="BP259" s="14" t="n">
        <v>1410</v>
      </c>
      <c r="BQ259" s="14" t="n">
        <v>98</v>
      </c>
      <c r="BR259" s="54" t="n">
        <f aca="false">(BQ259+BP259)/BB259</f>
        <v>5.47236567828049E-005</v>
      </c>
      <c r="BX259" s="7" t="s">
        <v>619</v>
      </c>
      <c r="BY259" s="7" t="s">
        <v>101</v>
      </c>
      <c r="BZ259" s="7" t="s">
        <v>620</v>
      </c>
      <c r="CG259" s="7" t="s">
        <v>1117</v>
      </c>
      <c r="CH259" s="7" t="n">
        <v>0</v>
      </c>
      <c r="CI259" s="7" t="n">
        <v>2</v>
      </c>
      <c r="CJ259" s="7" t="n">
        <v>32</v>
      </c>
      <c r="CK259" s="7" t="n">
        <v>0</v>
      </c>
      <c r="CM259" s="8"/>
    </row>
    <row r="260" customFormat="false" ht="26.85" hidden="false" customHeight="false" outlineLevel="0" collapsed="false">
      <c r="B260" s="5" t="s">
        <v>623</v>
      </c>
      <c r="C260" s="5" t="s">
        <v>624</v>
      </c>
      <c r="D260" s="5" t="n">
        <v>1</v>
      </c>
      <c r="E260" s="5" t="s">
        <v>94</v>
      </c>
      <c r="F260" s="5" t="s">
        <v>612</v>
      </c>
      <c r="G260" s="5" t="s">
        <v>96</v>
      </c>
      <c r="H260" s="110" t="n">
        <v>20210813</v>
      </c>
      <c r="I260" s="5"/>
      <c r="J260" s="5"/>
      <c r="K260" s="5" t="s">
        <v>613</v>
      </c>
      <c r="L260" s="5" t="s">
        <v>99</v>
      </c>
      <c r="M260" s="5" t="s">
        <v>99</v>
      </c>
      <c r="N260" s="5" t="s">
        <v>99</v>
      </c>
      <c r="O260" s="5" t="s">
        <v>99</v>
      </c>
      <c r="P260" s="5" t="s">
        <v>99</v>
      </c>
      <c r="Q260" s="5" t="s">
        <v>99</v>
      </c>
      <c r="R260" s="35" t="s">
        <v>100</v>
      </c>
      <c r="S260" s="35" t="s">
        <v>176</v>
      </c>
      <c r="T260" s="35" t="s">
        <v>614</v>
      </c>
      <c r="U260" s="5" t="s">
        <v>99</v>
      </c>
      <c r="V260" s="5" t="s">
        <v>99</v>
      </c>
      <c r="W260" s="35" t="s">
        <v>103</v>
      </c>
      <c r="X260" s="5" t="n">
        <v>20210831</v>
      </c>
      <c r="Y260" s="5" t="n">
        <v>30</v>
      </c>
      <c r="Z260" s="5" t="n">
        <v>21.1</v>
      </c>
      <c r="AA260" s="5" t="n">
        <v>20210914</v>
      </c>
      <c r="AB260" s="5" t="s">
        <v>102</v>
      </c>
      <c r="AC260" s="5" t="s">
        <v>102</v>
      </c>
      <c r="AD260" s="5" t="s">
        <v>102</v>
      </c>
      <c r="AE260" s="5" t="n">
        <v>81.43</v>
      </c>
      <c r="AF260" s="5" t="n">
        <v>2.01</v>
      </c>
      <c r="AG260" s="5" t="n">
        <v>1.81</v>
      </c>
      <c r="AH260" s="5" t="n">
        <v>7.4</v>
      </c>
      <c r="AI260" s="5" t="n">
        <v>600</v>
      </c>
      <c r="AJ260" s="5"/>
      <c r="AK260" s="5"/>
      <c r="AL260" s="5" t="n">
        <v>12</v>
      </c>
      <c r="AM260" s="5" t="n">
        <v>28</v>
      </c>
      <c r="AN260" s="5" t="n">
        <v>15</v>
      </c>
      <c r="AO260" s="5" t="n">
        <v>20211012</v>
      </c>
      <c r="AQ260" s="8" t="s">
        <v>188</v>
      </c>
      <c r="BX260" s="7" t="s">
        <v>626</v>
      </c>
      <c r="BY260" s="7" t="s">
        <v>101</v>
      </c>
      <c r="BZ260" s="7" t="s">
        <v>620</v>
      </c>
      <c r="CM260" s="8" t="e">
        <f aca="false">+CL260/BP260</f>
        <v>#DIV/0!</v>
      </c>
    </row>
    <row r="261" customFormat="false" ht="26.85" hidden="false" customHeight="false" outlineLevel="0" collapsed="false">
      <c r="A261" s="1" t="s">
        <v>1118</v>
      </c>
      <c r="B261" s="5" t="s">
        <v>623</v>
      </c>
      <c r="C261" s="5" t="s">
        <v>624</v>
      </c>
      <c r="D261" s="5" t="n">
        <v>1</v>
      </c>
      <c r="E261" s="5" t="s">
        <v>94</v>
      </c>
      <c r="F261" s="5" t="s">
        <v>265</v>
      </c>
      <c r="G261" s="5" t="s">
        <v>96</v>
      </c>
      <c r="H261" s="110" t="n">
        <v>20210813</v>
      </c>
      <c r="I261" s="5"/>
      <c r="J261" s="5"/>
      <c r="K261" s="5" t="s">
        <v>613</v>
      </c>
      <c r="L261" s="5" t="s">
        <v>99</v>
      </c>
      <c r="M261" s="5" t="s">
        <v>99</v>
      </c>
      <c r="N261" s="5" t="s">
        <v>99</v>
      </c>
      <c r="O261" s="5" t="s">
        <v>99</v>
      </c>
      <c r="P261" s="5" t="s">
        <v>99</v>
      </c>
      <c r="Q261" s="5" t="s">
        <v>99</v>
      </c>
      <c r="R261" s="35" t="s">
        <v>100</v>
      </c>
      <c r="S261" s="35" t="s">
        <v>176</v>
      </c>
      <c r="T261" s="35" t="s">
        <v>614</v>
      </c>
      <c r="U261" s="5" t="s">
        <v>99</v>
      </c>
      <c r="V261" s="5" t="s">
        <v>99</v>
      </c>
      <c r="W261" s="35" t="s">
        <v>103</v>
      </c>
      <c r="X261" s="5" t="n">
        <v>20210831</v>
      </c>
      <c r="Y261" s="5" t="n">
        <v>30</v>
      </c>
      <c r="Z261" s="5" t="n">
        <v>21.1</v>
      </c>
      <c r="AA261" s="5" t="n">
        <v>20211111</v>
      </c>
      <c r="AB261" s="5" t="n">
        <v>110</v>
      </c>
      <c r="AC261" s="5" t="s">
        <v>104</v>
      </c>
      <c r="AD261" s="5" t="n">
        <v>9.5</v>
      </c>
      <c r="AE261" s="5" t="s">
        <v>102</v>
      </c>
      <c r="AF261" s="5" t="s">
        <v>102</v>
      </c>
      <c r="AG261" s="5" t="s">
        <v>102</v>
      </c>
      <c r="AH261" s="5" t="n">
        <v>4.5</v>
      </c>
      <c r="AI261" s="5" t="n">
        <v>500</v>
      </c>
      <c r="AJ261" s="5" t="n">
        <v>20211223</v>
      </c>
      <c r="AK261" s="5" t="s">
        <v>104</v>
      </c>
      <c r="AL261" s="5" t="n">
        <v>21</v>
      </c>
      <c r="AM261" s="5" t="n">
        <v>28</v>
      </c>
      <c r="AN261" s="5" t="n">
        <v>15</v>
      </c>
      <c r="AO261" s="5" t="n">
        <v>20220103</v>
      </c>
      <c r="AQ261" s="8" t="s">
        <v>188</v>
      </c>
      <c r="BA261" s="68" t="n">
        <v>23205084</v>
      </c>
      <c r="BB261" s="68" t="n">
        <v>20588933</v>
      </c>
      <c r="BD261" s="8" t="str">
        <f aca="false">CONCATENATE("preprocessing/",A261, "/outputs/salmon_hg38_100/quant.sf")</f>
        <v>preprocessing/TMRC30268/outputs/salmon_hg38_100/quant.sf</v>
      </c>
      <c r="BI261" s="49" t="str">
        <f aca="false">CONCATENATE("preprocessing/", A261, "/outputs/02hisat2_hg38_100/hg38_100_sno_gene_gene_id.count.xz")</f>
        <v>preprocessing/TMRC30268/outputs/02hisat2_hg38_100/hg38_100_sno_gene_gene_id.count.xz</v>
      </c>
      <c r="BJ261" s="68" t="n">
        <v>19133034</v>
      </c>
      <c r="BK261" s="68" t="n">
        <v>679608</v>
      </c>
      <c r="BL261" s="52" t="n">
        <f aca="false">(BK261+BJ261)/BB261</f>
        <v>0.962295714887216</v>
      </c>
      <c r="BO261" s="8" t="str">
        <f aca="false">CONCATENATE("preprocessing/", A261, "/outputs/03hisat2_lpanamensis_v36/sno_gene_gene_id.count.xz")</f>
        <v>preprocessing/TMRC30268/outputs/03hisat2_lpanamensis_v36/sno_gene_gene_id.count.xz</v>
      </c>
      <c r="BP261" s="14" t="n">
        <v>5398</v>
      </c>
      <c r="BQ261" s="14" t="n">
        <v>374</v>
      </c>
      <c r="BR261" s="54" t="n">
        <f aca="false">(BQ261+BP261)/BB261</f>
        <v>0.000280344785230007</v>
      </c>
      <c r="BX261" s="7" t="s">
        <v>626</v>
      </c>
      <c r="BY261" s="7" t="s">
        <v>101</v>
      </c>
      <c r="BZ261" s="7" t="s">
        <v>620</v>
      </c>
      <c r="CG261" s="7" t="s">
        <v>1119</v>
      </c>
      <c r="CH261" s="7" t="n">
        <v>1</v>
      </c>
      <c r="CI261" s="7" t="n">
        <v>1</v>
      </c>
      <c r="CJ261" s="7" t="n">
        <v>119</v>
      </c>
      <c r="CK261" s="7" t="n">
        <v>0</v>
      </c>
      <c r="CM261" s="8"/>
    </row>
    <row r="262" customFormat="false" ht="26.85" hidden="false" customHeight="false" outlineLevel="0" collapsed="false">
      <c r="B262" s="5" t="s">
        <v>1120</v>
      </c>
      <c r="C262" s="5" t="s">
        <v>1121</v>
      </c>
      <c r="D262" s="5" t="n">
        <v>1</v>
      </c>
      <c r="E262" s="5" t="s">
        <v>94</v>
      </c>
      <c r="F262" s="5" t="s">
        <v>612</v>
      </c>
      <c r="G262" s="5" t="s">
        <v>96</v>
      </c>
      <c r="H262" s="110" t="n">
        <v>20210813</v>
      </c>
      <c r="I262" s="5"/>
      <c r="J262" s="5"/>
      <c r="K262" s="5" t="s">
        <v>613</v>
      </c>
      <c r="L262" s="5" t="s">
        <v>99</v>
      </c>
      <c r="M262" s="5" t="s">
        <v>99</v>
      </c>
      <c r="N262" s="5" t="s">
        <v>99</v>
      </c>
      <c r="O262" s="5" t="s">
        <v>99</v>
      </c>
      <c r="P262" s="5" t="s">
        <v>99</v>
      </c>
      <c r="Q262" s="5" t="s">
        <v>99</v>
      </c>
      <c r="R262" s="35" t="s">
        <v>100</v>
      </c>
      <c r="S262" s="35" t="s">
        <v>176</v>
      </c>
      <c r="T262" s="35" t="s">
        <v>614</v>
      </c>
      <c r="U262" s="5" t="s">
        <v>99</v>
      </c>
      <c r="V262" s="5" t="s">
        <v>99</v>
      </c>
      <c r="W262" s="35" t="s">
        <v>103</v>
      </c>
      <c r="X262" s="5" t="n">
        <v>20210831</v>
      </c>
      <c r="Y262" s="5" t="n">
        <v>30</v>
      </c>
      <c r="Z262" s="5" t="n">
        <v>23.1</v>
      </c>
      <c r="AA262" s="5" t="n">
        <v>20210914</v>
      </c>
      <c r="AB262" s="5" t="s">
        <v>102</v>
      </c>
      <c r="AC262" s="5" t="s">
        <v>102</v>
      </c>
      <c r="AD262" s="5" t="s">
        <v>102</v>
      </c>
      <c r="AE262" s="5" t="n">
        <v>110.85</v>
      </c>
      <c r="AF262" s="5" t="n">
        <v>2.01</v>
      </c>
      <c r="AG262" s="5" t="n">
        <v>1.91</v>
      </c>
      <c r="AH262" s="5" t="n">
        <v>5.4</v>
      </c>
      <c r="AI262" s="5" t="n">
        <v>600</v>
      </c>
      <c r="AJ262" s="5"/>
      <c r="AK262" s="5"/>
      <c r="AL262" s="5" t="n">
        <v>14</v>
      </c>
      <c r="AM262" s="5" t="n">
        <v>28</v>
      </c>
      <c r="AN262" s="5" t="n">
        <v>15</v>
      </c>
      <c r="AO262" s="5" t="n">
        <v>20211012</v>
      </c>
      <c r="AQ262" s="8" t="s">
        <v>101</v>
      </c>
      <c r="BX262" s="7" t="s">
        <v>632</v>
      </c>
      <c r="BY262" s="7" t="s">
        <v>655</v>
      </c>
      <c r="BZ262" s="7" t="s">
        <v>620</v>
      </c>
      <c r="CM262" s="8" t="e">
        <f aca="false">+CL262/BP262</f>
        <v>#DIV/0!</v>
      </c>
    </row>
    <row r="263" customFormat="false" ht="26.85" hidden="false" customHeight="false" outlineLevel="0" collapsed="false">
      <c r="A263" s="1" t="s">
        <v>1122</v>
      </c>
      <c r="B263" s="5" t="s">
        <v>1120</v>
      </c>
      <c r="C263" s="5" t="s">
        <v>1121</v>
      </c>
      <c r="D263" s="5" t="n">
        <v>1</v>
      </c>
      <c r="E263" s="5" t="s">
        <v>94</v>
      </c>
      <c r="F263" s="5" t="s">
        <v>265</v>
      </c>
      <c r="G263" s="5" t="s">
        <v>96</v>
      </c>
      <c r="H263" s="110" t="n">
        <v>20210813</v>
      </c>
      <c r="I263" s="5"/>
      <c r="J263" s="5"/>
      <c r="K263" s="5" t="s">
        <v>613</v>
      </c>
      <c r="L263" s="5" t="s">
        <v>99</v>
      </c>
      <c r="M263" s="5" t="s">
        <v>99</v>
      </c>
      <c r="N263" s="5" t="s">
        <v>99</v>
      </c>
      <c r="O263" s="5" t="s">
        <v>99</v>
      </c>
      <c r="P263" s="5" t="s">
        <v>99</v>
      </c>
      <c r="Q263" s="5" t="s">
        <v>99</v>
      </c>
      <c r="R263" s="35" t="s">
        <v>100</v>
      </c>
      <c r="S263" s="35" t="s">
        <v>176</v>
      </c>
      <c r="T263" s="35" t="s">
        <v>614</v>
      </c>
      <c r="U263" s="5" t="s">
        <v>99</v>
      </c>
      <c r="V263" s="5" t="s">
        <v>99</v>
      </c>
      <c r="W263" s="35" t="s">
        <v>103</v>
      </c>
      <c r="X263" s="5" t="n">
        <v>20210831</v>
      </c>
      <c r="Y263" s="5" t="n">
        <v>30</v>
      </c>
      <c r="Z263" s="5" t="n">
        <v>23.1</v>
      </c>
      <c r="AA263" s="5" t="n">
        <v>20211111</v>
      </c>
      <c r="AB263" s="5" t="n">
        <v>144</v>
      </c>
      <c r="AC263" s="5" t="s">
        <v>104</v>
      </c>
      <c r="AD263" s="5" t="n">
        <v>9.2</v>
      </c>
      <c r="AE263" s="5" t="s">
        <v>102</v>
      </c>
      <c r="AF263" s="5" t="s">
        <v>102</v>
      </c>
      <c r="AG263" s="5" t="s">
        <v>102</v>
      </c>
      <c r="AH263" s="5" t="n">
        <v>3.5</v>
      </c>
      <c r="AI263" s="5" t="n">
        <v>500</v>
      </c>
      <c r="AJ263" s="5" t="n">
        <v>20211223</v>
      </c>
      <c r="AK263" s="5" t="s">
        <v>104</v>
      </c>
      <c r="AL263" s="5" t="n">
        <v>18</v>
      </c>
      <c r="AM263" s="5" t="n">
        <v>28</v>
      </c>
      <c r="AN263" s="5" t="n">
        <v>15</v>
      </c>
      <c r="AO263" s="5" t="n">
        <v>20220103</v>
      </c>
      <c r="AQ263" s="8" t="s">
        <v>101</v>
      </c>
      <c r="BA263" s="68" t="n">
        <v>26984112</v>
      </c>
      <c r="BB263" s="68" t="n">
        <v>23502639</v>
      </c>
      <c r="BD263" s="8" t="str">
        <f aca="false">CONCATENATE("preprocessing/",A263, "/outputs/salmon_hg38_100/quant.sf")</f>
        <v>preprocessing/TMRC30286/outputs/salmon_hg38_100/quant.sf</v>
      </c>
      <c r="BI263" s="49" t="str">
        <f aca="false">CONCATENATE("preprocessing/", A263, "/outputs/02hisat2_hg38_100/hg38_100_sno_gene_gene_id.count.xz")</f>
        <v>preprocessing/TMRC30286/outputs/02hisat2_hg38_100/hg38_100_sno_gene_gene_id.count.xz</v>
      </c>
      <c r="BJ263" s="68" t="n">
        <v>19730634</v>
      </c>
      <c r="BK263" s="68" t="n">
        <v>652476</v>
      </c>
      <c r="BL263" s="52" t="n">
        <f aca="false">(BK263+BJ263)/BB263</f>
        <v>0.867268990516342</v>
      </c>
      <c r="BO263" s="8" t="str">
        <f aca="false">CONCATENATE("preprocessing/", A263, "/outputs/03hisat2_lpanamensis_v36/sno_gene_gene_id.count.xz")</f>
        <v>preprocessing/TMRC30286/outputs/03hisat2_lpanamensis_v36/sno_gene_gene_id.count.xz</v>
      </c>
      <c r="BP263" s="68" t="n">
        <v>1566676</v>
      </c>
      <c r="BQ263" s="68" t="n">
        <v>143445</v>
      </c>
      <c r="BR263" s="54" t="n">
        <f aca="false">(BQ263+BP263)/BB263</f>
        <v>0.0727629352601638</v>
      </c>
      <c r="BX263" s="7" t="s">
        <v>632</v>
      </c>
      <c r="BY263" s="7" t="s">
        <v>655</v>
      </c>
      <c r="BZ263" s="7" t="s">
        <v>620</v>
      </c>
      <c r="CF263" s="7" t="s">
        <v>1123</v>
      </c>
      <c r="CG263" s="7" t="s">
        <v>1124</v>
      </c>
      <c r="CH263" s="7" t="n">
        <v>1</v>
      </c>
      <c r="CI263" s="7" t="n">
        <v>28</v>
      </c>
      <c r="CJ263" s="7" t="n">
        <v>34209</v>
      </c>
      <c r="CK263" s="7" t="n">
        <v>0</v>
      </c>
      <c r="CM263" s="8"/>
    </row>
    <row r="264" customFormat="false" ht="26.85" hidden="false" customHeight="false" outlineLevel="0" collapsed="false">
      <c r="B264" s="5" t="s">
        <v>1125</v>
      </c>
      <c r="C264" s="5" t="s">
        <v>1126</v>
      </c>
      <c r="D264" s="5" t="n">
        <v>1</v>
      </c>
      <c r="E264" s="5" t="s">
        <v>94</v>
      </c>
      <c r="F264" s="5" t="s">
        <v>612</v>
      </c>
      <c r="G264" s="5" t="s">
        <v>96</v>
      </c>
      <c r="H264" s="110" t="n">
        <v>20210813</v>
      </c>
      <c r="I264" s="5"/>
      <c r="J264" s="5"/>
      <c r="K264" s="5" t="s">
        <v>613</v>
      </c>
      <c r="L264" s="5" t="s">
        <v>99</v>
      </c>
      <c r="M264" s="5" t="s">
        <v>99</v>
      </c>
      <c r="N264" s="5" t="s">
        <v>99</v>
      </c>
      <c r="O264" s="5" t="s">
        <v>99</v>
      </c>
      <c r="P264" s="5" t="s">
        <v>99</v>
      </c>
      <c r="Q264" s="5" t="s">
        <v>99</v>
      </c>
      <c r="R264" s="35" t="s">
        <v>100</v>
      </c>
      <c r="S264" s="35" t="s">
        <v>176</v>
      </c>
      <c r="T264" s="35" t="s">
        <v>614</v>
      </c>
      <c r="U264" s="5" t="s">
        <v>99</v>
      </c>
      <c r="V264" s="5" t="s">
        <v>99</v>
      </c>
      <c r="W264" s="35" t="s">
        <v>103</v>
      </c>
      <c r="X264" s="5" t="n">
        <v>20210831</v>
      </c>
      <c r="Y264" s="5" t="n">
        <v>30</v>
      </c>
      <c r="Z264" s="5" t="n">
        <v>22.4</v>
      </c>
      <c r="AA264" s="5" t="n">
        <v>20210914</v>
      </c>
      <c r="AB264" s="5" t="s">
        <v>102</v>
      </c>
      <c r="AC264" s="5" t="s">
        <v>102</v>
      </c>
      <c r="AD264" s="5" t="s">
        <v>102</v>
      </c>
      <c r="AE264" s="5" t="n">
        <v>98.05</v>
      </c>
      <c r="AF264" s="5" t="n">
        <v>2.01</v>
      </c>
      <c r="AG264" s="5" t="n">
        <v>1.91</v>
      </c>
      <c r="AH264" s="5" t="n">
        <v>6.1</v>
      </c>
      <c r="AI264" s="5" t="n">
        <v>600</v>
      </c>
      <c r="AJ264" s="5"/>
      <c r="AK264" s="5"/>
      <c r="AL264" s="35" t="n">
        <v>16</v>
      </c>
      <c r="AM264" s="5" t="n">
        <v>28</v>
      </c>
      <c r="AN264" s="5" t="n">
        <v>15</v>
      </c>
      <c r="AO264" s="5" t="n">
        <v>20211012</v>
      </c>
      <c r="AQ264" s="8" t="s">
        <v>188</v>
      </c>
      <c r="BX264" s="7" t="s">
        <v>638</v>
      </c>
      <c r="BY264" s="7" t="s">
        <v>655</v>
      </c>
      <c r="BZ264" s="7" t="s">
        <v>620</v>
      </c>
      <c r="CM264" s="8" t="e">
        <f aca="false">+CL264/BP264</f>
        <v>#DIV/0!</v>
      </c>
    </row>
    <row r="265" customFormat="false" ht="26.85" hidden="false" customHeight="false" outlineLevel="0" collapsed="false">
      <c r="A265" s="1" t="s">
        <v>1127</v>
      </c>
      <c r="B265" s="5" t="s">
        <v>1125</v>
      </c>
      <c r="C265" s="5" t="s">
        <v>1126</v>
      </c>
      <c r="D265" s="5" t="n">
        <v>1</v>
      </c>
      <c r="E265" s="5" t="s">
        <v>94</v>
      </c>
      <c r="F265" s="5" t="s">
        <v>265</v>
      </c>
      <c r="G265" s="5" t="s">
        <v>96</v>
      </c>
      <c r="H265" s="110" t="n">
        <v>20210813</v>
      </c>
      <c r="I265" s="5"/>
      <c r="J265" s="5"/>
      <c r="K265" s="5" t="s">
        <v>613</v>
      </c>
      <c r="L265" s="5" t="s">
        <v>99</v>
      </c>
      <c r="M265" s="5" t="s">
        <v>99</v>
      </c>
      <c r="N265" s="5" t="s">
        <v>99</v>
      </c>
      <c r="O265" s="5" t="s">
        <v>99</v>
      </c>
      <c r="P265" s="5" t="s">
        <v>99</v>
      </c>
      <c r="Q265" s="5" t="s">
        <v>99</v>
      </c>
      <c r="R265" s="35" t="s">
        <v>100</v>
      </c>
      <c r="S265" s="35" t="s">
        <v>176</v>
      </c>
      <c r="T265" s="35" t="s">
        <v>614</v>
      </c>
      <c r="U265" s="5" t="s">
        <v>99</v>
      </c>
      <c r="V265" s="5" t="s">
        <v>99</v>
      </c>
      <c r="W265" s="35" t="s">
        <v>103</v>
      </c>
      <c r="X265" s="5" t="n">
        <v>20210831</v>
      </c>
      <c r="Y265" s="5" t="n">
        <v>30</v>
      </c>
      <c r="Z265" s="5" t="n">
        <v>22.4</v>
      </c>
      <c r="AA265" s="5" t="n">
        <v>20211111</v>
      </c>
      <c r="AB265" s="5" t="n">
        <v>109</v>
      </c>
      <c r="AC265" s="5" t="s">
        <v>104</v>
      </c>
      <c r="AD265" s="5" t="n">
        <v>9.5</v>
      </c>
      <c r="AE265" s="5" t="s">
        <v>102</v>
      </c>
      <c r="AF265" s="5" t="s">
        <v>102</v>
      </c>
      <c r="AG265" s="5" t="s">
        <v>102</v>
      </c>
      <c r="AH265" s="5" t="n">
        <v>4.6</v>
      </c>
      <c r="AI265" s="5" t="n">
        <v>500</v>
      </c>
      <c r="AJ265" s="5" t="n">
        <v>20211223</v>
      </c>
      <c r="AK265" s="5" t="s">
        <v>104</v>
      </c>
      <c r="AL265" s="35" t="n">
        <v>16</v>
      </c>
      <c r="AM265" s="5" t="n">
        <v>28</v>
      </c>
      <c r="AN265" s="5" t="n">
        <v>15</v>
      </c>
      <c r="AO265" s="5" t="n">
        <v>20220103</v>
      </c>
      <c r="AQ265" s="8" t="s">
        <v>188</v>
      </c>
      <c r="BA265" s="68" t="n">
        <v>15299966</v>
      </c>
      <c r="BB265" s="68" t="n">
        <v>11238667</v>
      </c>
      <c r="BD265" s="8" t="str">
        <f aca="false">CONCATENATE("preprocessing/",A265, "/outputs/salmon_hg38_100/quant.sf")</f>
        <v>preprocessing/TMRC30249/outputs/salmon_hg38_100/quant.sf</v>
      </c>
      <c r="BI265" s="49" t="str">
        <f aca="false">CONCATENATE("preprocessing/", A265, "/outputs/02hisat2_hg38_100/hg38_100_sno_gene_gene_id.count.xz")</f>
        <v>preprocessing/TMRC30249/outputs/02hisat2_hg38_100/hg38_100_sno_gene_gene_id.count.xz</v>
      </c>
      <c r="BJ265" s="68" t="n">
        <v>9825288</v>
      </c>
      <c r="BK265" s="68" t="n">
        <v>328180</v>
      </c>
      <c r="BL265" s="52" t="n">
        <f aca="false">(BK265+BJ265)/BB265</f>
        <v>0.903440594867701</v>
      </c>
      <c r="BO265" s="8" t="str">
        <f aca="false">CONCATENATE("preprocessing/", A265, "/outputs/03hisat2_lpanamensis_v36/sno_gene_gene_id.count.xz")</f>
        <v>preprocessing/TMRC30249/outputs/03hisat2_lpanamensis_v36/sno_gene_gene_id.count.xz</v>
      </c>
      <c r="BP265" s="68" t="n">
        <v>19449</v>
      </c>
      <c r="BQ265" s="68" t="n">
        <v>1554</v>
      </c>
      <c r="BR265" s="54" t="n">
        <f aca="false">(BQ265+BP265)/BB265</f>
        <v>0.001868815936979</v>
      </c>
      <c r="BX265" s="7" t="s">
        <v>638</v>
      </c>
      <c r="BY265" s="7" t="s">
        <v>655</v>
      </c>
      <c r="BZ265" s="7" t="s">
        <v>620</v>
      </c>
      <c r="CG265" s="7" t="s">
        <v>1128</v>
      </c>
      <c r="CH265" s="7" t="n">
        <v>0</v>
      </c>
      <c r="CI265" s="7" t="n">
        <v>2</v>
      </c>
      <c r="CJ265" s="7" t="n">
        <v>462</v>
      </c>
      <c r="CK265" s="7" t="n">
        <v>0</v>
      </c>
      <c r="CM265" s="8"/>
    </row>
    <row r="266" customFormat="false" ht="26.85" hidden="false" customHeight="false" outlineLevel="0" collapsed="false">
      <c r="B266" s="5" t="s">
        <v>1129</v>
      </c>
      <c r="C266" s="5" t="s">
        <v>1130</v>
      </c>
      <c r="D266" s="5" t="n">
        <v>1</v>
      </c>
      <c r="E266" s="5" t="s">
        <v>94</v>
      </c>
      <c r="F266" s="5" t="s">
        <v>612</v>
      </c>
      <c r="G266" s="5" t="s">
        <v>96</v>
      </c>
      <c r="H266" s="110" t="n">
        <v>20210813</v>
      </c>
      <c r="I266" s="5"/>
      <c r="J266" s="5"/>
      <c r="K266" s="5" t="s">
        <v>613</v>
      </c>
      <c r="L266" s="5" t="s">
        <v>99</v>
      </c>
      <c r="M266" s="5" t="s">
        <v>99</v>
      </c>
      <c r="N266" s="5" t="s">
        <v>99</v>
      </c>
      <c r="O266" s="5" t="s">
        <v>99</v>
      </c>
      <c r="P266" s="5" t="s">
        <v>99</v>
      </c>
      <c r="Q266" s="5" t="s">
        <v>99</v>
      </c>
      <c r="R266" s="35" t="s">
        <v>100</v>
      </c>
      <c r="S266" s="35" t="s">
        <v>176</v>
      </c>
      <c r="T266" s="35" t="s">
        <v>614</v>
      </c>
      <c r="U266" s="5" t="s">
        <v>99</v>
      </c>
      <c r="V266" s="5" t="s">
        <v>99</v>
      </c>
      <c r="W266" s="35" t="s">
        <v>103</v>
      </c>
      <c r="X266" s="5" t="n">
        <v>20210831</v>
      </c>
      <c r="Y266" s="5" t="n">
        <v>30</v>
      </c>
      <c r="Z266" s="5" t="n">
        <v>20.9</v>
      </c>
      <c r="AA266" s="5" t="n">
        <v>20210914</v>
      </c>
      <c r="AB266" s="5" t="s">
        <v>102</v>
      </c>
      <c r="AC266" s="5" t="s">
        <v>102</v>
      </c>
      <c r="AD266" s="5" t="s">
        <v>102</v>
      </c>
      <c r="AE266" s="5" t="n">
        <v>79</v>
      </c>
      <c r="AF266" s="5" t="n">
        <v>2.05</v>
      </c>
      <c r="AG266" s="5" t="n">
        <v>0.71</v>
      </c>
      <c r="AH266" s="5" t="n">
        <v>7.6</v>
      </c>
      <c r="AI266" s="5" t="n">
        <v>600</v>
      </c>
      <c r="AJ266" s="5"/>
      <c r="AK266" s="5"/>
      <c r="AL266" s="5" t="n">
        <v>13</v>
      </c>
      <c r="AM266" s="5" t="n">
        <v>28</v>
      </c>
      <c r="AN266" s="5" t="n">
        <v>15</v>
      </c>
      <c r="AO266" s="5" t="n">
        <v>20211012</v>
      </c>
      <c r="AQ266" s="8" t="s">
        <v>101</v>
      </c>
      <c r="BX266" s="7" t="s">
        <v>632</v>
      </c>
      <c r="BY266" s="7" t="s">
        <v>542</v>
      </c>
      <c r="BZ266" s="7" t="s">
        <v>620</v>
      </c>
      <c r="CM266" s="8" t="e">
        <f aca="false">+CL266/BP266</f>
        <v>#DIV/0!</v>
      </c>
    </row>
    <row r="267" customFormat="false" ht="26.85" hidden="false" customHeight="false" outlineLevel="0" collapsed="false">
      <c r="A267" s="1" t="s">
        <v>1131</v>
      </c>
      <c r="B267" s="5" t="s">
        <v>1129</v>
      </c>
      <c r="C267" s="5" t="s">
        <v>1130</v>
      </c>
      <c r="D267" s="5" t="n">
        <v>1</v>
      </c>
      <c r="E267" s="5" t="s">
        <v>94</v>
      </c>
      <c r="F267" s="5" t="s">
        <v>265</v>
      </c>
      <c r="G267" s="5" t="s">
        <v>96</v>
      </c>
      <c r="H267" s="110" t="n">
        <v>20210813</v>
      </c>
      <c r="I267" s="5"/>
      <c r="J267" s="5"/>
      <c r="K267" s="5" t="s">
        <v>613</v>
      </c>
      <c r="L267" s="5" t="s">
        <v>99</v>
      </c>
      <c r="M267" s="5" t="s">
        <v>99</v>
      </c>
      <c r="N267" s="5" t="s">
        <v>99</v>
      </c>
      <c r="O267" s="5" t="s">
        <v>99</v>
      </c>
      <c r="P267" s="5" t="s">
        <v>99</v>
      </c>
      <c r="Q267" s="5" t="s">
        <v>99</v>
      </c>
      <c r="R267" s="35" t="s">
        <v>100</v>
      </c>
      <c r="S267" s="35" t="s">
        <v>176</v>
      </c>
      <c r="T267" s="35" t="s">
        <v>614</v>
      </c>
      <c r="U267" s="5" t="s">
        <v>99</v>
      </c>
      <c r="V267" s="5" t="s">
        <v>99</v>
      </c>
      <c r="W267" s="35" t="s">
        <v>103</v>
      </c>
      <c r="X267" s="5" t="n">
        <v>20210831</v>
      </c>
      <c r="Y267" s="5" t="n">
        <v>30</v>
      </c>
      <c r="Z267" s="5" t="n">
        <v>20.9</v>
      </c>
      <c r="AA267" s="5" t="n">
        <v>20211111</v>
      </c>
      <c r="AB267" s="5" t="n">
        <v>93</v>
      </c>
      <c r="AC267" s="5" t="s">
        <v>104</v>
      </c>
      <c r="AD267" s="5" t="n">
        <v>9.1</v>
      </c>
      <c r="AE267" s="5" t="s">
        <v>102</v>
      </c>
      <c r="AF267" s="5" t="s">
        <v>102</v>
      </c>
      <c r="AG267" s="5" t="s">
        <v>102</v>
      </c>
      <c r="AH267" s="5" t="n">
        <v>5.4</v>
      </c>
      <c r="AI267" s="5" t="n">
        <v>500</v>
      </c>
      <c r="AJ267" s="5" t="n">
        <v>20211223</v>
      </c>
      <c r="AK267" s="5" t="s">
        <v>104</v>
      </c>
      <c r="AL267" s="5" t="n">
        <v>22</v>
      </c>
      <c r="AM267" s="5" t="n">
        <v>28</v>
      </c>
      <c r="AN267" s="5" t="n">
        <v>15</v>
      </c>
      <c r="AO267" s="5" t="n">
        <v>20220103</v>
      </c>
      <c r="AQ267" s="8" t="s">
        <v>101</v>
      </c>
      <c r="BA267" s="68" t="n">
        <v>29630989</v>
      </c>
      <c r="BB267" s="68" t="n">
        <v>27139653</v>
      </c>
      <c r="BD267" s="8" t="str">
        <f aca="false">CONCATENATE("preprocessing/",A267, "/outputs/salmon_hg38_100/quant.sf")</f>
        <v>preprocessing/TMRC30267/outputs/salmon_hg38_100/quant.sf</v>
      </c>
      <c r="BI267" s="49" t="str">
        <f aca="false">CONCATENATE("preprocessing/", A267, "/outputs/02hisat2_hg38_100/hg38_100_sno_gene_gene_id.count.xz")</f>
        <v>preprocessing/TMRC30267/outputs/02hisat2_hg38_100/hg38_100_sno_gene_gene_id.count.xz</v>
      </c>
      <c r="BJ267" s="68" t="n">
        <v>21034403</v>
      </c>
      <c r="BK267" s="68" t="n">
        <v>697529</v>
      </c>
      <c r="BL267" s="52" t="n">
        <f aca="false">(BK267+BJ267)/BB267</f>
        <v>0.800744652114749</v>
      </c>
      <c r="BO267" s="8"/>
      <c r="BP267" s="68" t="n">
        <v>3564878</v>
      </c>
      <c r="BQ267" s="68" t="n">
        <v>279427</v>
      </c>
      <c r="BR267" s="54" t="n">
        <f aca="false">(BQ267+BP267)/BB267</f>
        <v>0.141649010766645</v>
      </c>
      <c r="BX267" s="7" t="s">
        <v>632</v>
      </c>
      <c r="BY267" s="7" t="s">
        <v>542</v>
      </c>
      <c r="BZ267" s="7" t="s">
        <v>620</v>
      </c>
      <c r="CF267" s="7" t="s">
        <v>1132</v>
      </c>
      <c r="CG267" s="7" t="s">
        <v>1133</v>
      </c>
      <c r="CH267" s="7" t="n">
        <v>4</v>
      </c>
      <c r="CI267" s="7" t="n">
        <v>47</v>
      </c>
      <c r="CJ267" s="7" t="n">
        <v>72489</v>
      </c>
      <c r="CK267" s="7" t="n">
        <v>0</v>
      </c>
      <c r="CM267" s="8"/>
    </row>
    <row r="268" customFormat="false" ht="26.85" hidden="false" customHeight="false" outlineLevel="0" collapsed="false">
      <c r="B268" s="5" t="s">
        <v>1134</v>
      </c>
      <c r="C268" s="5" t="s">
        <v>1135</v>
      </c>
      <c r="D268" s="5" t="n">
        <v>1</v>
      </c>
      <c r="E268" s="5" t="s">
        <v>94</v>
      </c>
      <c r="F268" s="5" t="s">
        <v>612</v>
      </c>
      <c r="G268" s="5" t="s">
        <v>96</v>
      </c>
      <c r="H268" s="110" t="n">
        <v>20210813</v>
      </c>
      <c r="I268" s="5"/>
      <c r="J268" s="5"/>
      <c r="K268" s="5" t="s">
        <v>613</v>
      </c>
      <c r="L268" s="5" t="s">
        <v>99</v>
      </c>
      <c r="M268" s="5" t="s">
        <v>99</v>
      </c>
      <c r="N268" s="5" t="s">
        <v>99</v>
      </c>
      <c r="O268" s="5" t="s">
        <v>99</v>
      </c>
      <c r="P268" s="5" t="s">
        <v>99</v>
      </c>
      <c r="Q268" s="5" t="s">
        <v>99</v>
      </c>
      <c r="R268" s="35" t="s">
        <v>100</v>
      </c>
      <c r="S268" s="35" t="s">
        <v>176</v>
      </c>
      <c r="T268" s="35" t="s">
        <v>614</v>
      </c>
      <c r="U268" s="5" t="s">
        <v>99</v>
      </c>
      <c r="V268" s="5" t="s">
        <v>99</v>
      </c>
      <c r="W268" s="35" t="s">
        <v>103</v>
      </c>
      <c r="X268" s="5" t="n">
        <v>20210831</v>
      </c>
      <c r="Y268" s="5" t="n">
        <v>30</v>
      </c>
      <c r="Z268" s="5" t="n">
        <v>22.8</v>
      </c>
      <c r="AA268" s="5" t="n">
        <v>20210914</v>
      </c>
      <c r="AB268" s="5" t="s">
        <v>102</v>
      </c>
      <c r="AC268" s="5" t="s">
        <v>102</v>
      </c>
      <c r="AD268" s="5" t="s">
        <v>102</v>
      </c>
      <c r="AE268" s="5" t="n">
        <v>105.89</v>
      </c>
      <c r="AF268" s="5" t="n">
        <v>2.01</v>
      </c>
      <c r="AG268" s="5" t="n">
        <v>1.9</v>
      </c>
      <c r="AH268" s="5" t="n">
        <v>5.7</v>
      </c>
      <c r="AI268" s="5" t="n">
        <v>600</v>
      </c>
      <c r="AJ268" s="5"/>
      <c r="AK268" s="5"/>
      <c r="AL268" s="5" t="n">
        <v>15</v>
      </c>
      <c r="AM268" s="5" t="n">
        <v>28</v>
      </c>
      <c r="AN268" s="5" t="n">
        <v>15</v>
      </c>
      <c r="AO268" s="5" t="n">
        <v>20211012</v>
      </c>
      <c r="AQ268" s="8" t="s">
        <v>188</v>
      </c>
      <c r="BX268" s="7" t="s">
        <v>638</v>
      </c>
      <c r="BY268" s="7" t="s">
        <v>542</v>
      </c>
      <c r="BZ268" s="7" t="s">
        <v>620</v>
      </c>
      <c r="CM268" s="8" t="e">
        <f aca="false">+CL268/BP268</f>
        <v>#DIV/0!</v>
      </c>
    </row>
    <row r="269" customFormat="false" ht="26.85" hidden="false" customHeight="false" outlineLevel="0" collapsed="false">
      <c r="A269" s="1" t="s">
        <v>1136</v>
      </c>
      <c r="B269" s="5" t="s">
        <v>1134</v>
      </c>
      <c r="C269" s="5" t="s">
        <v>1135</v>
      </c>
      <c r="D269" s="5" t="n">
        <v>1</v>
      </c>
      <c r="E269" s="5" t="s">
        <v>94</v>
      </c>
      <c r="F269" s="5" t="s">
        <v>265</v>
      </c>
      <c r="G269" s="5" t="s">
        <v>96</v>
      </c>
      <c r="H269" s="110" t="n">
        <v>20210813</v>
      </c>
      <c r="I269" s="5"/>
      <c r="J269" s="5"/>
      <c r="K269" s="5" t="s">
        <v>613</v>
      </c>
      <c r="L269" s="5" t="s">
        <v>99</v>
      </c>
      <c r="M269" s="5" t="s">
        <v>99</v>
      </c>
      <c r="N269" s="5" t="s">
        <v>99</v>
      </c>
      <c r="O269" s="5" t="s">
        <v>99</v>
      </c>
      <c r="P269" s="5" t="s">
        <v>99</v>
      </c>
      <c r="Q269" s="5" t="s">
        <v>99</v>
      </c>
      <c r="R269" s="35" t="s">
        <v>100</v>
      </c>
      <c r="S269" s="35" t="s">
        <v>176</v>
      </c>
      <c r="T269" s="35" t="s">
        <v>614</v>
      </c>
      <c r="U269" s="5" t="s">
        <v>99</v>
      </c>
      <c r="V269" s="5" t="s">
        <v>99</v>
      </c>
      <c r="W269" s="35" t="s">
        <v>103</v>
      </c>
      <c r="X269" s="5" t="n">
        <v>20210831</v>
      </c>
      <c r="Y269" s="5" t="n">
        <v>30</v>
      </c>
      <c r="Z269" s="5" t="n">
        <v>22.8</v>
      </c>
      <c r="AA269" s="5" t="n">
        <v>20211111</v>
      </c>
      <c r="AB269" s="5" t="n">
        <v>127</v>
      </c>
      <c r="AC269" s="5" t="s">
        <v>104</v>
      </c>
      <c r="AD269" s="5" t="n">
        <v>9</v>
      </c>
      <c r="AE269" s="5" t="s">
        <v>102</v>
      </c>
      <c r="AF269" s="5" t="s">
        <v>102</v>
      </c>
      <c r="AG269" s="5" t="s">
        <v>102</v>
      </c>
      <c r="AH269" s="5" t="n">
        <v>3.9</v>
      </c>
      <c r="AI269" s="5" t="n">
        <v>500</v>
      </c>
      <c r="AJ269" s="5" t="n">
        <v>20211215</v>
      </c>
      <c r="AK269" s="5" t="s">
        <v>104</v>
      </c>
      <c r="AL269" s="5" t="n">
        <v>15</v>
      </c>
      <c r="AM269" s="5" t="n">
        <v>28</v>
      </c>
      <c r="AN269" s="5" t="n">
        <v>15</v>
      </c>
      <c r="AO269" s="5" t="n">
        <v>20220103</v>
      </c>
      <c r="AQ269" s="8" t="s">
        <v>188</v>
      </c>
      <c r="BA269" s="68" t="n">
        <v>27692481</v>
      </c>
      <c r="BB269" s="68" t="n">
        <v>24733424</v>
      </c>
      <c r="BD269" s="8" t="str">
        <f aca="false">CONCATENATE("preprocessing/",A269, "/outputs/salmon_hg38_100/quant.sf")</f>
        <v>preprocessing/TMRC30252/outputs/salmon_hg38_100/quant.sf</v>
      </c>
      <c r="BI269" s="49" t="str">
        <f aca="false">CONCATENATE("preprocessing/", A269, "/outputs/02hisat2_hg38_100/hg38_100_sno_gene_gene_id.count.xz")</f>
        <v>preprocessing/TMRC30252/outputs/02hisat2_hg38_100/hg38_100_sno_gene_gene_id.count.xz</v>
      </c>
      <c r="BJ269" s="68" t="n">
        <v>22548179</v>
      </c>
      <c r="BK269" s="68" t="n">
        <v>787543</v>
      </c>
      <c r="BL269" s="52" t="n">
        <f aca="false">(BK269+BJ269)/BB269</f>
        <v>0.94348934462127</v>
      </c>
      <c r="BO269" s="8" t="str">
        <f aca="false">CONCATENATE("preprocessing/", A269, "/outputs/03hisat2_lpanamensis_v36/sno_gene_gene_id.count.xz")</f>
        <v>preprocessing/TMRC30252/outputs/03hisat2_lpanamensis_v36/sno_gene_gene_id.count.xz</v>
      </c>
      <c r="BP269" s="68" t="n">
        <v>591681</v>
      </c>
      <c r="BQ269" s="68" t="n">
        <v>39407</v>
      </c>
      <c r="BR269" s="54" t="n">
        <f aca="false">(BQ269+BP269)/BB269</f>
        <v>0.0255155937972842</v>
      </c>
      <c r="BX269" s="7" t="s">
        <v>638</v>
      </c>
      <c r="BY269" s="7" t="s">
        <v>542</v>
      </c>
      <c r="BZ269" s="7" t="s">
        <v>620</v>
      </c>
      <c r="CF269" s="7" t="s">
        <v>1132</v>
      </c>
      <c r="CG269" s="7" t="s">
        <v>1137</v>
      </c>
      <c r="CH269" s="7" t="n">
        <v>33</v>
      </c>
      <c r="CI269" s="7" t="n">
        <v>0</v>
      </c>
      <c r="CJ269" s="7" t="n">
        <v>14418</v>
      </c>
      <c r="CK269" s="7" t="n">
        <v>0</v>
      </c>
      <c r="CM269" s="8"/>
    </row>
    <row r="270" customFormat="false" ht="26.85" hidden="false" customHeight="false" outlineLevel="0" collapsed="false">
      <c r="B270" s="5" t="s">
        <v>1138</v>
      </c>
      <c r="C270" s="5" t="s">
        <v>1139</v>
      </c>
      <c r="D270" s="5" t="n">
        <v>1</v>
      </c>
      <c r="E270" s="5" t="s">
        <v>94</v>
      </c>
      <c r="F270" s="5" t="s">
        <v>612</v>
      </c>
      <c r="G270" s="5" t="s">
        <v>96</v>
      </c>
      <c r="H270" s="110" t="n">
        <v>20210813</v>
      </c>
      <c r="I270" s="5"/>
      <c r="J270" s="5"/>
      <c r="K270" s="5" t="s">
        <v>613</v>
      </c>
      <c r="L270" s="5" t="s">
        <v>99</v>
      </c>
      <c r="M270" s="5" t="s">
        <v>99</v>
      </c>
      <c r="N270" s="5" t="s">
        <v>99</v>
      </c>
      <c r="O270" s="5" t="s">
        <v>99</v>
      </c>
      <c r="P270" s="5" t="s">
        <v>99</v>
      </c>
      <c r="Q270" s="5" t="s">
        <v>99</v>
      </c>
      <c r="R270" s="35" t="s">
        <v>100</v>
      </c>
      <c r="S270" s="35" t="s">
        <v>176</v>
      </c>
      <c r="T270" s="35" t="s">
        <v>614</v>
      </c>
      <c r="U270" s="5" t="s">
        <v>99</v>
      </c>
      <c r="V270" s="5" t="s">
        <v>99</v>
      </c>
      <c r="W270" s="35" t="s">
        <v>103</v>
      </c>
      <c r="X270" s="5" t="n">
        <v>20210831</v>
      </c>
      <c r="Y270" s="5" t="n">
        <v>30</v>
      </c>
      <c r="Z270" s="5" t="n">
        <v>23.4</v>
      </c>
      <c r="AA270" s="5" t="n">
        <v>20210914</v>
      </c>
      <c r="AB270" s="5" t="s">
        <v>102</v>
      </c>
      <c r="AC270" s="5" t="s">
        <v>102</v>
      </c>
      <c r="AD270" s="5" t="s">
        <v>102</v>
      </c>
      <c r="AE270" s="5" t="n">
        <v>118.41</v>
      </c>
      <c r="AF270" s="5" t="n">
        <v>2.03</v>
      </c>
      <c r="AG270" s="5" t="n">
        <v>1.72</v>
      </c>
      <c r="AH270" s="5" t="n">
        <v>5.1</v>
      </c>
      <c r="AI270" s="5" t="n">
        <v>600</v>
      </c>
      <c r="AJ270" s="5"/>
      <c r="AK270" s="5"/>
      <c r="AL270" s="5" t="n">
        <v>18</v>
      </c>
      <c r="AM270" s="5" t="n">
        <v>28</v>
      </c>
      <c r="AN270" s="5" t="n">
        <v>15</v>
      </c>
      <c r="AO270" s="5" t="n">
        <v>20211012</v>
      </c>
      <c r="AQ270" s="8" t="s">
        <v>101</v>
      </c>
      <c r="BX270" s="7" t="s">
        <v>632</v>
      </c>
      <c r="BY270" s="7" t="s">
        <v>542</v>
      </c>
      <c r="BZ270" s="7" t="s">
        <v>620</v>
      </c>
      <c r="CM270" s="8" t="e">
        <f aca="false">+CL270/BP270</f>
        <v>#DIV/0!</v>
      </c>
    </row>
    <row r="271" customFormat="false" ht="26.85" hidden="false" customHeight="false" outlineLevel="0" collapsed="false">
      <c r="A271" s="1" t="s">
        <v>1140</v>
      </c>
      <c r="B271" s="5" t="s">
        <v>1138</v>
      </c>
      <c r="C271" s="5" t="s">
        <v>1139</v>
      </c>
      <c r="D271" s="5" t="n">
        <v>1</v>
      </c>
      <c r="E271" s="5" t="s">
        <v>94</v>
      </c>
      <c r="F271" s="5" t="s">
        <v>265</v>
      </c>
      <c r="G271" s="5" t="s">
        <v>96</v>
      </c>
      <c r="H271" s="110" t="n">
        <v>20210813</v>
      </c>
      <c r="I271" s="5"/>
      <c r="J271" s="5"/>
      <c r="K271" s="5" t="s">
        <v>613</v>
      </c>
      <c r="L271" s="5" t="s">
        <v>99</v>
      </c>
      <c r="M271" s="5" t="s">
        <v>99</v>
      </c>
      <c r="N271" s="5" t="s">
        <v>99</v>
      </c>
      <c r="O271" s="5" t="s">
        <v>99</v>
      </c>
      <c r="P271" s="5" t="s">
        <v>99</v>
      </c>
      <c r="Q271" s="5" t="s">
        <v>99</v>
      </c>
      <c r="R271" s="35" t="s">
        <v>100</v>
      </c>
      <c r="S271" s="35" t="s">
        <v>176</v>
      </c>
      <c r="T271" s="35" t="s">
        <v>614</v>
      </c>
      <c r="U271" s="5" t="s">
        <v>99</v>
      </c>
      <c r="V271" s="5" t="s">
        <v>99</v>
      </c>
      <c r="W271" s="35" t="s">
        <v>103</v>
      </c>
      <c r="X271" s="5" t="n">
        <v>20210831</v>
      </c>
      <c r="Y271" s="5" t="n">
        <v>30</v>
      </c>
      <c r="Z271" s="5" t="n">
        <v>23.4</v>
      </c>
      <c r="AA271" s="5" t="n">
        <v>20211111</v>
      </c>
      <c r="AB271" s="5" t="n">
        <v>182</v>
      </c>
      <c r="AC271" s="5" t="s">
        <v>104</v>
      </c>
      <c r="AD271" s="5" t="n">
        <v>9</v>
      </c>
      <c r="AE271" s="5" t="s">
        <v>102</v>
      </c>
      <c r="AF271" s="5" t="s">
        <v>102</v>
      </c>
      <c r="AG271" s="5" t="s">
        <v>102</v>
      </c>
      <c r="AH271" s="5" t="n">
        <v>2.7</v>
      </c>
      <c r="AI271" s="5" t="n">
        <v>500</v>
      </c>
      <c r="AJ271" s="5" t="n">
        <v>20211215</v>
      </c>
      <c r="AK271" s="5" t="s">
        <v>104</v>
      </c>
      <c r="AL271" s="5" t="n">
        <v>18</v>
      </c>
      <c r="AM271" s="5" t="n">
        <v>28</v>
      </c>
      <c r="AN271" s="5" t="n">
        <v>15</v>
      </c>
      <c r="AO271" s="5" t="n">
        <v>20220103</v>
      </c>
      <c r="AQ271" s="8" t="s">
        <v>101</v>
      </c>
      <c r="BA271" s="68" t="n">
        <v>23528430</v>
      </c>
      <c r="BB271" s="68" t="n">
        <v>21147815</v>
      </c>
      <c r="BD271" s="8" t="str">
        <f aca="false">CONCATENATE("preprocessing/",A271, "/outputs/salmon_hg38_100/quant.sf")</f>
        <v>preprocessing/TMRC30250/outputs/salmon_hg38_100/quant.sf</v>
      </c>
      <c r="BI271" s="49" t="str">
        <f aca="false">CONCATENATE("preprocessing/", A271, "/outputs/02hisat2_hg38_100/hg38_100_sno_gene_gene_id.count.xz")</f>
        <v>preprocessing/TMRC30250/outputs/02hisat2_hg38_100/hg38_100_sno_gene_gene_id.count.xz</v>
      </c>
      <c r="BJ271" s="68" t="n">
        <v>18663946</v>
      </c>
      <c r="BK271" s="68" t="n">
        <v>609795</v>
      </c>
      <c r="BL271" s="52" t="n">
        <f aca="false">(BK271+BJ271)/BB271</f>
        <v>0.911382145153057</v>
      </c>
      <c r="BO271" s="8" t="str">
        <f aca="false">CONCATENATE("preprocessing/", A271, "/outputs/03hisat2_lpanamensis_v36/sno_gene_gene_id.count.xz")</f>
        <v>preprocessing/TMRC30250/outputs/03hisat2_lpanamensis_v36/sno_gene_gene_id.count.xz</v>
      </c>
      <c r="BP271" s="68" t="n">
        <v>955618</v>
      </c>
      <c r="BQ271" s="68" t="n">
        <v>68919</v>
      </c>
      <c r="BR271" s="54" t="n">
        <f aca="false">(BQ271+BP271)/BB271</f>
        <v>0.0484464707110404</v>
      </c>
      <c r="BX271" s="7" t="s">
        <v>632</v>
      </c>
      <c r="BY271" s="7" t="s">
        <v>542</v>
      </c>
      <c r="BZ271" s="7" t="s">
        <v>620</v>
      </c>
      <c r="CF271" s="7" t="s">
        <v>542</v>
      </c>
      <c r="CG271" s="7" t="s">
        <v>1141</v>
      </c>
      <c r="CH271" s="7" t="n">
        <v>1</v>
      </c>
      <c r="CI271" s="7" t="n">
        <v>24</v>
      </c>
      <c r="CJ271" s="7" t="n">
        <v>26573</v>
      </c>
      <c r="CK271" s="7" t="n">
        <v>0</v>
      </c>
      <c r="CM271" s="8"/>
    </row>
    <row r="272" customFormat="false" ht="26.85" hidden="false" customHeight="false" outlineLevel="0" collapsed="false">
      <c r="B272" s="5" t="s">
        <v>1142</v>
      </c>
      <c r="C272" s="5" t="s">
        <v>1143</v>
      </c>
      <c r="D272" s="5" t="n">
        <v>1</v>
      </c>
      <c r="E272" s="5" t="s">
        <v>94</v>
      </c>
      <c r="F272" s="5" t="s">
        <v>612</v>
      </c>
      <c r="G272" s="5" t="s">
        <v>96</v>
      </c>
      <c r="H272" s="110" t="n">
        <v>20210813</v>
      </c>
      <c r="I272" s="5"/>
      <c r="J272" s="5"/>
      <c r="K272" s="5" t="s">
        <v>613</v>
      </c>
      <c r="L272" s="5" t="s">
        <v>99</v>
      </c>
      <c r="M272" s="5" t="s">
        <v>99</v>
      </c>
      <c r="N272" s="5" t="s">
        <v>99</v>
      </c>
      <c r="O272" s="5" t="s">
        <v>99</v>
      </c>
      <c r="P272" s="5" t="s">
        <v>99</v>
      </c>
      <c r="Q272" s="5" t="s">
        <v>99</v>
      </c>
      <c r="R272" s="35" t="s">
        <v>100</v>
      </c>
      <c r="S272" s="35" t="s">
        <v>176</v>
      </c>
      <c r="T272" s="35" t="s">
        <v>614</v>
      </c>
      <c r="U272" s="5" t="s">
        <v>99</v>
      </c>
      <c r="V272" s="5" t="s">
        <v>99</v>
      </c>
      <c r="W272" s="35" t="s">
        <v>103</v>
      </c>
      <c r="X272" s="5" t="n">
        <v>20210831</v>
      </c>
      <c r="Y272" s="5" t="n">
        <v>30</v>
      </c>
      <c r="Z272" s="5" t="n">
        <v>23.7</v>
      </c>
      <c r="AA272" s="5" t="n">
        <v>20210914</v>
      </c>
      <c r="AB272" s="5" t="s">
        <v>102</v>
      </c>
      <c r="AC272" s="5" t="s">
        <v>102</v>
      </c>
      <c r="AD272" s="5" t="s">
        <v>102</v>
      </c>
      <c r="AE272" s="5" t="n">
        <v>124.65</v>
      </c>
      <c r="AF272" s="5" t="n">
        <v>2.03</v>
      </c>
      <c r="AG272" s="5" t="n">
        <v>1.8</v>
      </c>
      <c r="AH272" s="5" t="n">
        <v>4.8</v>
      </c>
      <c r="AI272" s="5" t="n">
        <v>600</v>
      </c>
      <c r="AJ272" s="5"/>
      <c r="AK272" s="5"/>
      <c r="AL272" s="5" t="n">
        <v>19</v>
      </c>
      <c r="AM272" s="5" t="n">
        <v>28</v>
      </c>
      <c r="AN272" s="5" t="n">
        <v>15</v>
      </c>
      <c r="AO272" s="5" t="n">
        <v>20211012</v>
      </c>
      <c r="AQ272" s="8" t="s">
        <v>188</v>
      </c>
      <c r="BX272" s="7" t="s">
        <v>638</v>
      </c>
      <c r="BY272" s="7" t="s">
        <v>542</v>
      </c>
      <c r="BZ272" s="7" t="s">
        <v>620</v>
      </c>
      <c r="CM272" s="8" t="e">
        <f aca="false">+CL272/BP272</f>
        <v>#DIV/0!</v>
      </c>
    </row>
    <row r="273" customFormat="false" ht="26.85" hidden="false" customHeight="false" outlineLevel="0" collapsed="false">
      <c r="A273" s="1" t="s">
        <v>1144</v>
      </c>
      <c r="B273" s="5" t="s">
        <v>1142</v>
      </c>
      <c r="C273" s="5" t="s">
        <v>1143</v>
      </c>
      <c r="D273" s="5" t="n">
        <v>1</v>
      </c>
      <c r="E273" s="5" t="s">
        <v>94</v>
      </c>
      <c r="F273" s="5" t="s">
        <v>265</v>
      </c>
      <c r="G273" s="5" t="s">
        <v>96</v>
      </c>
      <c r="H273" s="110" t="n">
        <v>20210813</v>
      </c>
      <c r="I273" s="5"/>
      <c r="J273" s="5"/>
      <c r="K273" s="5" t="s">
        <v>613</v>
      </c>
      <c r="L273" s="5" t="s">
        <v>99</v>
      </c>
      <c r="M273" s="5" t="s">
        <v>99</v>
      </c>
      <c r="N273" s="5" t="s">
        <v>99</v>
      </c>
      <c r="O273" s="5" t="s">
        <v>99</v>
      </c>
      <c r="P273" s="5" t="s">
        <v>99</v>
      </c>
      <c r="Q273" s="5" t="s">
        <v>99</v>
      </c>
      <c r="R273" s="35" t="s">
        <v>100</v>
      </c>
      <c r="S273" s="35" t="s">
        <v>176</v>
      </c>
      <c r="T273" s="35" t="s">
        <v>614</v>
      </c>
      <c r="U273" s="5" t="s">
        <v>99</v>
      </c>
      <c r="V273" s="5" t="s">
        <v>99</v>
      </c>
      <c r="W273" s="35" t="s">
        <v>103</v>
      </c>
      <c r="X273" s="5" t="n">
        <v>20210831</v>
      </c>
      <c r="Y273" s="5" t="n">
        <v>30</v>
      </c>
      <c r="Z273" s="5" t="n">
        <v>23.7</v>
      </c>
      <c r="AA273" s="5" t="n">
        <v>20211111</v>
      </c>
      <c r="AB273" s="5" t="n">
        <v>231</v>
      </c>
      <c r="AC273" s="5" t="s">
        <v>104</v>
      </c>
      <c r="AD273" s="5" t="n">
        <v>8.7</v>
      </c>
      <c r="AE273" s="5" t="s">
        <v>102</v>
      </c>
      <c r="AF273" s="5" t="s">
        <v>102</v>
      </c>
      <c r="AG273" s="5" t="s">
        <v>102</v>
      </c>
      <c r="AH273" s="5" t="n">
        <v>2.2</v>
      </c>
      <c r="AI273" s="5" t="n">
        <v>500</v>
      </c>
      <c r="AJ273" s="5" t="n">
        <v>20211215</v>
      </c>
      <c r="AK273" s="5" t="s">
        <v>104</v>
      </c>
      <c r="AL273" s="5" t="n">
        <v>19</v>
      </c>
      <c r="AM273" s="5" t="n">
        <v>28</v>
      </c>
      <c r="AN273" s="5" t="n">
        <v>15</v>
      </c>
      <c r="AO273" s="5" t="n">
        <v>20220103</v>
      </c>
      <c r="AQ273" s="8" t="s">
        <v>188</v>
      </c>
      <c r="BA273" s="68" t="n">
        <v>21808334</v>
      </c>
      <c r="BB273" s="68" t="n">
        <v>19294544</v>
      </c>
      <c r="BD273" s="8" t="str">
        <f aca="false">CONCATENATE("preprocessing/",A273, "/outputs/salmon_hg38_100/quant.sf")</f>
        <v>preprocessing/TMRC30251/outputs/salmon_hg38_100/quant.sf</v>
      </c>
      <c r="BI273" s="49" t="str">
        <f aca="false">CONCATENATE("preprocessing/", A273, "/outputs/02hisat2_hg38_100/hg38_100_sno_gene_gene_id.count.xz")</f>
        <v>preprocessing/TMRC30251/outputs/02hisat2_hg38_100/hg38_100_sno_gene_gene_id.count.xz</v>
      </c>
      <c r="BJ273" s="68" t="n">
        <v>17965692</v>
      </c>
      <c r="BK273" s="68" t="n">
        <v>615139</v>
      </c>
      <c r="BL273" s="52" t="n">
        <f aca="false">(BK273+BJ273)/BB273</f>
        <v>0.963009594836758</v>
      </c>
      <c r="BO273" s="8" t="str">
        <f aca="false">CONCATENATE("preprocessing/", A273, "/outputs/03hisat2_lpanamensis_v36/sno_gene_gene_id.count.xz")</f>
        <v>preprocessing/TMRC30251/outputs/03hisat2_lpanamensis_v36/sno_gene_gene_id.count.xz</v>
      </c>
      <c r="BP273" s="68" t="n">
        <v>90827</v>
      </c>
      <c r="BQ273" s="68" t="n">
        <v>6152</v>
      </c>
      <c r="BR273" s="54" t="n">
        <f aca="false">(BQ273+BP273)/BB273</f>
        <v>0.00502623954212134</v>
      </c>
      <c r="BX273" s="7" t="s">
        <v>638</v>
      </c>
      <c r="BY273" s="7" t="s">
        <v>542</v>
      </c>
      <c r="BZ273" s="7" t="s">
        <v>620</v>
      </c>
      <c r="CF273" s="7" t="s">
        <v>542</v>
      </c>
      <c r="CG273" s="7" t="s">
        <v>1145</v>
      </c>
      <c r="CH273" s="7" t="n">
        <v>0</v>
      </c>
      <c r="CI273" s="7" t="n">
        <v>2</v>
      </c>
      <c r="CJ273" s="7" t="n">
        <v>2321</v>
      </c>
      <c r="CK273" s="7" t="n">
        <v>2</v>
      </c>
      <c r="CM273" s="8"/>
    </row>
    <row r="274" customFormat="false" ht="26.85" hidden="false" customHeight="false" outlineLevel="0" collapsed="false">
      <c r="B274" s="5" t="s">
        <v>1146</v>
      </c>
      <c r="C274" s="5" t="s">
        <v>1147</v>
      </c>
      <c r="D274" s="5" t="n">
        <v>1</v>
      </c>
      <c r="E274" s="5" t="s">
        <v>94</v>
      </c>
      <c r="F274" s="5" t="s">
        <v>612</v>
      </c>
      <c r="G274" s="5" t="s">
        <v>96</v>
      </c>
      <c r="H274" s="110" t="n">
        <v>20210813</v>
      </c>
      <c r="I274" s="5"/>
      <c r="J274" s="5"/>
      <c r="K274" s="5" t="s">
        <v>613</v>
      </c>
      <c r="L274" s="5" t="s">
        <v>99</v>
      </c>
      <c r="M274" s="5" t="s">
        <v>99</v>
      </c>
      <c r="N274" s="5" t="s">
        <v>99</v>
      </c>
      <c r="O274" s="5" t="s">
        <v>99</v>
      </c>
      <c r="P274" s="5" t="s">
        <v>99</v>
      </c>
      <c r="Q274" s="5" t="s">
        <v>99</v>
      </c>
      <c r="R274" s="35" t="s">
        <v>100</v>
      </c>
      <c r="S274" s="35" t="s">
        <v>176</v>
      </c>
      <c r="T274" s="35" t="s">
        <v>614</v>
      </c>
      <c r="U274" s="5" t="s">
        <v>99</v>
      </c>
      <c r="V274" s="5" t="s">
        <v>99</v>
      </c>
      <c r="W274" s="35" t="s">
        <v>103</v>
      </c>
      <c r="X274" s="5" t="n">
        <v>20210831</v>
      </c>
      <c r="Y274" s="5" t="n">
        <v>30</v>
      </c>
      <c r="Z274" s="5" t="n">
        <v>22.7</v>
      </c>
      <c r="AA274" s="5" t="n">
        <v>20210914</v>
      </c>
      <c r="AB274" s="5" t="s">
        <v>102</v>
      </c>
      <c r="AC274" s="5" t="s">
        <v>102</v>
      </c>
      <c r="AD274" s="5" t="s">
        <v>102</v>
      </c>
      <c r="AE274" s="5" t="n">
        <v>103.01</v>
      </c>
      <c r="AF274" s="5" t="n">
        <v>2.02</v>
      </c>
      <c r="AG274" s="5" t="n">
        <v>1.57</v>
      </c>
      <c r="AH274" s="5" t="n">
        <v>5.8</v>
      </c>
      <c r="AI274" s="5" t="n">
        <v>600</v>
      </c>
      <c r="AJ274" s="5"/>
      <c r="AK274" s="5"/>
      <c r="AL274" s="5" t="n">
        <v>20</v>
      </c>
      <c r="AM274" s="5" t="n">
        <v>28</v>
      </c>
      <c r="AN274" s="5" t="n">
        <v>15</v>
      </c>
      <c r="AO274" s="5" t="n">
        <v>20211012</v>
      </c>
      <c r="AQ274" s="8" t="s">
        <v>101</v>
      </c>
      <c r="BX274" s="7" t="s">
        <v>632</v>
      </c>
      <c r="BY274" s="7" t="s">
        <v>655</v>
      </c>
      <c r="BZ274" s="7" t="s">
        <v>620</v>
      </c>
      <c r="CM274" s="8" t="e">
        <f aca="false">+CL274/BP274</f>
        <v>#DIV/0!</v>
      </c>
    </row>
    <row r="275" customFormat="false" ht="26.85" hidden="false" customHeight="false" outlineLevel="0" collapsed="false">
      <c r="A275" s="1" t="s">
        <v>1148</v>
      </c>
      <c r="B275" s="5" t="s">
        <v>1146</v>
      </c>
      <c r="C275" s="5" t="s">
        <v>1147</v>
      </c>
      <c r="D275" s="5" t="n">
        <v>1</v>
      </c>
      <c r="E275" s="5" t="s">
        <v>94</v>
      </c>
      <c r="F275" s="5" t="s">
        <v>612</v>
      </c>
      <c r="G275" s="5" t="s">
        <v>96</v>
      </c>
      <c r="H275" s="110" t="n">
        <v>20210813</v>
      </c>
      <c r="I275" s="5"/>
      <c r="J275" s="5"/>
      <c r="K275" s="5" t="s">
        <v>613</v>
      </c>
      <c r="L275" s="5" t="s">
        <v>99</v>
      </c>
      <c r="M275" s="5" t="s">
        <v>99</v>
      </c>
      <c r="N275" s="5" t="s">
        <v>99</v>
      </c>
      <c r="O275" s="5" t="s">
        <v>99</v>
      </c>
      <c r="P275" s="5" t="s">
        <v>99</v>
      </c>
      <c r="Q275" s="5" t="s">
        <v>99</v>
      </c>
      <c r="R275" s="35" t="s">
        <v>100</v>
      </c>
      <c r="S275" s="35" t="s">
        <v>176</v>
      </c>
      <c r="T275" s="35" t="s">
        <v>614</v>
      </c>
      <c r="U275" s="5" t="s">
        <v>99</v>
      </c>
      <c r="V275" s="5" t="s">
        <v>99</v>
      </c>
      <c r="W275" s="35" t="s">
        <v>103</v>
      </c>
      <c r="X275" s="5" t="n">
        <v>20210831</v>
      </c>
      <c r="Y275" s="5" t="n">
        <v>30</v>
      </c>
      <c r="Z275" s="5" t="n">
        <v>22.7</v>
      </c>
      <c r="AA275" s="5" t="n">
        <v>20211111</v>
      </c>
      <c r="AB275" s="5" t="n">
        <v>171</v>
      </c>
      <c r="AC275" s="5" t="s">
        <v>104</v>
      </c>
      <c r="AD275" s="5" t="n">
        <v>8.6</v>
      </c>
      <c r="AE275" s="5" t="s">
        <v>102</v>
      </c>
      <c r="AF275" s="5" t="s">
        <v>102</v>
      </c>
      <c r="AG275" s="5" t="s">
        <v>102</v>
      </c>
      <c r="AH275" s="5" t="n">
        <v>4.7</v>
      </c>
      <c r="AI275" s="5" t="n">
        <v>800</v>
      </c>
      <c r="AJ275" s="5" t="n">
        <v>20211210</v>
      </c>
      <c r="AK275" s="5" t="s">
        <v>104</v>
      </c>
      <c r="AL275" s="5" t="n">
        <v>20</v>
      </c>
      <c r="AM275" s="5" t="n">
        <v>28</v>
      </c>
      <c r="AN275" s="5" t="n">
        <v>15</v>
      </c>
      <c r="AO275" s="5" t="n">
        <v>20220103</v>
      </c>
      <c r="AQ275" s="8" t="s">
        <v>101</v>
      </c>
      <c r="BA275" s="68" t="n">
        <v>24848371</v>
      </c>
      <c r="BB275" s="68" t="n">
        <v>22859530</v>
      </c>
      <c r="BD275" s="8" t="str">
        <f aca="false">CONCATENATE("preprocessing/",A275, "/outputs/salmon_hg38_100/quant.sf")</f>
        <v>preprocessing/TMRC30245/outputs/salmon_hg38_100/quant.sf</v>
      </c>
      <c r="BI275" s="49" t="str">
        <f aca="false">CONCATENATE("preprocessing/", A275, "/outputs/02hisat2_hg38_100/hg38_100_sno_gene_gene_id.count.xz")</f>
        <v>preprocessing/TMRC30245/outputs/02hisat2_hg38_100/hg38_100_sno_gene_gene_id.count.xz</v>
      </c>
      <c r="BJ275" s="68" t="n">
        <v>18878103</v>
      </c>
      <c r="BK275" s="68" t="n">
        <v>676394</v>
      </c>
      <c r="BL275" s="52" t="n">
        <f aca="false">(BK275+BJ275)/BB275</f>
        <v>0.855419905833585</v>
      </c>
      <c r="BO275" s="8" t="str">
        <f aca="false">CONCATENATE("preprocessing/", A275, "/outputs/03hisat2_lpanamensis_v36/sno_gene_gene_id.count.xz")</f>
        <v>preprocessing/TMRC30245/outputs/03hisat2_lpanamensis_v36/sno_gene_gene_id.count.xz</v>
      </c>
      <c r="BP275" s="68" t="n">
        <v>2436612</v>
      </c>
      <c r="BQ275" s="68" t="n">
        <v>186835</v>
      </c>
      <c r="BR275" s="54" t="n">
        <f aca="false">(BQ275+BP275)/BB275</f>
        <v>0.114763820603486</v>
      </c>
      <c r="BX275" s="7" t="s">
        <v>632</v>
      </c>
      <c r="BY275" s="7" t="s">
        <v>655</v>
      </c>
      <c r="BZ275" s="7" t="s">
        <v>620</v>
      </c>
      <c r="CF275" s="7" t="s">
        <v>655</v>
      </c>
      <c r="CG275" s="7" t="s">
        <v>1149</v>
      </c>
      <c r="CH275" s="7" t="n">
        <v>1</v>
      </c>
      <c r="CI275" s="7" t="n">
        <v>230</v>
      </c>
      <c r="CJ275" s="7" t="n">
        <v>59447</v>
      </c>
      <c r="CK275" s="7" t="n">
        <v>0</v>
      </c>
      <c r="CM275" s="8"/>
    </row>
    <row r="276" customFormat="false" ht="26.85" hidden="false" customHeight="false" outlineLevel="0" collapsed="false">
      <c r="B276" s="5" t="s">
        <v>1150</v>
      </c>
      <c r="C276" s="5" t="s">
        <v>1151</v>
      </c>
      <c r="D276" s="5" t="n">
        <v>1</v>
      </c>
      <c r="E276" s="5" t="s">
        <v>94</v>
      </c>
      <c r="F276" s="5" t="s">
        <v>612</v>
      </c>
      <c r="G276" s="5" t="s">
        <v>96</v>
      </c>
      <c r="H276" s="110" t="n">
        <v>20210813</v>
      </c>
      <c r="I276" s="5"/>
      <c r="J276" s="5"/>
      <c r="K276" s="5" t="s">
        <v>613</v>
      </c>
      <c r="L276" s="5" t="s">
        <v>99</v>
      </c>
      <c r="M276" s="5" t="s">
        <v>99</v>
      </c>
      <c r="N276" s="5" t="s">
        <v>99</v>
      </c>
      <c r="O276" s="5" t="s">
        <v>99</v>
      </c>
      <c r="P276" s="5" t="s">
        <v>99</v>
      </c>
      <c r="Q276" s="5" t="s">
        <v>99</v>
      </c>
      <c r="R276" s="35" t="s">
        <v>100</v>
      </c>
      <c r="S276" s="35" t="s">
        <v>176</v>
      </c>
      <c r="T276" s="35" t="s">
        <v>614</v>
      </c>
      <c r="U276" s="5" t="s">
        <v>99</v>
      </c>
      <c r="V276" s="5" t="s">
        <v>99</v>
      </c>
      <c r="W276" s="35" t="s">
        <v>103</v>
      </c>
      <c r="X276" s="5" t="n">
        <v>20210831</v>
      </c>
      <c r="Y276" s="5" t="n">
        <v>30</v>
      </c>
      <c r="Z276" s="5" t="n">
        <v>22.1</v>
      </c>
      <c r="AA276" s="5" t="n">
        <v>20210914</v>
      </c>
      <c r="AB276" s="5" t="s">
        <v>102</v>
      </c>
      <c r="AC276" s="5" t="s">
        <v>102</v>
      </c>
      <c r="AD276" s="5" t="s">
        <v>102</v>
      </c>
      <c r="AE276" s="5" t="n">
        <v>94.14</v>
      </c>
      <c r="AF276" s="5" t="n">
        <v>2</v>
      </c>
      <c r="AG276" s="5" t="n">
        <v>1.89</v>
      </c>
      <c r="AH276" s="5" t="n">
        <v>6.4</v>
      </c>
      <c r="AI276" s="5" t="n">
        <v>600</v>
      </c>
      <c r="AJ276" s="5"/>
      <c r="AK276" s="5"/>
      <c r="AL276" s="5" t="n">
        <v>21</v>
      </c>
      <c r="AM276" s="5" t="n">
        <v>28</v>
      </c>
      <c r="AN276" s="5" t="n">
        <v>15</v>
      </c>
      <c r="AO276" s="5" t="n">
        <v>20211012</v>
      </c>
      <c r="AQ276" s="8" t="s">
        <v>188</v>
      </c>
      <c r="BX276" s="7" t="s">
        <v>638</v>
      </c>
      <c r="BY276" s="7" t="s">
        <v>655</v>
      </c>
      <c r="BZ276" s="7" t="s">
        <v>620</v>
      </c>
      <c r="CM276" s="8" t="e">
        <f aca="false">+CL276/BP276</f>
        <v>#DIV/0!</v>
      </c>
    </row>
    <row r="277" customFormat="false" ht="26.85" hidden="false" customHeight="false" outlineLevel="0" collapsed="false">
      <c r="A277" s="1" t="s">
        <v>1152</v>
      </c>
      <c r="B277" s="5" t="s">
        <v>1150</v>
      </c>
      <c r="C277" s="5" t="s">
        <v>1151</v>
      </c>
      <c r="D277" s="5" t="n">
        <v>1</v>
      </c>
      <c r="E277" s="5" t="s">
        <v>94</v>
      </c>
      <c r="F277" s="5" t="s">
        <v>265</v>
      </c>
      <c r="G277" s="5" t="s">
        <v>96</v>
      </c>
      <c r="H277" s="110" t="n">
        <v>20210813</v>
      </c>
      <c r="I277" s="5"/>
      <c r="J277" s="5"/>
      <c r="K277" s="5" t="s">
        <v>613</v>
      </c>
      <c r="L277" s="5" t="s">
        <v>99</v>
      </c>
      <c r="M277" s="5" t="s">
        <v>99</v>
      </c>
      <c r="N277" s="5" t="s">
        <v>99</v>
      </c>
      <c r="O277" s="5" t="s">
        <v>99</v>
      </c>
      <c r="P277" s="5" t="s">
        <v>99</v>
      </c>
      <c r="Q277" s="5" t="s">
        <v>99</v>
      </c>
      <c r="R277" s="35" t="s">
        <v>100</v>
      </c>
      <c r="S277" s="35" t="s">
        <v>176</v>
      </c>
      <c r="T277" s="35" t="s">
        <v>614</v>
      </c>
      <c r="U277" s="5" t="s">
        <v>99</v>
      </c>
      <c r="V277" s="5" t="s">
        <v>99</v>
      </c>
      <c r="W277" s="35" t="s">
        <v>103</v>
      </c>
      <c r="X277" s="5" t="n">
        <v>20210831</v>
      </c>
      <c r="Y277" s="5" t="n">
        <v>30</v>
      </c>
      <c r="Z277" s="5" t="n">
        <v>22.1</v>
      </c>
      <c r="AA277" s="5" t="n">
        <v>20211111</v>
      </c>
      <c r="AB277" s="5" t="n">
        <v>179</v>
      </c>
      <c r="AC277" s="5" t="s">
        <v>104</v>
      </c>
      <c r="AD277" s="5" t="n">
        <v>8.6</v>
      </c>
      <c r="AE277" s="5" t="s">
        <v>102</v>
      </c>
      <c r="AF277" s="5" t="s">
        <v>102</v>
      </c>
      <c r="AG277" s="5" t="s">
        <v>102</v>
      </c>
      <c r="AH277" s="5" t="n">
        <v>2.8</v>
      </c>
      <c r="AI277" s="5" t="n">
        <v>500</v>
      </c>
      <c r="AJ277" s="5" t="n">
        <v>20211215</v>
      </c>
      <c r="AK277" s="5"/>
      <c r="AL277" s="5" t="n">
        <v>21</v>
      </c>
      <c r="AM277" s="5" t="n">
        <v>28</v>
      </c>
      <c r="AN277" s="5" t="n">
        <v>15</v>
      </c>
      <c r="AO277" s="5" t="n">
        <v>20220103</v>
      </c>
      <c r="AQ277" s="8" t="s">
        <v>188</v>
      </c>
      <c r="BA277" s="68" t="n">
        <v>22817035</v>
      </c>
      <c r="BB277" s="68" t="n">
        <v>20085203</v>
      </c>
      <c r="BD277" s="8" t="str">
        <f aca="false">CONCATENATE("preprocessing/",A277, "/outputs/salmon_hg38_100/quant.sf")</f>
        <v>preprocessing/TMRC30246/outputs/salmon_hg38_100/quant.sf</v>
      </c>
      <c r="BI277" s="49" t="str">
        <f aca="false">CONCATENATE("preprocessing/", A277, "/outputs/02hisat2_hg38_100/hg38_100_sno_gene_gene_id.count.xz")</f>
        <v>preprocessing/TMRC30246/outputs/02hisat2_hg38_100/hg38_100_sno_gene_gene_id.count.xz</v>
      </c>
      <c r="BJ277" s="68" t="n">
        <v>501881</v>
      </c>
      <c r="BK277" s="68" t="n">
        <v>338557</v>
      </c>
      <c r="BL277" s="52" t="n">
        <f aca="false">(BK277+BJ277)/BB277</f>
        <v>0.0418436398178301</v>
      </c>
      <c r="BO277" s="8" t="str">
        <f aca="false">CONCATENATE("preprocessing/", A277, "/outputs/03hisat2_lpanamensis_v36/sno_gene_gene_id.count.xz")</f>
        <v>preprocessing/TMRC30246/outputs/03hisat2_lpanamensis_v36/sno_gene_gene_id.count.xz</v>
      </c>
      <c r="BP277" s="68" t="n">
        <v>4361</v>
      </c>
      <c r="BQ277" s="14" t="n">
        <v>319</v>
      </c>
      <c r="BR277" s="54" t="n">
        <f aca="false">(BQ277+BP277)/BB277</f>
        <v>0.000233007353722041</v>
      </c>
      <c r="BX277" s="7" t="s">
        <v>638</v>
      </c>
      <c r="BY277" s="7" t="s">
        <v>655</v>
      </c>
      <c r="BZ277" s="7" t="s">
        <v>620</v>
      </c>
      <c r="CG277" s="7" t="s">
        <v>1153</v>
      </c>
      <c r="CH277" s="7" t="n">
        <v>0</v>
      </c>
      <c r="CI277" s="7" t="n">
        <v>2</v>
      </c>
      <c r="CJ277" s="7" t="n">
        <v>77</v>
      </c>
      <c r="CK277" s="7" t="n">
        <v>0</v>
      </c>
      <c r="CM277" s="8"/>
    </row>
    <row r="278" customFormat="false" ht="26.85" hidden="false" customHeight="false" outlineLevel="0" collapsed="false">
      <c r="B278" s="5" t="s">
        <v>1154</v>
      </c>
      <c r="C278" s="5" t="s">
        <v>1155</v>
      </c>
      <c r="D278" s="5" t="n">
        <v>1</v>
      </c>
      <c r="E278" s="5" t="s">
        <v>94</v>
      </c>
      <c r="F278" s="5" t="s">
        <v>612</v>
      </c>
      <c r="G278" s="5" t="s">
        <v>96</v>
      </c>
      <c r="H278" s="110" t="n">
        <v>20210813</v>
      </c>
      <c r="I278" s="5"/>
      <c r="J278" s="5"/>
      <c r="K278" s="5" t="s">
        <v>613</v>
      </c>
      <c r="L278" s="5" t="s">
        <v>99</v>
      </c>
      <c r="M278" s="5" t="s">
        <v>99</v>
      </c>
      <c r="N278" s="5" t="s">
        <v>99</v>
      </c>
      <c r="O278" s="5" t="s">
        <v>99</v>
      </c>
      <c r="P278" s="5" t="s">
        <v>99</v>
      </c>
      <c r="Q278" s="5" t="s">
        <v>99</v>
      </c>
      <c r="R278" s="35" t="s">
        <v>100</v>
      </c>
      <c r="S278" s="35" t="s">
        <v>176</v>
      </c>
      <c r="T278" s="35" t="s">
        <v>614</v>
      </c>
      <c r="U278" s="5" t="s">
        <v>99</v>
      </c>
      <c r="V278" s="5" t="s">
        <v>99</v>
      </c>
      <c r="W278" s="35" t="s">
        <v>103</v>
      </c>
      <c r="X278" s="5" t="n">
        <v>20210831</v>
      </c>
      <c r="Y278" s="5" t="n">
        <v>30</v>
      </c>
      <c r="Z278" s="5" t="n">
        <v>6.5</v>
      </c>
      <c r="AA278" s="5" t="n">
        <v>20210914</v>
      </c>
      <c r="AB278" s="5" t="s">
        <v>102</v>
      </c>
      <c r="AC278" s="5" t="s">
        <v>102</v>
      </c>
      <c r="AD278" s="5" t="s">
        <v>102</v>
      </c>
      <c r="AE278" s="5" t="n">
        <v>27.26</v>
      </c>
      <c r="AF278" s="5" t="n">
        <v>1.95</v>
      </c>
      <c r="AG278" s="5" t="n">
        <v>0.34</v>
      </c>
      <c r="AH278" s="5" t="n">
        <v>22</v>
      </c>
      <c r="AI278" s="5" t="n">
        <v>600</v>
      </c>
      <c r="AJ278" s="5"/>
      <c r="AK278" s="5"/>
      <c r="AL278" s="5" t="n">
        <v>22</v>
      </c>
      <c r="AM278" s="5" t="n">
        <v>28</v>
      </c>
      <c r="AN278" s="5" t="n">
        <v>15</v>
      </c>
      <c r="AO278" s="5" t="n">
        <v>20211012</v>
      </c>
      <c r="AQ278" s="8" t="s">
        <v>101</v>
      </c>
      <c r="BX278" s="7" t="s">
        <v>632</v>
      </c>
      <c r="BY278" s="7" t="s">
        <v>542</v>
      </c>
      <c r="BZ278" s="7" t="s">
        <v>620</v>
      </c>
      <c r="CM278" s="8" t="e">
        <f aca="false">+CL278/BP278</f>
        <v>#DIV/0!</v>
      </c>
    </row>
    <row r="279" customFormat="false" ht="26.85" hidden="false" customHeight="false" outlineLevel="0" collapsed="false">
      <c r="A279" s="1" t="s">
        <v>1156</v>
      </c>
      <c r="B279" s="5" t="s">
        <v>1154</v>
      </c>
      <c r="C279" s="5" t="s">
        <v>1155</v>
      </c>
      <c r="D279" s="5" t="n">
        <v>1</v>
      </c>
      <c r="E279" s="5" t="s">
        <v>94</v>
      </c>
      <c r="F279" s="5" t="s">
        <v>612</v>
      </c>
      <c r="G279" s="5" t="s">
        <v>96</v>
      </c>
      <c r="H279" s="110" t="n">
        <v>20210813</v>
      </c>
      <c r="I279" s="5"/>
      <c r="J279" s="5"/>
      <c r="K279" s="5" t="s">
        <v>613</v>
      </c>
      <c r="L279" s="5" t="s">
        <v>99</v>
      </c>
      <c r="M279" s="5" t="s">
        <v>99</v>
      </c>
      <c r="N279" s="5" t="s">
        <v>99</v>
      </c>
      <c r="O279" s="5" t="s">
        <v>99</v>
      </c>
      <c r="P279" s="5" t="s">
        <v>99</v>
      </c>
      <c r="Q279" s="5" t="s">
        <v>99</v>
      </c>
      <c r="R279" s="35" t="s">
        <v>100</v>
      </c>
      <c r="S279" s="35" t="s">
        <v>176</v>
      </c>
      <c r="T279" s="35" t="s">
        <v>614</v>
      </c>
      <c r="U279" s="5" t="s">
        <v>99</v>
      </c>
      <c r="V279" s="5" t="s">
        <v>99</v>
      </c>
      <c r="W279" s="35" t="s">
        <v>103</v>
      </c>
      <c r="X279" s="5" t="n">
        <v>20211118</v>
      </c>
      <c r="Y279" s="5" t="n">
        <v>30</v>
      </c>
      <c r="Z279" s="5" t="n">
        <f aca="false">(Y279-1.5)-AH279</f>
        <v>5.2</v>
      </c>
      <c r="AA279" s="5" t="n">
        <v>20211118</v>
      </c>
      <c r="AB279" s="5" t="s">
        <v>102</v>
      </c>
      <c r="AC279" s="5" t="s">
        <v>102</v>
      </c>
      <c r="AD279" s="5" t="s">
        <v>102</v>
      </c>
      <c r="AE279" s="5" t="n">
        <v>34.29</v>
      </c>
      <c r="AF279" s="5" t="n">
        <v>2.04</v>
      </c>
      <c r="AG279" s="5" t="n">
        <v>0.57</v>
      </c>
      <c r="AH279" s="5" t="n">
        <v>23.3</v>
      </c>
      <c r="AI279" s="5" t="n">
        <v>800</v>
      </c>
      <c r="AJ279" s="5" t="n">
        <v>20211210</v>
      </c>
      <c r="AK279" s="5" t="s">
        <v>104</v>
      </c>
      <c r="AL279" s="5" t="n">
        <v>22</v>
      </c>
      <c r="AM279" s="5" t="n">
        <v>28</v>
      </c>
      <c r="AN279" s="5" t="n">
        <v>15</v>
      </c>
      <c r="AO279" s="5" t="n">
        <v>20220103</v>
      </c>
      <c r="AQ279" s="8" t="s">
        <v>101</v>
      </c>
      <c r="BA279" s="68" t="n">
        <v>28077063</v>
      </c>
      <c r="BB279" s="68" t="n">
        <v>25809859</v>
      </c>
      <c r="BD279" s="8" t="str">
        <f aca="false">CONCATENATE("preprocessing/",A279, "/outputs/salmon_hg38_100/quant.sf")</f>
        <v>preprocessing/TMRC30247/outputs/salmon_hg38_100/quant.sf</v>
      </c>
      <c r="BI279" s="49" t="str">
        <f aca="false">CONCATENATE("preprocessing/", A279, "/outputs/02hisat2_hg38_100/hg38_100_sno_gene_gene_id.count.xz")</f>
        <v>preprocessing/TMRC30247/outputs/02hisat2_hg38_100/hg38_100_sno_gene_gene_id.count.xz</v>
      </c>
      <c r="BJ279" s="68" t="n">
        <v>16064542</v>
      </c>
      <c r="BK279" s="68" t="n">
        <v>544307</v>
      </c>
      <c r="BL279" s="52" t="n">
        <f aca="false">(BK279+BJ279)/BB279</f>
        <v>0.643507932375764</v>
      </c>
      <c r="BO279" s="8" t="str">
        <f aca="false">CONCATENATE("preprocessing/", A279, "/outputs/03hisat2_lpanamensis_v36/sno_gene_gene_id.count.xz")</f>
        <v>preprocessing/TMRC30247/outputs/03hisat2_lpanamensis_v36/sno_gene_gene_id.count.xz</v>
      </c>
      <c r="BP279" s="68" t="n">
        <v>7086371</v>
      </c>
      <c r="BQ279" s="68" t="n">
        <v>460293</v>
      </c>
      <c r="BR279" s="54" t="n">
        <f aca="false">(BQ279+BP279)/BB279</f>
        <v>0.292394623310418</v>
      </c>
      <c r="BX279" s="7" t="s">
        <v>632</v>
      </c>
      <c r="BY279" s="7" t="s">
        <v>542</v>
      </c>
      <c r="BZ279" s="7" t="s">
        <v>620</v>
      </c>
      <c r="CF279" s="7" t="s">
        <v>542</v>
      </c>
      <c r="CG279" s="7" t="s">
        <v>1157</v>
      </c>
      <c r="CH279" s="7" t="n">
        <v>11</v>
      </c>
      <c r="CI279" s="7" t="n">
        <v>641</v>
      </c>
      <c r="CJ279" s="7" t="n">
        <v>268826</v>
      </c>
      <c r="CK279" s="7" t="n">
        <v>9</v>
      </c>
      <c r="CM279" s="8"/>
    </row>
    <row r="280" customFormat="false" ht="26.85" hidden="false" customHeight="false" outlineLevel="0" collapsed="false">
      <c r="B280" s="5" t="s">
        <v>1158</v>
      </c>
      <c r="C280" s="5" t="s">
        <v>1159</v>
      </c>
      <c r="D280" s="5" t="n">
        <v>1</v>
      </c>
      <c r="E280" s="5" t="s">
        <v>94</v>
      </c>
      <c r="F280" s="5" t="s">
        <v>612</v>
      </c>
      <c r="G280" s="5" t="s">
        <v>96</v>
      </c>
      <c r="H280" s="110" t="n">
        <v>20210813</v>
      </c>
      <c r="I280" s="5"/>
      <c r="J280" s="5"/>
      <c r="K280" s="5" t="s">
        <v>613</v>
      </c>
      <c r="L280" s="5" t="s">
        <v>99</v>
      </c>
      <c r="M280" s="5" t="s">
        <v>99</v>
      </c>
      <c r="N280" s="5" t="s">
        <v>99</v>
      </c>
      <c r="O280" s="5" t="s">
        <v>99</v>
      </c>
      <c r="P280" s="5" t="s">
        <v>99</v>
      </c>
      <c r="Q280" s="5" t="s">
        <v>99</v>
      </c>
      <c r="R280" s="35" t="s">
        <v>100</v>
      </c>
      <c r="S280" s="35" t="s">
        <v>176</v>
      </c>
      <c r="T280" s="35" t="s">
        <v>614</v>
      </c>
      <c r="U280" s="5" t="s">
        <v>99</v>
      </c>
      <c r="V280" s="5" t="s">
        <v>99</v>
      </c>
      <c r="W280" s="35" t="s">
        <v>103</v>
      </c>
      <c r="X280" s="5" t="n">
        <v>20210831</v>
      </c>
      <c r="Y280" s="5" t="n">
        <v>30</v>
      </c>
      <c r="Z280" s="5" t="n">
        <v>18.2</v>
      </c>
      <c r="AA280" s="5" t="n">
        <v>20210914</v>
      </c>
      <c r="AB280" s="5" t="s">
        <v>102</v>
      </c>
      <c r="AC280" s="5" t="s">
        <v>102</v>
      </c>
      <c r="AD280" s="5" t="s">
        <v>102</v>
      </c>
      <c r="AE280" s="5" t="n">
        <v>58.11</v>
      </c>
      <c r="AF280" s="5" t="n">
        <v>1.99</v>
      </c>
      <c r="AG280" s="5" t="n">
        <v>1.37</v>
      </c>
      <c r="AH280" s="5" t="n">
        <v>10.3</v>
      </c>
      <c r="AI280" s="5" t="n">
        <v>600</v>
      </c>
      <c r="AJ280" s="5"/>
      <c r="AK280" s="5"/>
      <c r="AL280" s="5" t="n">
        <v>23</v>
      </c>
      <c r="AM280" s="5" t="n">
        <v>28</v>
      </c>
      <c r="AN280" s="5" t="n">
        <v>15</v>
      </c>
      <c r="AO280" s="5" t="n">
        <v>20211012</v>
      </c>
      <c r="AQ280" s="8" t="s">
        <v>188</v>
      </c>
      <c r="BX280" s="7" t="s">
        <v>638</v>
      </c>
      <c r="BY280" s="7" t="s">
        <v>542</v>
      </c>
      <c r="BZ280" s="7" t="s">
        <v>620</v>
      </c>
      <c r="CM280" s="8" t="e">
        <f aca="false">+CL280/BP280</f>
        <v>#DIV/0!</v>
      </c>
    </row>
    <row r="281" customFormat="false" ht="26.85" hidden="false" customHeight="false" outlineLevel="0" collapsed="false">
      <c r="A281" s="1" t="s">
        <v>1160</v>
      </c>
      <c r="B281" s="5" t="s">
        <v>1158</v>
      </c>
      <c r="C281" s="5" t="s">
        <v>1159</v>
      </c>
      <c r="D281" s="5" t="n">
        <v>1</v>
      </c>
      <c r="E281" s="5" t="s">
        <v>94</v>
      </c>
      <c r="F281" s="5" t="s">
        <v>265</v>
      </c>
      <c r="G281" s="5" t="s">
        <v>96</v>
      </c>
      <c r="H281" s="110" t="n">
        <v>20210813</v>
      </c>
      <c r="I281" s="5"/>
      <c r="J281" s="5"/>
      <c r="K281" s="5" t="s">
        <v>613</v>
      </c>
      <c r="L281" s="5" t="s">
        <v>99</v>
      </c>
      <c r="M281" s="5" t="s">
        <v>99</v>
      </c>
      <c r="N281" s="5" t="s">
        <v>99</v>
      </c>
      <c r="O281" s="5" t="s">
        <v>99</v>
      </c>
      <c r="P281" s="5" t="s">
        <v>99</v>
      </c>
      <c r="Q281" s="5" t="s">
        <v>99</v>
      </c>
      <c r="R281" s="35" t="s">
        <v>100</v>
      </c>
      <c r="S281" s="35" t="s">
        <v>176</v>
      </c>
      <c r="T281" s="35" t="s">
        <v>614</v>
      </c>
      <c r="U281" s="5" t="s">
        <v>99</v>
      </c>
      <c r="V281" s="5" t="s">
        <v>99</v>
      </c>
      <c r="W281" s="35" t="s">
        <v>103</v>
      </c>
      <c r="X281" s="5" t="n">
        <v>20211221</v>
      </c>
      <c r="Y281" s="5" t="n">
        <v>30</v>
      </c>
      <c r="Z281" s="5" t="n">
        <f aca="false">(Y281-1.5)-AH281</f>
        <v>22.5</v>
      </c>
      <c r="AA281" s="5" t="n">
        <v>20211221</v>
      </c>
      <c r="AB281" s="5" t="s">
        <v>102</v>
      </c>
      <c r="AC281" s="5" t="s">
        <v>102</v>
      </c>
      <c r="AD281" s="5" t="s">
        <v>102</v>
      </c>
      <c r="AE281" s="5" t="n">
        <v>82.81</v>
      </c>
      <c r="AF281" s="5" t="n">
        <v>2.08</v>
      </c>
      <c r="AG281" s="5" t="n">
        <v>0.97</v>
      </c>
      <c r="AH281" s="5" t="n">
        <v>6</v>
      </c>
      <c r="AI281" s="5" t="n">
        <v>500</v>
      </c>
      <c r="AJ281" s="5" t="n">
        <v>20211223</v>
      </c>
      <c r="AK281" s="5" t="s">
        <v>104</v>
      </c>
      <c r="AL281" s="5" t="n">
        <v>23</v>
      </c>
      <c r="AM281" s="5" t="n">
        <v>28</v>
      </c>
      <c r="AN281" s="5" t="n">
        <v>15</v>
      </c>
      <c r="AO281" s="5" t="n">
        <v>20220103</v>
      </c>
      <c r="AQ281" s="8" t="s">
        <v>188</v>
      </c>
      <c r="BA281" s="68" t="n">
        <v>27204665</v>
      </c>
      <c r="BB281" s="68" t="n">
        <v>24956614</v>
      </c>
      <c r="BD281" s="8" t="str">
        <f aca="false">CONCATENATE("preprocessing/",A281, "/outputs/salmon_hg38_100/quant.sf")</f>
        <v>preprocessing/TMRC30248/outputs/salmon_hg38_100/quant.sf</v>
      </c>
      <c r="BI281" s="49" t="str">
        <f aca="false">CONCATENATE("preprocessing/", A281, "/outputs/02hisat2_hg38_100/hg38_100_sno_gene_gene_id.count.xz")</f>
        <v>preprocessing/TMRC30248/outputs/02hisat2_hg38_100/hg38_100_sno_gene_gene_id.count.xz</v>
      </c>
      <c r="BJ281" s="68" t="n">
        <v>21450826</v>
      </c>
      <c r="BK281" s="68" t="n">
        <v>809731</v>
      </c>
      <c r="BL281" s="52" t="n">
        <f aca="false">(BK281+BJ281)/BB281</f>
        <v>0.891970240834754</v>
      </c>
      <c r="BO281" s="8" t="str">
        <f aca="false">CONCATENATE("preprocessing/", A281, "/outputs/03hisat2_lpanamensis_v36/sno_gene_gene_id.count.xz")</f>
        <v>preprocessing/TMRC30248/outputs/03hisat2_lpanamensis_v36/sno_gene_gene_id.count.xz</v>
      </c>
      <c r="BP281" s="68" t="n">
        <v>1618219</v>
      </c>
      <c r="BQ281" s="68" t="n">
        <v>115676</v>
      </c>
      <c r="BR281" s="54" t="n">
        <f aca="false">(BQ281+BP281)/BB281</f>
        <v>0.0694763720751541</v>
      </c>
      <c r="BX281" s="7" t="s">
        <v>638</v>
      </c>
      <c r="BY281" s="7" t="s">
        <v>542</v>
      </c>
      <c r="BZ281" s="7" t="s">
        <v>620</v>
      </c>
      <c r="CF281" s="7" t="s">
        <v>542</v>
      </c>
      <c r="CG281" s="7" t="s">
        <v>1161</v>
      </c>
      <c r="CH281" s="7" t="n">
        <v>1</v>
      </c>
      <c r="CI281" s="7" t="n">
        <v>28</v>
      </c>
      <c r="CJ281" s="7" t="n">
        <v>30052</v>
      </c>
      <c r="CK281" s="7" t="n">
        <v>1</v>
      </c>
      <c r="CM281" s="8"/>
    </row>
    <row r="282" customFormat="false" ht="26.85" hidden="false" customHeight="false" outlineLevel="0" collapsed="false">
      <c r="B282" s="5" t="s">
        <v>1162</v>
      </c>
      <c r="C282" s="5" t="s">
        <v>1163</v>
      </c>
      <c r="D282" s="5" t="n">
        <v>1</v>
      </c>
      <c r="E282" s="5" t="s">
        <v>94</v>
      </c>
      <c r="F282" s="5" t="s">
        <v>612</v>
      </c>
      <c r="G282" s="5" t="s">
        <v>96</v>
      </c>
      <c r="H282" s="110" t="n">
        <v>20210813</v>
      </c>
      <c r="I282" s="5"/>
      <c r="J282" s="5"/>
      <c r="K282" s="5" t="s">
        <v>613</v>
      </c>
      <c r="L282" s="5" t="s">
        <v>99</v>
      </c>
      <c r="M282" s="5" t="s">
        <v>99</v>
      </c>
      <c r="N282" s="5" t="s">
        <v>99</v>
      </c>
      <c r="O282" s="5" t="s">
        <v>99</v>
      </c>
      <c r="P282" s="5" t="s">
        <v>99</v>
      </c>
      <c r="Q282" s="5" t="s">
        <v>99</v>
      </c>
      <c r="R282" s="35" t="s">
        <v>100</v>
      </c>
      <c r="S282" s="35" t="s">
        <v>176</v>
      </c>
      <c r="T282" s="35" t="s">
        <v>614</v>
      </c>
      <c r="U282" s="5" t="s">
        <v>99</v>
      </c>
      <c r="V282" s="5" t="s">
        <v>99</v>
      </c>
      <c r="W282" s="35" t="s">
        <v>103</v>
      </c>
      <c r="X282" s="5" t="n">
        <v>20210831</v>
      </c>
      <c r="Y282" s="5" t="n">
        <v>30</v>
      </c>
      <c r="Z282" s="5" t="n">
        <v>18.8</v>
      </c>
      <c r="AA282" s="5" t="n">
        <v>20210914</v>
      </c>
      <c r="AB282" s="5" t="s">
        <v>102</v>
      </c>
      <c r="AC282" s="5" t="s">
        <v>102</v>
      </c>
      <c r="AD282" s="5" t="s">
        <v>102</v>
      </c>
      <c r="AE282" s="5" t="n">
        <v>61.92</v>
      </c>
      <c r="AF282" s="5" t="n">
        <v>1.99</v>
      </c>
      <c r="AG282" s="5" t="n">
        <v>1.46</v>
      </c>
      <c r="AH282" s="5" t="n">
        <v>9.7</v>
      </c>
      <c r="AI282" s="5" t="n">
        <v>600</v>
      </c>
      <c r="AJ282" s="5"/>
      <c r="AK282" s="5"/>
      <c r="AL282" s="5" t="n">
        <v>25</v>
      </c>
      <c r="AM282" s="5" t="n">
        <v>28</v>
      </c>
      <c r="AN282" s="5" t="n">
        <v>15</v>
      </c>
      <c r="AO282" s="5" t="n">
        <v>20211012</v>
      </c>
      <c r="AQ282" s="8" t="s">
        <v>101</v>
      </c>
      <c r="BX282" s="7" t="s">
        <v>632</v>
      </c>
      <c r="BY282" s="7" t="s">
        <v>655</v>
      </c>
      <c r="BZ282" s="7" t="s">
        <v>620</v>
      </c>
      <c r="CM282" s="8" t="e">
        <f aca="false">+CL282/BP282</f>
        <v>#DIV/0!</v>
      </c>
    </row>
    <row r="283" customFormat="false" ht="26.85" hidden="false" customHeight="false" outlineLevel="0" collapsed="false">
      <c r="A283" s="1" t="s">
        <v>1164</v>
      </c>
      <c r="B283" s="5" t="s">
        <v>1162</v>
      </c>
      <c r="C283" s="5" t="s">
        <v>1163</v>
      </c>
      <c r="D283" s="5" t="n">
        <v>1</v>
      </c>
      <c r="E283" s="5" t="s">
        <v>94</v>
      </c>
      <c r="F283" s="5" t="s">
        <v>265</v>
      </c>
      <c r="G283" s="5" t="s">
        <v>96</v>
      </c>
      <c r="H283" s="110" t="n">
        <v>20210813</v>
      </c>
      <c r="I283" s="5"/>
      <c r="J283" s="5"/>
      <c r="K283" s="5" t="s">
        <v>613</v>
      </c>
      <c r="L283" s="5" t="s">
        <v>99</v>
      </c>
      <c r="M283" s="5" t="s">
        <v>99</v>
      </c>
      <c r="N283" s="5" t="s">
        <v>99</v>
      </c>
      <c r="O283" s="5" t="s">
        <v>99</v>
      </c>
      <c r="P283" s="5" t="s">
        <v>99</v>
      </c>
      <c r="Q283" s="5" t="s">
        <v>99</v>
      </c>
      <c r="R283" s="35" t="s">
        <v>100</v>
      </c>
      <c r="S283" s="35" t="s">
        <v>176</v>
      </c>
      <c r="T283" s="35" t="s">
        <v>614</v>
      </c>
      <c r="U283" s="5" t="s">
        <v>99</v>
      </c>
      <c r="V283" s="5" t="s">
        <v>99</v>
      </c>
      <c r="W283" s="35" t="s">
        <v>103</v>
      </c>
      <c r="X283" s="5" t="n">
        <v>20211221</v>
      </c>
      <c r="Y283" s="5" t="n">
        <v>30</v>
      </c>
      <c r="Z283" s="5" t="n">
        <f aca="false">(Y283-1.5)-AH283</f>
        <v>22.2</v>
      </c>
      <c r="AA283" s="5" t="n">
        <v>20211221</v>
      </c>
      <c r="AB283" s="5" t="s">
        <v>102</v>
      </c>
      <c r="AC283" s="5" t="s">
        <v>102</v>
      </c>
      <c r="AD283" s="5" t="s">
        <v>102</v>
      </c>
      <c r="AE283" s="5" t="n">
        <v>79.33</v>
      </c>
      <c r="AF283" s="5" t="s">
        <v>1165</v>
      </c>
      <c r="AG283" s="5" t="n">
        <v>1.54</v>
      </c>
      <c r="AH283" s="5" t="n">
        <v>6.3</v>
      </c>
      <c r="AI283" s="5" t="n">
        <v>500</v>
      </c>
      <c r="AJ283" s="5" t="n">
        <v>20211223</v>
      </c>
      <c r="AK283" s="5" t="s">
        <v>104</v>
      </c>
      <c r="AL283" s="5" t="n">
        <v>25</v>
      </c>
      <c r="AM283" s="5" t="n">
        <v>28</v>
      </c>
      <c r="AN283" s="5" t="n">
        <v>15</v>
      </c>
      <c r="AO283" s="5" t="n">
        <v>20220103</v>
      </c>
      <c r="AQ283" s="8" t="s">
        <v>101</v>
      </c>
      <c r="BA283" s="68" t="n">
        <v>22086727</v>
      </c>
      <c r="BB283" s="68" t="n">
        <v>19878828</v>
      </c>
      <c r="BD283" s="8" t="str">
        <f aca="false">CONCATENATE("preprocessing/",A283, "/outputs/salmon_hg38_100/quant.sf")</f>
        <v>preprocessing/TMRC30243/outputs/salmon_hg38_100/quant.sf</v>
      </c>
      <c r="BI283" s="49" t="str">
        <f aca="false">CONCATENATE("preprocessing/", A283, "/outputs/02hisat2_hg38_100/hg38_100_sno_gene_gene_id.count.xz")</f>
        <v>preprocessing/TMRC30243/outputs/02hisat2_hg38_100/hg38_100_sno_gene_gene_id.count.xz</v>
      </c>
      <c r="BJ283" s="68" t="n">
        <v>15475628</v>
      </c>
      <c r="BK283" s="68" t="n">
        <v>530022</v>
      </c>
      <c r="BX283" s="7" t="s">
        <v>632</v>
      </c>
      <c r="BY283" s="7" t="s">
        <v>655</v>
      </c>
      <c r="BZ283" s="7" t="s">
        <v>620</v>
      </c>
      <c r="CG283" s="7" t="s">
        <v>1166</v>
      </c>
      <c r="CH283" s="7" t="n">
        <v>6</v>
      </c>
      <c r="CI283" s="7" t="n">
        <v>36</v>
      </c>
      <c r="CJ283" s="7" t="n">
        <v>57402</v>
      </c>
      <c r="CK283" s="7" t="n">
        <v>0</v>
      </c>
      <c r="CM283" s="8"/>
    </row>
    <row r="284" customFormat="false" ht="26.85" hidden="false" customHeight="false" outlineLevel="0" collapsed="false">
      <c r="A284" s="1" t="s">
        <v>1167</v>
      </c>
      <c r="B284" s="5" t="s">
        <v>1168</v>
      </c>
      <c r="C284" s="5" t="s">
        <v>1169</v>
      </c>
      <c r="D284" s="5" t="n">
        <v>1</v>
      </c>
      <c r="E284" s="5" t="s">
        <v>94</v>
      </c>
      <c r="F284" s="5" t="s">
        <v>612</v>
      </c>
      <c r="G284" s="5" t="s">
        <v>96</v>
      </c>
      <c r="H284" s="110" t="n">
        <v>20210813</v>
      </c>
      <c r="I284" s="5"/>
      <c r="J284" s="5"/>
      <c r="K284" s="5" t="s">
        <v>613</v>
      </c>
      <c r="L284" s="5" t="s">
        <v>99</v>
      </c>
      <c r="M284" s="5" t="s">
        <v>99</v>
      </c>
      <c r="N284" s="5" t="s">
        <v>99</v>
      </c>
      <c r="O284" s="5" t="s">
        <v>99</v>
      </c>
      <c r="P284" s="5" t="s">
        <v>99</v>
      </c>
      <c r="Q284" s="5" t="s">
        <v>99</v>
      </c>
      <c r="R284" s="35" t="s">
        <v>100</v>
      </c>
      <c r="S284" s="35" t="s">
        <v>176</v>
      </c>
      <c r="T284" s="35" t="s">
        <v>614</v>
      </c>
      <c r="U284" s="5" t="s">
        <v>99</v>
      </c>
      <c r="V284" s="5" t="s">
        <v>99</v>
      </c>
      <c r="W284" s="35" t="s">
        <v>103</v>
      </c>
      <c r="X284" s="5" t="n">
        <v>20210831</v>
      </c>
      <c r="Y284" s="5" t="n">
        <v>30</v>
      </c>
      <c r="Z284" s="5" t="n">
        <v>21.1</v>
      </c>
      <c r="AA284" s="5" t="n">
        <v>20210914</v>
      </c>
      <c r="AB284" s="5" t="s">
        <v>102</v>
      </c>
      <c r="AC284" s="5" t="s">
        <v>102</v>
      </c>
      <c r="AD284" s="5" t="s">
        <v>102</v>
      </c>
      <c r="AE284" s="5" t="n">
        <v>81.18</v>
      </c>
      <c r="AF284" s="5" t="n">
        <v>2.02</v>
      </c>
      <c r="AG284" s="5" t="n">
        <v>1.79</v>
      </c>
      <c r="AH284" s="5" t="n">
        <v>7.4</v>
      </c>
      <c r="AI284" s="5" t="n">
        <v>600</v>
      </c>
      <c r="AJ284" s="5"/>
      <c r="AK284" s="5"/>
      <c r="AL284" s="5" t="n">
        <v>27</v>
      </c>
      <c r="AM284" s="5" t="n">
        <v>28</v>
      </c>
      <c r="AN284" s="5" t="n">
        <v>15</v>
      </c>
      <c r="AO284" s="5" t="n">
        <v>20211012</v>
      </c>
      <c r="AQ284" s="8" t="s">
        <v>188</v>
      </c>
      <c r="BA284" s="68" t="n">
        <v>21299488</v>
      </c>
      <c r="BB284" s="68" t="n">
        <v>19476608</v>
      </c>
      <c r="BD284" s="8" t="str">
        <f aca="false">CONCATENATE("preprocessing/",A284, "/outputs/salmon_hg38_100/quant.sf")</f>
        <v>preprocessing/TMRC30244/outputs/salmon_hg38_100/quant.sf</v>
      </c>
      <c r="BI284" s="49" t="str">
        <f aca="false">CONCATENATE("preprocessing/", A284, "/outputs/02hisat2_hg38_100/hg38_100_sno_gene_gene_id.count.xz")</f>
        <v>preprocessing/TMRC30244/outputs/02hisat2_hg38_100/hg38_100_sno_gene_gene_id.count.xz</v>
      </c>
      <c r="BJ284" s="68" t="n">
        <v>18505187</v>
      </c>
      <c r="BK284" s="68" t="n">
        <v>654651</v>
      </c>
      <c r="BL284" s="52" t="n">
        <f aca="false">(BK284+BJ284)/BB284</f>
        <v>0.983735874337051</v>
      </c>
      <c r="BO284" s="8" t="str">
        <f aca="false">CONCATENATE("preprocessing/", A284, "/outputs/03hisat2_lpanamensis_v36/sno_gene_gene_id.count.xz")</f>
        <v>preprocessing/TMRC30244/outputs/03hisat2_lpanamensis_v36/sno_gene_gene_id.count.xz</v>
      </c>
      <c r="BP284" s="68" t="n">
        <v>2580</v>
      </c>
      <c r="BQ284" s="68" t="n">
        <v>248</v>
      </c>
      <c r="BR284" s="54" t="n">
        <f aca="false">(BQ284+BP284)/BB284</f>
        <v>0.000145199821241974</v>
      </c>
      <c r="BX284" s="7" t="s">
        <v>638</v>
      </c>
      <c r="BY284" s="7" t="s">
        <v>655</v>
      </c>
      <c r="BZ284" s="7" t="s">
        <v>620</v>
      </c>
      <c r="CG284" s="7" t="s">
        <v>1170</v>
      </c>
      <c r="CH284" s="7" t="n">
        <v>0</v>
      </c>
      <c r="CI284" s="7" t="n">
        <v>1</v>
      </c>
      <c r="CJ284" s="7" t="n">
        <v>51</v>
      </c>
      <c r="CK284" s="7" t="n">
        <v>0</v>
      </c>
      <c r="CM284" s="8" t="n">
        <f aca="false">+CL284/BP284</f>
        <v>0</v>
      </c>
    </row>
    <row r="285" customFormat="false" ht="26.85" hidden="false" customHeight="false" outlineLevel="0" collapsed="false">
      <c r="A285" s="1" t="s">
        <v>1171</v>
      </c>
      <c r="B285" s="2" t="s">
        <v>1097</v>
      </c>
      <c r="C285" s="2" t="s">
        <v>1172</v>
      </c>
      <c r="D285" s="3" t="n">
        <v>1</v>
      </c>
      <c r="E285" s="5" t="s">
        <v>94</v>
      </c>
      <c r="F285" s="35" t="s">
        <v>95</v>
      </c>
      <c r="G285" s="35" t="s">
        <v>96</v>
      </c>
      <c r="K285" s="7" t="s">
        <v>168</v>
      </c>
      <c r="L285" s="8" t="s">
        <v>185</v>
      </c>
      <c r="M285" s="7" t="n">
        <v>3</v>
      </c>
      <c r="N285" s="38" t="s">
        <v>715</v>
      </c>
      <c r="O285" s="70" t="s">
        <v>239</v>
      </c>
      <c r="P285" s="35" t="s">
        <v>1099</v>
      </c>
      <c r="Q285" s="5" t="s">
        <v>291</v>
      </c>
      <c r="R285" s="40" t="s">
        <v>155</v>
      </c>
      <c r="S285" s="40" t="s">
        <v>169</v>
      </c>
      <c r="T285" s="7" t="s">
        <v>157</v>
      </c>
      <c r="V285" s="42" t="s">
        <v>159</v>
      </c>
      <c r="W285" s="43" t="s">
        <v>230</v>
      </c>
      <c r="AE285" s="8" t="n">
        <v>104</v>
      </c>
      <c r="AH285" s="8" t="n">
        <v>1.5</v>
      </c>
      <c r="AI285" s="8" t="n">
        <v>300</v>
      </c>
      <c r="AJ285" s="47"/>
      <c r="AL285" s="8" t="n">
        <v>10</v>
      </c>
      <c r="AM285" s="8" t="n">
        <v>28</v>
      </c>
      <c r="AN285" s="8" t="n">
        <v>15</v>
      </c>
      <c r="AO285" s="13" t="s">
        <v>305</v>
      </c>
      <c r="AP285" s="8" t="n">
        <f aca="false">AM285-AN285</f>
        <v>13</v>
      </c>
      <c r="AQ285" s="8" t="s">
        <v>306</v>
      </c>
      <c r="AX285" s="7" t="s">
        <v>355</v>
      </c>
      <c r="AY285" s="7" t="n">
        <v>20211001</v>
      </c>
      <c r="AZ285" s="7" t="n">
        <v>20211006</v>
      </c>
      <c r="BA285" s="68" t="n">
        <v>31752164</v>
      </c>
      <c r="BB285" s="68" t="n">
        <v>30119698</v>
      </c>
      <c r="BC285" s="52" t="n">
        <f aca="false">BB285/BA285</f>
        <v>0.948587252194843</v>
      </c>
      <c r="BD285" s="8" t="str">
        <f aca="false">CONCATENATE("preprocessing/",A285, "/outputs/salmon_hg38_100/quant.sf")</f>
        <v>preprocessing/TMRC30201/outputs/salmon_hg38_100/quant.sf</v>
      </c>
      <c r="BI285" s="49" t="str">
        <f aca="false">CONCATENATE("preprocessing/", A285, "/outputs/02hisat2_hg38_100/hg38_100_sno_gene_gene_id.count.xz")</f>
        <v>preprocessing/TMRC30201/outputs/02hisat2_hg38_100/hg38_100_sno_gene_gene_id.count.xz</v>
      </c>
      <c r="BJ285" s="68" t="n">
        <v>28052806</v>
      </c>
      <c r="BK285" s="68" t="n">
        <v>1321040</v>
      </c>
      <c r="BL285" s="52" t="n">
        <f aca="false">(BK285+BJ285)/BB285</f>
        <v>0.975237069110056</v>
      </c>
      <c r="BO285" s="8" t="str">
        <f aca="false">CONCATENATE("preprocessing/", A285, "/outputs/03hisat2_lpanamensis_v36/sno_gene_gene_id.count.xz")</f>
        <v>preprocessing/TMRC30201/outputs/03hisat2_lpanamensis_v36/sno_gene_gene_id.count.xz</v>
      </c>
      <c r="BP285" s="14" t="n">
        <v>327</v>
      </c>
      <c r="BQ285" s="14" t="n">
        <v>25</v>
      </c>
      <c r="BR285" s="54" t="n">
        <f aca="false">(BQ285+BP285)/BB285</f>
        <v>1.16867041628372E-005</v>
      </c>
      <c r="BS285" s="55" t="n">
        <f aca="false">(BQ285+BP285)/(BK285+BJ285)</f>
        <v>1.19834494944925E-005</v>
      </c>
      <c r="BV285" s="7" t="s">
        <v>1100</v>
      </c>
      <c r="BZ285" s="8" t="s">
        <v>258</v>
      </c>
      <c r="CG285" s="7" t="s">
        <v>1173</v>
      </c>
      <c r="CH285" s="7" t="n">
        <v>0</v>
      </c>
      <c r="CI285" s="7" t="n">
        <v>0</v>
      </c>
      <c r="CJ285" s="7" t="n">
        <v>3</v>
      </c>
      <c r="CK285" s="7" t="n">
        <v>0</v>
      </c>
      <c r="CL285" s="8" t="n">
        <f aca="false">SUM(CH285:CK285)</f>
        <v>3</v>
      </c>
      <c r="CM285" s="56" t="n">
        <f aca="false">+CL285/BP285</f>
        <v>0.00917431192660551</v>
      </c>
      <c r="CN285" s="7" t="s">
        <v>104</v>
      </c>
    </row>
    <row r="286" customFormat="false" ht="26.85" hidden="false" customHeight="false" outlineLevel="0" collapsed="false">
      <c r="A286" s="1" t="s">
        <v>1174</v>
      </c>
      <c r="B286" s="2" t="s">
        <v>1097</v>
      </c>
      <c r="C286" s="2" t="s">
        <v>1175</v>
      </c>
      <c r="D286" s="3" t="n">
        <v>1</v>
      </c>
      <c r="E286" s="5" t="s">
        <v>94</v>
      </c>
      <c r="F286" s="35" t="s">
        <v>95</v>
      </c>
      <c r="G286" s="35" t="s">
        <v>96</v>
      </c>
      <c r="H286" s="69" t="n">
        <v>42789</v>
      </c>
      <c r="J286" s="6" t="n">
        <v>0.604166666666667</v>
      </c>
      <c r="K286" s="7" t="s">
        <v>154</v>
      </c>
      <c r="L286" s="8" t="s">
        <v>185</v>
      </c>
      <c r="M286" s="7" t="n">
        <v>2</v>
      </c>
      <c r="N286" s="38" t="s">
        <v>715</v>
      </c>
      <c r="O286" s="70" t="s">
        <v>239</v>
      </c>
      <c r="P286" s="35" t="s">
        <v>1099</v>
      </c>
      <c r="Q286" s="5" t="s">
        <v>291</v>
      </c>
      <c r="R286" s="40" t="s">
        <v>155</v>
      </c>
      <c r="S286" s="40" t="s">
        <v>156</v>
      </c>
      <c r="T286" s="7" t="s">
        <v>157</v>
      </c>
      <c r="V286" s="42" t="s">
        <v>159</v>
      </c>
      <c r="W286" s="43" t="s">
        <v>230</v>
      </c>
      <c r="AE286" s="8" t="n">
        <v>92</v>
      </c>
      <c r="AH286" s="8" t="n">
        <v>3.3</v>
      </c>
      <c r="AI286" s="8" t="n">
        <v>300</v>
      </c>
      <c r="AJ286" s="47"/>
      <c r="AL286" s="8" t="n">
        <v>9</v>
      </c>
      <c r="AM286" s="8" t="n">
        <v>28</v>
      </c>
      <c r="AN286" s="8" t="n">
        <v>15</v>
      </c>
      <c r="AO286" s="13" t="s">
        <v>305</v>
      </c>
      <c r="AP286" s="8" t="n">
        <f aca="false">AM286-AN286</f>
        <v>13</v>
      </c>
      <c r="AQ286" s="8" t="s">
        <v>306</v>
      </c>
      <c r="AX286" s="7" t="s">
        <v>355</v>
      </c>
      <c r="AY286" s="7" t="n">
        <v>20211001</v>
      </c>
      <c r="AZ286" s="7" t="n">
        <v>20211006</v>
      </c>
      <c r="BA286" s="68" t="n">
        <v>23907273</v>
      </c>
      <c r="BB286" s="68" t="n">
        <v>22837756</v>
      </c>
      <c r="BC286" s="52" t="n">
        <f aca="false">BB286/BA286</f>
        <v>0.955263948339068</v>
      </c>
      <c r="BD286" s="8" t="str">
        <f aca="false">CONCATENATE("preprocessing/",A286, "/outputs/salmon_hg38_100/quant.sf")</f>
        <v>preprocessing/TMRC30200/outputs/salmon_hg38_100/quant.sf</v>
      </c>
      <c r="BI286" s="49" t="str">
        <f aca="false">CONCATENATE("preprocessing/", A286, "/outputs/02hisat2_hg38_100/hg38_100_sno_gene_gene_id.count.xz")</f>
        <v>preprocessing/TMRC30200/outputs/02hisat2_hg38_100/hg38_100_sno_gene_gene_id.count.xz</v>
      </c>
      <c r="BJ286" s="68" t="n">
        <v>21200668</v>
      </c>
      <c r="BK286" s="68" t="n">
        <v>1013267</v>
      </c>
      <c r="BL286" s="52" t="n">
        <f aca="false">(BK286+BJ286)/BB286</f>
        <v>0.972684663064094</v>
      </c>
      <c r="BO286" s="8" t="str">
        <f aca="false">CONCATENATE("preprocessing/", A286, "/outputs/03hisat2_lpanamensis_v36/sno_gene_gene_id.count.xz")</f>
        <v>preprocessing/TMRC30200/outputs/03hisat2_lpanamensis_v36/sno_gene_gene_id.count.xz</v>
      </c>
      <c r="BP286" s="14" t="n">
        <v>288</v>
      </c>
      <c r="BQ286" s="14" t="n">
        <v>36</v>
      </c>
      <c r="BR286" s="54" t="n">
        <f aca="false">(BQ286+BP286)/BB286</f>
        <v>1.41870330867884E-005</v>
      </c>
      <c r="BS286" s="55" t="n">
        <f aca="false">(BQ286+BP286)/(BK286+BJ286)</f>
        <v>1.45854392749416E-005</v>
      </c>
      <c r="BV286" s="7" t="s">
        <v>1100</v>
      </c>
      <c r="BZ286" s="8" t="s">
        <v>258</v>
      </c>
      <c r="CG286" s="7" t="s">
        <v>1176</v>
      </c>
      <c r="CH286" s="7" t="n">
        <v>0</v>
      </c>
      <c r="CI286" s="7" t="n">
        <v>0</v>
      </c>
      <c r="CJ286" s="7" t="n">
        <v>1</v>
      </c>
      <c r="CK286" s="7" t="n">
        <v>0</v>
      </c>
      <c r="CL286" s="8" t="n">
        <f aca="false">SUM(CH286:CK286)</f>
        <v>1</v>
      </c>
      <c r="CM286" s="56" t="n">
        <f aca="false">+CL286/BP286</f>
        <v>0.00347222222222222</v>
      </c>
      <c r="CN286" s="80" t="s">
        <v>105</v>
      </c>
    </row>
    <row r="287" customFormat="false" ht="26.85" hidden="false" customHeight="false" outlineLevel="0" collapsed="false">
      <c r="A287" s="1" t="s">
        <v>1177</v>
      </c>
      <c r="B287" s="2" t="s">
        <v>1178</v>
      </c>
      <c r="C287" s="2" t="s">
        <v>1179</v>
      </c>
      <c r="D287" s="3" t="n">
        <v>1</v>
      </c>
      <c r="E287" s="5" t="s">
        <v>94</v>
      </c>
      <c r="F287" s="35" t="s">
        <v>95</v>
      </c>
      <c r="G287" s="35" t="s">
        <v>96</v>
      </c>
      <c r="H287" s="69" t="n">
        <v>42781</v>
      </c>
      <c r="I287" s="6" t="n">
        <v>0.267361111111111</v>
      </c>
      <c r="J287" s="6" t="n">
        <v>0.583333333333333</v>
      </c>
      <c r="K287" s="7" t="s">
        <v>168</v>
      </c>
      <c r="L287" s="8" t="s">
        <v>185</v>
      </c>
      <c r="M287" s="7" t="n">
        <v>1</v>
      </c>
      <c r="N287" s="5" t="s">
        <v>99</v>
      </c>
      <c r="O287" s="5" t="s">
        <v>99</v>
      </c>
      <c r="P287" s="35" t="s">
        <v>1180</v>
      </c>
      <c r="Q287" s="5" t="s">
        <v>291</v>
      </c>
      <c r="R287" s="40" t="s">
        <v>155</v>
      </c>
      <c r="S287" s="40" t="s">
        <v>169</v>
      </c>
      <c r="T287" s="7" t="s">
        <v>157</v>
      </c>
      <c r="V287" s="42" t="s">
        <v>159</v>
      </c>
      <c r="W287" s="43" t="s">
        <v>230</v>
      </c>
      <c r="AE287" s="8" t="n">
        <v>307</v>
      </c>
      <c r="AH287" s="8" t="n">
        <v>1</v>
      </c>
      <c r="AI287" s="8" t="n">
        <v>300</v>
      </c>
      <c r="AJ287" s="47"/>
      <c r="AL287" s="8" t="n">
        <v>12</v>
      </c>
      <c r="AM287" s="8" t="n">
        <v>28</v>
      </c>
      <c r="AN287" s="8" t="n">
        <v>15</v>
      </c>
      <c r="AO287" s="13" t="s">
        <v>305</v>
      </c>
      <c r="AP287" s="8" t="n">
        <f aca="false">AM287-AN287</f>
        <v>13</v>
      </c>
      <c r="AQ287" s="8" t="s">
        <v>306</v>
      </c>
      <c r="AX287" s="7" t="s">
        <v>355</v>
      </c>
      <c r="AY287" s="7" t="n">
        <v>20211001</v>
      </c>
      <c r="AZ287" s="7" t="n">
        <v>20211006</v>
      </c>
      <c r="BA287" s="68" t="n">
        <v>25262110</v>
      </c>
      <c r="BB287" s="68" t="n">
        <v>24048970</v>
      </c>
      <c r="BC287" s="52" t="n">
        <f aca="false">BB287/BA287</f>
        <v>0.951977883082609</v>
      </c>
      <c r="BD287" s="8" t="str">
        <f aca="false">CONCATENATE("preprocessing/",A287, "/outputs/salmon_hg38_100/quant.sf")</f>
        <v>preprocessing/TMRC30203/outputs/salmon_hg38_100/quant.sf</v>
      </c>
      <c r="BI287" s="49" t="str">
        <f aca="false">CONCATENATE("preprocessing/", A287, "/outputs/02hisat2_hg38_100/hg38_100_sno_gene_gene_id.count.xz")</f>
        <v>preprocessing/TMRC30203/outputs/02hisat2_hg38_100/hg38_100_sno_gene_gene_id.count.xz</v>
      </c>
      <c r="BJ287" s="68" t="n">
        <v>22448180</v>
      </c>
      <c r="BK287" s="68" t="n">
        <v>1032086</v>
      </c>
      <c r="BL287" s="52" t="n">
        <f aca="false">(BK287+BJ287)/BB287</f>
        <v>0.976352251260657</v>
      </c>
      <c r="BO287" s="8" t="str">
        <f aca="false">CONCATENATE("preprocessing/", A287, "/outputs/03hisat2_lpanamensis_v36/sno_gene_gene_id.count.xz")</f>
        <v>preprocessing/TMRC30203/outputs/03hisat2_lpanamensis_v36/sno_gene_gene_id.count.xz</v>
      </c>
      <c r="BP287" s="68" t="n">
        <v>292</v>
      </c>
      <c r="BQ287" s="14" t="n">
        <v>27</v>
      </c>
      <c r="BR287" s="54" t="n">
        <f aca="false">(BQ287+BP287)/BB287</f>
        <v>1.32646013529893E-005</v>
      </c>
      <c r="BS287" s="55" t="n">
        <f aca="false">(BQ287+BP287)/(BK287+BJ287)</f>
        <v>1.35858767528443E-005</v>
      </c>
      <c r="BV287" s="7" t="s">
        <v>1181</v>
      </c>
      <c r="BZ287" s="8" t="s">
        <v>258</v>
      </c>
      <c r="CG287" s="7" t="s">
        <v>1182</v>
      </c>
      <c r="CH287" s="7" t="n">
        <v>0</v>
      </c>
      <c r="CI287" s="7" t="n">
        <v>0</v>
      </c>
      <c r="CJ287" s="7" t="n">
        <v>4</v>
      </c>
      <c r="CK287" s="7" t="n">
        <v>0</v>
      </c>
      <c r="CL287" s="8" t="n">
        <f aca="false">SUM(CH287:CK287)</f>
        <v>4</v>
      </c>
      <c r="CM287" s="56" t="n">
        <f aca="false">+CL287/BP287</f>
        <v>0.0136986301369863</v>
      </c>
      <c r="CN287" s="7" t="s">
        <v>104</v>
      </c>
    </row>
    <row r="288" customFormat="false" ht="26.85" hidden="false" customHeight="false" outlineLevel="0" collapsed="false">
      <c r="A288" s="1" t="s">
        <v>1183</v>
      </c>
      <c r="B288" s="2" t="s">
        <v>1097</v>
      </c>
      <c r="C288" s="2" t="s">
        <v>1184</v>
      </c>
      <c r="D288" s="3" t="n">
        <v>1</v>
      </c>
      <c r="E288" s="5" t="s">
        <v>94</v>
      </c>
      <c r="F288" s="35" t="s">
        <v>95</v>
      </c>
      <c r="G288" s="35" t="s">
        <v>96</v>
      </c>
      <c r="K288" s="7" t="s">
        <v>154</v>
      </c>
      <c r="L288" s="8" t="s">
        <v>185</v>
      </c>
      <c r="M288" s="7" t="n">
        <v>3</v>
      </c>
      <c r="N288" s="38" t="s">
        <v>715</v>
      </c>
      <c r="O288" s="70" t="s">
        <v>239</v>
      </c>
      <c r="P288" s="35" t="s">
        <v>1099</v>
      </c>
      <c r="Q288" s="5" t="s">
        <v>291</v>
      </c>
      <c r="R288" s="40" t="s">
        <v>155</v>
      </c>
      <c r="S288" s="40" t="s">
        <v>156</v>
      </c>
      <c r="T288" s="7" t="s">
        <v>157</v>
      </c>
      <c r="V288" s="42" t="s">
        <v>159</v>
      </c>
      <c r="W288" s="43" t="s">
        <v>230</v>
      </c>
      <c r="AE288" s="8" t="n">
        <v>78</v>
      </c>
      <c r="AH288" s="8" t="n">
        <v>3.8</v>
      </c>
      <c r="AI288" s="8" t="n">
        <v>300</v>
      </c>
      <c r="AJ288" s="47"/>
      <c r="AL288" s="8" t="n">
        <v>11</v>
      </c>
      <c r="AM288" s="8" t="n">
        <v>28</v>
      </c>
      <c r="AN288" s="8" t="n">
        <v>15</v>
      </c>
      <c r="AO288" s="13" t="s">
        <v>305</v>
      </c>
      <c r="AP288" s="8" t="n">
        <f aca="false">AM288-AN288</f>
        <v>13</v>
      </c>
      <c r="AQ288" s="8" t="s">
        <v>306</v>
      </c>
      <c r="AX288" s="7" t="s">
        <v>355</v>
      </c>
      <c r="AY288" s="7" t="n">
        <v>20211001</v>
      </c>
      <c r="AZ288" s="7" t="n">
        <v>20211006</v>
      </c>
      <c r="BA288" s="68" t="n">
        <v>46320126</v>
      </c>
      <c r="BB288" s="68" t="n">
        <v>44134585</v>
      </c>
      <c r="BC288" s="52" t="n">
        <f aca="false">BB288/BA288</f>
        <v>0.952816600714774</v>
      </c>
      <c r="BD288" s="8" t="str">
        <f aca="false">CONCATENATE("preprocessing/",A288, "/outputs/salmon_hg38_100/quant.sf")</f>
        <v>preprocessing/TMRC30202/outputs/salmon_hg38_100/quant.sf</v>
      </c>
      <c r="BI288" s="49" t="str">
        <f aca="false">CONCATENATE("preprocessing/", A288, "/outputs/02hisat2_hg38_100/hg38_100_sno_gene_gene_id.count.xz")</f>
        <v>preprocessing/TMRC30202/outputs/02hisat2_hg38_100/hg38_100_sno_gene_gene_id.count.xz</v>
      </c>
      <c r="BJ288" s="68" t="n">
        <v>40986414</v>
      </c>
      <c r="BK288" s="68" t="n">
        <v>1932067</v>
      </c>
      <c r="BL288" s="52" t="n">
        <f aca="false">(BK288+BJ288)/BB288</f>
        <v>0.972445554886264</v>
      </c>
      <c r="BO288" s="8" t="str">
        <f aca="false">CONCATENATE("preprocessing/", A288, "/outputs/03hisat2_lpanamensis_v36/sno_gene_gene_id.count.xz")</f>
        <v>preprocessing/TMRC30202/outputs/03hisat2_lpanamensis_v36/sno_gene_gene_id.count.xz</v>
      </c>
      <c r="BP288" s="68" t="n">
        <v>404</v>
      </c>
      <c r="BQ288" s="14" t="n">
        <v>42</v>
      </c>
      <c r="BR288" s="54" t="n">
        <f aca="false">(BQ288+BP288)/BB288</f>
        <v>1.01054535802251E-005</v>
      </c>
      <c r="BS288" s="55" t="n">
        <f aca="false">(BQ288+BP288)/(BK288+BJ288)</f>
        <v>1.03917936890637E-005</v>
      </c>
      <c r="BV288" s="7" t="s">
        <v>1100</v>
      </c>
      <c r="BZ288" s="8" t="s">
        <v>258</v>
      </c>
      <c r="CH288" s="7" t="n">
        <v>0</v>
      </c>
      <c r="CI288" s="7" t="n">
        <v>0</v>
      </c>
      <c r="CJ288" s="7" t="n">
        <v>1</v>
      </c>
      <c r="CK288" s="7" t="n">
        <v>0</v>
      </c>
      <c r="CL288" s="8" t="n">
        <f aca="false">SUM(CH288:CK288)</f>
        <v>1</v>
      </c>
      <c r="CM288" s="56" t="n">
        <f aca="false">+CL288/BP288</f>
        <v>0.00247524752475248</v>
      </c>
      <c r="CN288" s="80" t="s">
        <v>105</v>
      </c>
    </row>
    <row r="289" customFormat="false" ht="26.85" hidden="false" customHeight="false" outlineLevel="0" collapsed="false">
      <c r="A289" s="1" t="s">
        <v>1185</v>
      </c>
      <c r="B289" s="2" t="s">
        <v>1178</v>
      </c>
      <c r="C289" s="2" t="s">
        <v>1186</v>
      </c>
      <c r="D289" s="3" t="n">
        <v>1</v>
      </c>
      <c r="E289" s="5" t="s">
        <v>94</v>
      </c>
      <c r="F289" s="35" t="s">
        <v>95</v>
      </c>
      <c r="G289" s="35" t="s">
        <v>96</v>
      </c>
      <c r="H289" s="69" t="n">
        <v>42802</v>
      </c>
      <c r="J289" s="6" t="n">
        <v>0.520833333333333</v>
      </c>
      <c r="K289" s="7" t="s">
        <v>168</v>
      </c>
      <c r="L289" s="8" t="s">
        <v>185</v>
      </c>
      <c r="M289" s="7" t="n">
        <v>3</v>
      </c>
      <c r="N289" s="5" t="s">
        <v>99</v>
      </c>
      <c r="O289" s="5" t="s">
        <v>99</v>
      </c>
      <c r="P289" s="35" t="s">
        <v>1180</v>
      </c>
      <c r="Q289" s="5" t="s">
        <v>291</v>
      </c>
      <c r="R289" s="40" t="s">
        <v>155</v>
      </c>
      <c r="S289" s="40" t="s">
        <v>169</v>
      </c>
      <c r="T289" s="7" t="s">
        <v>157</v>
      </c>
      <c r="V289" s="42" t="s">
        <v>159</v>
      </c>
      <c r="W289" s="43" t="s">
        <v>230</v>
      </c>
      <c r="AE289" s="8" t="n">
        <v>397</v>
      </c>
      <c r="AH289" s="8" t="n">
        <v>0.8</v>
      </c>
      <c r="AI289" s="8" t="n">
        <v>300</v>
      </c>
      <c r="AJ289" s="47"/>
      <c r="AL289" s="8" t="n">
        <v>14</v>
      </c>
      <c r="AM289" s="8" t="n">
        <v>28</v>
      </c>
      <c r="AN289" s="8" t="n">
        <v>15</v>
      </c>
      <c r="AO289" s="13" t="s">
        <v>305</v>
      </c>
      <c r="AP289" s="8" t="n">
        <f aca="false">AM289-AN289</f>
        <v>13</v>
      </c>
      <c r="AQ289" s="8" t="s">
        <v>306</v>
      </c>
      <c r="AX289" s="7" t="s">
        <v>355</v>
      </c>
      <c r="AY289" s="7" t="n">
        <v>20211001</v>
      </c>
      <c r="AZ289" s="7" t="n">
        <v>20211006</v>
      </c>
      <c r="BA289" s="68" t="n">
        <v>36412037</v>
      </c>
      <c r="BB289" s="68" t="n">
        <v>34731625</v>
      </c>
      <c r="BC289" s="52" t="n">
        <f aca="false">BB289/BA289</f>
        <v>0.953850096329409</v>
      </c>
      <c r="BD289" s="8" t="str">
        <f aca="false">CONCATENATE("preprocessing/",A289, "/outputs/salmon_hg38_100/quant.sf")</f>
        <v>preprocessing/TMRC30205/outputs/salmon_hg38_100/quant.sf</v>
      </c>
      <c r="BI289" s="49" t="str">
        <f aca="false">CONCATENATE("preprocessing/", A289, "/outputs/02hisat2_hg38_100/hg38_100_sno_gene_gene_id.count.xz")</f>
        <v>preprocessing/TMRC30205/outputs/02hisat2_hg38_100/hg38_100_sno_gene_gene_id.count.xz</v>
      </c>
      <c r="BJ289" s="68" t="n">
        <v>32423085</v>
      </c>
      <c r="BK289" s="68" t="n">
        <v>1544420</v>
      </c>
      <c r="BL289" s="52" t="n">
        <f aca="false">(BK289+BJ289)/BB289</f>
        <v>0.977999301789076</v>
      </c>
      <c r="BO289" s="8" t="str">
        <f aca="false">CONCATENATE("preprocessing/", A289, "/outputs/03hisat2_lpanamensis_v36/sno_gene_gene_id.count.xz")</f>
        <v>preprocessing/TMRC30205/outputs/03hisat2_lpanamensis_v36/sno_gene_gene_id.count.xz</v>
      </c>
      <c r="BP289" s="68" t="n">
        <v>461</v>
      </c>
      <c r="BQ289" s="14" t="n">
        <v>42</v>
      </c>
      <c r="BR289" s="54" t="n">
        <f aca="false">(BQ289+BP289)/BB289</f>
        <v>1.44824781449184E-005</v>
      </c>
      <c r="BS289" s="55" t="n">
        <f aca="false">(BQ289+BP289)/(BK289+BJ289)</f>
        <v>1.48082704337572E-005</v>
      </c>
      <c r="BV289" s="7" t="s">
        <v>1181</v>
      </c>
      <c r="BZ289" s="8" t="s">
        <v>258</v>
      </c>
      <c r="CG289" s="7" t="s">
        <v>1187</v>
      </c>
      <c r="CH289" s="7" t="n">
        <v>0</v>
      </c>
      <c r="CI289" s="7" t="n">
        <v>2</v>
      </c>
      <c r="CJ289" s="7" t="n">
        <v>4</v>
      </c>
      <c r="CK289" s="7" t="n">
        <v>0</v>
      </c>
      <c r="CL289" s="8" t="n">
        <f aca="false">SUM(CH289:CK289)</f>
        <v>6</v>
      </c>
      <c r="CM289" s="56" t="n">
        <f aca="false">+CL289/BP289</f>
        <v>0.0130151843817787</v>
      </c>
      <c r="CN289" s="7" t="s">
        <v>104</v>
      </c>
    </row>
    <row r="290" customFormat="false" ht="26.85" hidden="false" customHeight="false" outlineLevel="0" collapsed="false">
      <c r="A290" s="1" t="s">
        <v>1188</v>
      </c>
      <c r="B290" s="2" t="s">
        <v>1178</v>
      </c>
      <c r="C290" s="2" t="s">
        <v>1189</v>
      </c>
      <c r="D290" s="3" t="n">
        <v>1</v>
      </c>
      <c r="E290" s="5" t="s">
        <v>94</v>
      </c>
      <c r="F290" s="35" t="s">
        <v>95</v>
      </c>
      <c r="G290" s="35" t="s">
        <v>96</v>
      </c>
      <c r="H290" s="69" t="n">
        <v>42781</v>
      </c>
      <c r="I290" s="6" t="n">
        <v>0.267361111111111</v>
      </c>
      <c r="J290" s="6" t="n">
        <v>0.583333333333333</v>
      </c>
      <c r="K290" s="7" t="s">
        <v>154</v>
      </c>
      <c r="L290" s="8" t="s">
        <v>185</v>
      </c>
      <c r="M290" s="7" t="n">
        <v>1</v>
      </c>
      <c r="N290" s="5" t="s">
        <v>99</v>
      </c>
      <c r="O290" s="5" t="s">
        <v>99</v>
      </c>
      <c r="P290" s="35" t="s">
        <v>1180</v>
      </c>
      <c r="Q290" s="5" t="s">
        <v>291</v>
      </c>
      <c r="R290" s="40" t="s">
        <v>155</v>
      </c>
      <c r="S290" s="40" t="s">
        <v>156</v>
      </c>
      <c r="T290" s="7" t="s">
        <v>157</v>
      </c>
      <c r="V290" s="42" t="s">
        <v>159</v>
      </c>
      <c r="W290" s="43" t="s">
        <v>230</v>
      </c>
      <c r="AE290" s="8" t="n">
        <v>298</v>
      </c>
      <c r="AH290" s="8" t="n">
        <v>1</v>
      </c>
      <c r="AI290" s="8" t="n">
        <v>300</v>
      </c>
      <c r="AJ290" s="47"/>
      <c r="AL290" s="8" t="n">
        <v>13</v>
      </c>
      <c r="AM290" s="8" t="n">
        <v>28</v>
      </c>
      <c r="AN290" s="8" t="n">
        <v>15</v>
      </c>
      <c r="AO290" s="13" t="s">
        <v>305</v>
      </c>
      <c r="AP290" s="8" t="n">
        <f aca="false">AM290-AN290</f>
        <v>13</v>
      </c>
      <c r="AQ290" s="8" t="s">
        <v>306</v>
      </c>
      <c r="AX290" s="7" t="s">
        <v>355</v>
      </c>
      <c r="AY290" s="7" t="n">
        <v>20211001</v>
      </c>
      <c r="AZ290" s="7" t="n">
        <v>20211006</v>
      </c>
      <c r="BA290" s="68" t="n">
        <v>37952277</v>
      </c>
      <c r="BB290" s="68" t="n">
        <v>35898901</v>
      </c>
      <c r="BC290" s="52" t="n">
        <f aca="false">BB290/BA290</f>
        <v>0.945895841769915</v>
      </c>
      <c r="BD290" s="8" t="str">
        <f aca="false">CONCATENATE("preprocessing/",A290, "/outputs/salmon_hg38_100/quant.sf")</f>
        <v>preprocessing/TMRC30204/outputs/salmon_hg38_100/quant.sf</v>
      </c>
      <c r="BI290" s="49" t="str">
        <f aca="false">CONCATENATE("preprocessing/", A290, "/outputs/02hisat2_hg38_100/hg38_100_sno_gene_gene_id.count.xz")</f>
        <v>preprocessing/TMRC30204/outputs/02hisat2_hg38_100/hg38_100_sno_gene_gene_id.count.xz</v>
      </c>
      <c r="BJ290" s="68" t="n">
        <v>33508493</v>
      </c>
      <c r="BK290" s="68" t="n">
        <v>1382119</v>
      </c>
      <c r="BL290" s="52" t="n">
        <f aca="false">(BK290+BJ290)/BB290</f>
        <v>0.971913095612593</v>
      </c>
      <c r="BO290" s="8" t="str">
        <f aca="false">CONCATENATE("preprocessing/", A290, "/outputs/03hisat2_lpanamensis_v36/sno_gene_gene_id.count.xz")</f>
        <v>preprocessing/TMRC30204/outputs/03hisat2_lpanamensis_v36/sno_gene_gene_id.count.xz</v>
      </c>
      <c r="BP290" s="68" t="n">
        <v>2173</v>
      </c>
      <c r="BQ290" s="14" t="n">
        <v>200</v>
      </c>
      <c r="BR290" s="54" t="n">
        <f aca="false">(BQ290+BP290)/BB290</f>
        <v>6.61023021289705E-005</v>
      </c>
      <c r="BS290" s="55" t="n">
        <f aca="false">(BQ290+BP290)/(BK290+BJ290)</f>
        <v>6.80125645259533E-005</v>
      </c>
      <c r="BV290" s="7" t="s">
        <v>1181</v>
      </c>
      <c r="BZ290" s="8" t="s">
        <v>258</v>
      </c>
      <c r="CG290" s="7" t="s">
        <v>1190</v>
      </c>
      <c r="CH290" s="7" t="n">
        <v>0</v>
      </c>
      <c r="CI290" s="7" t="n">
        <v>0</v>
      </c>
      <c r="CJ290" s="7" t="n">
        <v>24</v>
      </c>
      <c r="CK290" s="7" t="n">
        <v>0</v>
      </c>
      <c r="CL290" s="8" t="n">
        <f aca="false">SUM(CH290:CK290)</f>
        <v>24</v>
      </c>
      <c r="CM290" s="56" t="n">
        <f aca="false">+CL290/BP290</f>
        <v>0.0110446387482743</v>
      </c>
      <c r="CN290" s="7" t="s">
        <v>104</v>
      </c>
    </row>
    <row r="291" customFormat="false" ht="26.85" hidden="false" customHeight="false" outlineLevel="0" collapsed="false">
      <c r="A291" s="58" t="s">
        <v>1191</v>
      </c>
      <c r="B291" s="2" t="s">
        <v>981</v>
      </c>
      <c r="C291" s="2" t="s">
        <v>1192</v>
      </c>
      <c r="D291" s="3" t="n">
        <v>1</v>
      </c>
      <c r="E291" s="5" t="s">
        <v>94</v>
      </c>
      <c r="F291" s="5" t="s">
        <v>95</v>
      </c>
      <c r="G291" s="5" t="s">
        <v>96</v>
      </c>
      <c r="H291" s="36" t="n">
        <v>42284</v>
      </c>
      <c r="I291" s="6" t="n">
        <v>0.208333333333333</v>
      </c>
      <c r="J291" s="6" t="n">
        <v>0.479166666666667</v>
      </c>
      <c r="K291" s="5" t="s">
        <v>204</v>
      </c>
      <c r="L291" s="5" t="s">
        <v>185</v>
      </c>
      <c r="M291" s="7" t="n">
        <v>1</v>
      </c>
      <c r="N291" s="5" t="s">
        <v>238</v>
      </c>
      <c r="O291" s="5" t="s">
        <v>239</v>
      </c>
      <c r="P291" s="35" t="s">
        <v>983</v>
      </c>
      <c r="Q291" s="5" t="s">
        <v>240</v>
      </c>
      <c r="R291" s="5" t="s">
        <v>205</v>
      </c>
      <c r="S291" s="40" t="s">
        <v>101</v>
      </c>
      <c r="T291" s="40" t="s">
        <v>101</v>
      </c>
      <c r="U291" s="9" t="s">
        <v>99</v>
      </c>
      <c r="V291" s="10" t="s">
        <v>99</v>
      </c>
      <c r="W291" s="5" t="s">
        <v>206</v>
      </c>
      <c r="X291" s="11" t="n">
        <v>42292</v>
      </c>
      <c r="Y291" s="5" t="n">
        <v>30</v>
      </c>
      <c r="AB291" s="8" t="n">
        <v>186</v>
      </c>
      <c r="AC291" s="8" t="s">
        <v>104</v>
      </c>
      <c r="AD291" s="8" t="n">
        <v>7</v>
      </c>
      <c r="AE291" s="8" t="n">
        <v>156</v>
      </c>
      <c r="AF291" s="8" t="n">
        <v>2.03</v>
      </c>
      <c r="AG291" s="8" t="n">
        <v>2.1</v>
      </c>
      <c r="AH291" s="8" t="n">
        <v>1.6</v>
      </c>
      <c r="AI291" s="8" t="n">
        <v>300</v>
      </c>
      <c r="AJ291" s="47"/>
      <c r="AL291" s="8" t="n">
        <v>7</v>
      </c>
      <c r="AM291" s="8" t="n">
        <v>28</v>
      </c>
      <c r="AN291" s="8" t="n">
        <v>15</v>
      </c>
      <c r="AO291" s="13" t="n">
        <v>42851</v>
      </c>
      <c r="AP291" s="8" t="n">
        <v>13</v>
      </c>
      <c r="AQ291" s="8" t="s">
        <v>188</v>
      </c>
      <c r="AX291" s="7" t="s">
        <v>251</v>
      </c>
      <c r="AY291" s="7" t="n">
        <v>20210501</v>
      </c>
      <c r="AZ291" s="7" t="n">
        <v>20210530</v>
      </c>
      <c r="BA291" s="14" t="n">
        <v>25896655</v>
      </c>
      <c r="BB291" s="14" t="n">
        <v>22350949</v>
      </c>
      <c r="BC291" s="52" t="n">
        <f aca="false">BB291/BA291</f>
        <v>0.863082471462048</v>
      </c>
      <c r="BD291" s="8" t="str">
        <f aca="false">CONCATENATE("preprocessing/",A291, "/outputs/salmon_hg38_100/quant.sf")</f>
        <v>preprocessing/TMRC30152/outputs/salmon_hg38_100/quant.sf</v>
      </c>
      <c r="BI291" s="49" t="str">
        <f aca="false">CONCATENATE("preprocessing/", A291, "/outputs/02hisat2_hg38_100/hg38_100_sno_gene_gene_id.count.xz")</f>
        <v>preprocessing/TMRC30152/outputs/02hisat2_hg38_100/hg38_100_sno_gene_gene_id.count.xz</v>
      </c>
      <c r="BJ291" s="48" t="n">
        <v>18884196</v>
      </c>
      <c r="BK291" s="48" t="n">
        <v>2269511</v>
      </c>
      <c r="BL291" s="52" t="n">
        <f aca="false">(BK291+BJ291)/BB291</f>
        <v>0.946434399720567</v>
      </c>
      <c r="BO291" s="8" t="str">
        <f aca="false">CONCATENATE("preprocessing/", A291, "/outputs/03hisat2_lpanamensis_v36/sno_gene_gene_id.count.xz")</f>
        <v>preprocessing/TMRC30152/outputs/03hisat2_lpanamensis_v36/sno_gene_gene_id.count.xz</v>
      </c>
      <c r="BP291" s="68" t="n">
        <v>1349</v>
      </c>
      <c r="BQ291" s="14" t="n">
        <v>38</v>
      </c>
      <c r="BR291" s="54" t="n">
        <f aca="false">(BQ291+BP291)/BB291</f>
        <v>6.20555306175143E-005</v>
      </c>
      <c r="BS291" s="55" t="n">
        <f aca="false">(BQ291+BP291)/(BK291+BJ291)</f>
        <v>6.55677040435513E-005</v>
      </c>
      <c r="BV291" s="7" t="s">
        <v>986</v>
      </c>
      <c r="BW291" s="7" t="s">
        <v>163</v>
      </c>
      <c r="BZ291" s="8" t="s">
        <v>258</v>
      </c>
      <c r="CG291" s="7" t="s">
        <v>1193</v>
      </c>
      <c r="CH291" s="7" t="n">
        <v>0</v>
      </c>
      <c r="CI291" s="7" t="n">
        <v>0</v>
      </c>
      <c r="CJ291" s="7" t="n">
        <v>13</v>
      </c>
      <c r="CK291" s="7" t="n">
        <v>0</v>
      </c>
      <c r="CL291" s="8" t="n">
        <f aca="false">SUM(CH291:CK291)</f>
        <v>13</v>
      </c>
      <c r="CM291" s="56" t="n">
        <f aca="false">+CL291/BP291</f>
        <v>0.00963676797627873</v>
      </c>
      <c r="CN291" s="7" t="s">
        <v>104</v>
      </c>
    </row>
    <row r="292" customFormat="false" ht="26.85" hidden="false" customHeight="false" outlineLevel="0" collapsed="false">
      <c r="A292" s="58" t="s">
        <v>1194</v>
      </c>
      <c r="B292" s="2" t="s">
        <v>1009</v>
      </c>
      <c r="C292" s="2" t="s">
        <v>1195</v>
      </c>
      <c r="D292" s="3" t="n">
        <v>1</v>
      </c>
      <c r="E292" s="5" t="s">
        <v>94</v>
      </c>
      <c r="F292" s="5" t="s">
        <v>95</v>
      </c>
      <c r="G292" s="5" t="s">
        <v>96</v>
      </c>
      <c r="H292" s="36" t="n">
        <v>42285</v>
      </c>
      <c r="I292" s="6" t="n">
        <v>0.197916666666667</v>
      </c>
      <c r="J292" s="6" t="n">
        <v>0.4375</v>
      </c>
      <c r="K292" s="5" t="s">
        <v>204</v>
      </c>
      <c r="L292" s="5" t="s">
        <v>185</v>
      </c>
      <c r="M292" s="7" t="n">
        <v>1</v>
      </c>
      <c r="N292" s="5" t="s">
        <v>99</v>
      </c>
      <c r="O292" s="5" t="s">
        <v>99</v>
      </c>
      <c r="P292" s="35" t="s">
        <v>1047</v>
      </c>
      <c r="Q292" s="5" t="s">
        <v>291</v>
      </c>
      <c r="R292" s="5" t="s">
        <v>205</v>
      </c>
      <c r="S292" s="40" t="s">
        <v>101</v>
      </c>
      <c r="T292" s="40" t="s">
        <v>101</v>
      </c>
      <c r="U292" s="9" t="s">
        <v>99</v>
      </c>
      <c r="V292" s="10" t="s">
        <v>99</v>
      </c>
      <c r="W292" s="5" t="s">
        <v>206</v>
      </c>
      <c r="X292" s="11" t="n">
        <v>42292</v>
      </c>
      <c r="Y292" s="5" t="n">
        <v>30</v>
      </c>
      <c r="AB292" s="8" t="n">
        <v>143</v>
      </c>
      <c r="AC292" s="8" t="s">
        <v>104</v>
      </c>
      <c r="AD292" s="8" t="n">
        <v>6.1</v>
      </c>
      <c r="AE292" s="8" t="n">
        <v>114</v>
      </c>
      <c r="AF292" s="8" t="n">
        <v>2.01</v>
      </c>
      <c r="AG292" s="8" t="n">
        <v>2.17</v>
      </c>
      <c r="AH292" s="8" t="n">
        <v>2</v>
      </c>
      <c r="AI292" s="8" t="n">
        <v>300</v>
      </c>
      <c r="AJ292" s="47"/>
      <c r="AL292" s="8" t="n">
        <v>8</v>
      </c>
      <c r="AM292" s="8" t="n">
        <v>28</v>
      </c>
      <c r="AN292" s="8" t="n">
        <v>15</v>
      </c>
      <c r="AO292" s="13" t="n">
        <v>42851</v>
      </c>
      <c r="AP292" s="8" t="n">
        <v>13</v>
      </c>
      <c r="AQ292" s="8" t="s">
        <v>188</v>
      </c>
      <c r="AX292" s="7" t="s">
        <v>292</v>
      </c>
      <c r="AY292" s="7" t="n">
        <v>20210601</v>
      </c>
      <c r="AZ292" s="7" t="n">
        <v>20210623</v>
      </c>
      <c r="BA292" s="14" t="n">
        <v>30751175</v>
      </c>
      <c r="BB292" s="14" t="n">
        <v>25584307</v>
      </c>
      <c r="BC292" s="52" t="n">
        <f aca="false">BB292/BA292</f>
        <v>0.831978192703206</v>
      </c>
      <c r="BD292" s="8" t="str">
        <f aca="false">CONCATENATE("preprocessing/",A292, "/outputs/salmon_hg38_100/quant.sf")</f>
        <v>preprocessing/TMRC30177/outputs/salmon_hg38_100/quant.sf</v>
      </c>
      <c r="BI292" s="49" t="str">
        <f aca="false">CONCATENATE("preprocessing/", A292, "/outputs/02hisat2_hg38_100/hg38_100_sno_gene_gene_id.count.xz")</f>
        <v>preprocessing/TMRC30177/outputs/02hisat2_hg38_100/hg38_100_sno_gene_gene_id.count.xz</v>
      </c>
      <c r="BJ292" s="75" t="n">
        <v>21417009</v>
      </c>
      <c r="BK292" s="75" t="n">
        <v>2350959</v>
      </c>
      <c r="BL292" s="52" t="n">
        <f aca="false">(BK292+BJ292)/BB292</f>
        <v>0.929005737775113</v>
      </c>
      <c r="BO292" s="8" t="str">
        <f aca="false">CONCATENATE("preprocessing/", A292, "/outputs/03hisat2_lpanamensis_v36/sno_gene_gene_id.count.xz")</f>
        <v>preprocessing/TMRC30177/outputs/03hisat2_lpanamensis_v36/sno_gene_gene_id.count.xz</v>
      </c>
      <c r="BP292" s="68" t="n">
        <v>474403</v>
      </c>
      <c r="BQ292" s="68" t="n">
        <v>35752</v>
      </c>
      <c r="BR292" s="54" t="n">
        <f aca="false">(BQ292+BP292)/BB292</f>
        <v>0.0199401531571678</v>
      </c>
      <c r="BS292" s="55" t="n">
        <f aca="false">(BQ292+BP292)/(BK292+BJ292)</f>
        <v>0.0214639720147722</v>
      </c>
      <c r="BV292" s="7" t="s">
        <v>1013</v>
      </c>
      <c r="BW292" s="7" t="s">
        <v>163</v>
      </c>
      <c r="BZ292" s="8" t="s">
        <v>258</v>
      </c>
      <c r="CF292" s="7" t="s">
        <v>542</v>
      </c>
      <c r="CG292" s="7" t="s">
        <v>1196</v>
      </c>
      <c r="CH292" s="7" t="n">
        <v>0</v>
      </c>
      <c r="CI292" s="7" t="n">
        <v>17</v>
      </c>
      <c r="CJ292" s="7" t="n">
        <v>11668</v>
      </c>
      <c r="CK292" s="7" t="n">
        <v>17</v>
      </c>
      <c r="CL292" s="8" t="n">
        <f aca="false">SUM(CH292:CK292)</f>
        <v>11702</v>
      </c>
      <c r="CM292" s="56" t="n">
        <f aca="false">+CL292/BP292</f>
        <v>0.0246667917361399</v>
      </c>
      <c r="CN292" s="7" t="s">
        <v>104</v>
      </c>
    </row>
    <row r="293" customFormat="false" ht="15.75" hidden="false" customHeight="false" outlineLevel="0" collapsed="false">
      <c r="A293" s="58" t="s">
        <v>1197</v>
      </c>
      <c r="B293" s="2" t="s">
        <v>829</v>
      </c>
      <c r="C293" s="2" t="s">
        <v>1198</v>
      </c>
      <c r="D293" s="3" t="n">
        <v>1</v>
      </c>
      <c r="E293" s="5" t="s">
        <v>94</v>
      </c>
      <c r="F293" s="5" t="s">
        <v>95</v>
      </c>
      <c r="G293" s="5" t="s">
        <v>96</v>
      </c>
      <c r="H293" s="36" t="n">
        <v>42354</v>
      </c>
      <c r="I293" s="6" t="n">
        <v>0.218055555555556</v>
      </c>
      <c r="J293" s="6" t="n">
        <v>0.520833333333333</v>
      </c>
      <c r="K293" s="5" t="s">
        <v>204</v>
      </c>
      <c r="L293" s="5" t="s">
        <v>185</v>
      </c>
      <c r="M293" s="7" t="n">
        <v>1</v>
      </c>
      <c r="N293" s="5" t="s">
        <v>238</v>
      </c>
      <c r="O293" s="5" t="s">
        <v>240</v>
      </c>
      <c r="P293" s="5" t="s">
        <v>99</v>
      </c>
      <c r="Q293" s="5" t="s">
        <v>240</v>
      </c>
      <c r="R293" s="5" t="s">
        <v>205</v>
      </c>
      <c r="S293" s="40" t="s">
        <v>101</v>
      </c>
      <c r="T293" s="40" t="s">
        <v>101</v>
      </c>
      <c r="U293" s="9" t="s">
        <v>99</v>
      </c>
      <c r="V293" s="10" t="s">
        <v>99</v>
      </c>
      <c r="W293" s="5" t="s">
        <v>206</v>
      </c>
      <c r="X293" s="11" t="n">
        <v>42355</v>
      </c>
      <c r="Y293" s="5" t="n">
        <v>30</v>
      </c>
      <c r="AB293" s="8" t="n">
        <v>459</v>
      </c>
      <c r="AC293" s="8" t="s">
        <v>104</v>
      </c>
      <c r="AD293" s="8" t="n">
        <v>8.3</v>
      </c>
      <c r="AE293" s="8" t="n">
        <v>289</v>
      </c>
      <c r="AF293" s="8" t="n">
        <v>2.08</v>
      </c>
      <c r="AG293" s="8" t="n">
        <v>2.01</v>
      </c>
      <c r="AH293" s="8" t="n">
        <v>1.8</v>
      </c>
      <c r="AI293" s="8" t="n">
        <v>300</v>
      </c>
      <c r="AJ293" s="47"/>
      <c r="AL293" s="8" t="n">
        <v>10</v>
      </c>
      <c r="AM293" s="8" t="n">
        <v>28</v>
      </c>
      <c r="AN293" s="8" t="n">
        <v>13</v>
      </c>
      <c r="AO293" s="13" t="n">
        <v>42851</v>
      </c>
      <c r="AP293" s="8" t="n">
        <v>13</v>
      </c>
      <c r="AQ293" s="8" t="s">
        <v>188</v>
      </c>
      <c r="AX293" s="7" t="s">
        <v>251</v>
      </c>
      <c r="AY293" s="7" t="n">
        <v>20210601</v>
      </c>
      <c r="AZ293" s="7" t="n">
        <v>20210610</v>
      </c>
      <c r="BA293" s="14" t="n">
        <v>14987281</v>
      </c>
      <c r="BB293" s="14" t="n">
        <v>11028010</v>
      </c>
      <c r="BC293" s="52" t="n">
        <f aca="false">BB293/BA293</f>
        <v>0.735824596869839</v>
      </c>
      <c r="BD293" s="8" t="str">
        <f aca="false">CONCATENATE("preprocessing/",A293, "/outputs/salmon_hg38_100/quant.sf")</f>
        <v>preprocessing/TMRC30155/outputs/salmon_hg38_100/quant.sf</v>
      </c>
      <c r="BI293" s="49" t="str">
        <f aca="false">CONCATENATE("preprocessing/", A293, "/outputs/02hisat2_hg38_100/hg38_100_sno_gene_gene_id.count.xz")</f>
        <v>preprocessing/TMRC30155/outputs/02hisat2_hg38_100/hg38_100_sno_gene_gene_id.count.xz</v>
      </c>
      <c r="BJ293" s="48" t="n">
        <v>9158538</v>
      </c>
      <c r="BK293" s="48" t="n">
        <v>1186166</v>
      </c>
      <c r="BL293" s="52" t="n">
        <f aca="false">(BK293+BJ293)/BB293</f>
        <v>0.938039047842721</v>
      </c>
      <c r="BO293" s="8" t="str">
        <f aca="false">CONCATENATE("preprocessing/", A293, "/outputs/03hisat2_lpanamensis_v36/sno_gene_gene_id.count.xz")</f>
        <v>preprocessing/TMRC30155/outputs/03hisat2_lpanamensis_v36/sno_gene_gene_id.count.xz</v>
      </c>
      <c r="BP293" s="68" t="n">
        <v>1417</v>
      </c>
      <c r="BQ293" s="68" t="n">
        <v>54</v>
      </c>
      <c r="BR293" s="54" t="n">
        <f aca="false">(BQ293+BP293)/BB293</f>
        <v>0.000133387619343834</v>
      </c>
      <c r="BS293" s="55" t="n">
        <f aca="false">(BQ293+BP293)/(BK293+BJ293)</f>
        <v>0.000142198365463139</v>
      </c>
      <c r="BV293" s="7" t="s">
        <v>831</v>
      </c>
      <c r="BW293" s="7" t="s">
        <v>163</v>
      </c>
      <c r="BZ293" s="8" t="s">
        <v>258</v>
      </c>
      <c r="CG293" s="7" t="s">
        <v>1199</v>
      </c>
      <c r="CH293" s="7" t="n">
        <v>0</v>
      </c>
      <c r="CI293" s="7" t="n">
        <v>0</v>
      </c>
      <c r="CJ293" s="7" t="n">
        <v>11</v>
      </c>
      <c r="CK293" s="7" t="n">
        <v>0</v>
      </c>
      <c r="CL293" s="8" t="n">
        <f aca="false">SUM(CH293:CK293)</f>
        <v>11</v>
      </c>
      <c r="CM293" s="56" t="n">
        <f aca="false">+CL293/BP293</f>
        <v>0.00776287932251235</v>
      </c>
      <c r="CN293" s="7" t="s">
        <v>104</v>
      </c>
    </row>
    <row r="294" customFormat="false" ht="26.85" hidden="false" customHeight="false" outlineLevel="0" collapsed="false">
      <c r="A294" s="58" t="s">
        <v>1200</v>
      </c>
      <c r="B294" s="2" t="s">
        <v>842</v>
      </c>
      <c r="C294" s="2" t="s">
        <v>1201</v>
      </c>
      <c r="D294" s="3" t="n">
        <v>1</v>
      </c>
      <c r="E294" s="5" t="s">
        <v>94</v>
      </c>
      <c r="F294" s="5" t="s">
        <v>95</v>
      </c>
      <c r="G294" s="5" t="s">
        <v>96</v>
      </c>
      <c r="H294" s="36" t="n">
        <v>42371</v>
      </c>
      <c r="I294" s="6" t="n">
        <v>0.224305555555556</v>
      </c>
      <c r="J294" s="6" t="n">
        <v>0.520833333333333</v>
      </c>
      <c r="K294" s="5" t="s">
        <v>204</v>
      </c>
      <c r="L294" s="5" t="s">
        <v>185</v>
      </c>
      <c r="M294" s="7" t="n">
        <v>1</v>
      </c>
      <c r="N294" s="5" t="s">
        <v>715</v>
      </c>
      <c r="O294" s="5" t="s">
        <v>239</v>
      </c>
      <c r="P294" s="35" t="s">
        <v>844</v>
      </c>
      <c r="Q294" s="5" t="s">
        <v>240</v>
      </c>
      <c r="R294" s="5" t="s">
        <v>205</v>
      </c>
      <c r="S294" s="40" t="s">
        <v>101</v>
      </c>
      <c r="T294" s="40" t="s">
        <v>101</v>
      </c>
      <c r="U294" s="9" t="s">
        <v>99</v>
      </c>
      <c r="V294" s="10" t="s">
        <v>99</v>
      </c>
      <c r="W294" s="5" t="s">
        <v>206</v>
      </c>
      <c r="X294" s="11" t="n">
        <v>42382</v>
      </c>
      <c r="AE294" s="8" t="n">
        <v>196</v>
      </c>
      <c r="AF294" s="8" t="n">
        <v>2.1</v>
      </c>
      <c r="AG294" s="8" t="n">
        <v>2.1</v>
      </c>
      <c r="AH294" s="8" t="n">
        <v>1.4</v>
      </c>
      <c r="AI294" s="8" t="n">
        <v>300</v>
      </c>
      <c r="AJ294" s="47"/>
      <c r="AL294" s="8" t="n">
        <v>9</v>
      </c>
      <c r="AM294" s="8" t="n">
        <v>28</v>
      </c>
      <c r="AN294" s="8" t="n">
        <v>15</v>
      </c>
      <c r="AO294" s="13" t="n">
        <v>42851</v>
      </c>
      <c r="AP294" s="8" t="n">
        <v>13</v>
      </c>
      <c r="AQ294" s="8" t="s">
        <v>188</v>
      </c>
      <c r="AX294" s="7" t="s">
        <v>251</v>
      </c>
      <c r="AY294" s="7" t="n">
        <v>20210601</v>
      </c>
      <c r="AZ294" s="7" t="n">
        <v>20210610</v>
      </c>
      <c r="BA294" s="14" t="n">
        <v>13553603</v>
      </c>
      <c r="BB294" s="14" t="n">
        <v>10391439</v>
      </c>
      <c r="BC294" s="52" t="n">
        <f aca="false">BB294/BA294</f>
        <v>0.766692000643667</v>
      </c>
      <c r="BD294" s="8" t="str">
        <f aca="false">CONCATENATE("preprocessing/",A294, "/outputs/salmon_hg38_100/quant.sf")</f>
        <v>preprocessing/TMRC30154/outputs/salmon_hg38_100/quant.sf</v>
      </c>
      <c r="BI294" s="49" t="str">
        <f aca="false">CONCATENATE("preprocessing/", A294, "/outputs/02hisat2_hg38_100/hg38_100_sno_gene_gene_id.count.xz")</f>
        <v>preprocessing/TMRC30154/outputs/02hisat2_hg38_100/hg38_100_sno_gene_gene_id.count.xz</v>
      </c>
      <c r="BJ294" s="48" t="n">
        <v>8543416</v>
      </c>
      <c r="BK294" s="48" t="n">
        <v>1142988</v>
      </c>
      <c r="BL294" s="52" t="n">
        <f aca="false">(BK294+BJ294)/BB294</f>
        <v>0.932152322695634</v>
      </c>
      <c r="BO294" s="8" t="str">
        <f aca="false">CONCATENATE("preprocessing/", A294, "/outputs/03hisat2_lpanamensis_v36/sno_gene_gene_id.count.xz")</f>
        <v>preprocessing/TMRC30154/outputs/03hisat2_lpanamensis_v36/sno_gene_gene_id.count.xz</v>
      </c>
      <c r="BP294" s="14" t="n">
        <v>711</v>
      </c>
      <c r="BQ294" s="14" t="n">
        <v>44</v>
      </c>
      <c r="BR294" s="54" t="n">
        <f aca="false">(BQ294+BP294)/BB294</f>
        <v>7.26559622781792E-005</v>
      </c>
      <c r="BS294" s="55" t="n">
        <f aca="false">(BQ294+BP294)/(BK294+BJ294)</f>
        <v>7.7944302137305E-005</v>
      </c>
      <c r="BV294" s="7" t="s">
        <v>845</v>
      </c>
      <c r="BW294" s="7" t="s">
        <v>163</v>
      </c>
      <c r="BZ294" s="8" t="s">
        <v>258</v>
      </c>
      <c r="CG294" s="7" t="s">
        <v>1202</v>
      </c>
      <c r="CH294" s="7" t="n">
        <v>0</v>
      </c>
      <c r="CI294" s="7" t="n">
        <v>0</v>
      </c>
      <c r="CJ294" s="7" t="n">
        <v>4</v>
      </c>
      <c r="CK294" s="7" t="n">
        <v>0</v>
      </c>
      <c r="CL294" s="8" t="n">
        <f aca="false">SUM(CH294:CK294)</f>
        <v>4</v>
      </c>
      <c r="CM294" s="56" t="n">
        <f aca="false">+CL294/BP294</f>
        <v>0.00562587904360056</v>
      </c>
      <c r="CN294" s="7" t="s">
        <v>104</v>
      </c>
    </row>
    <row r="295" customFormat="false" ht="26.85" hidden="false" customHeight="false" outlineLevel="0" collapsed="false">
      <c r="A295" s="1" t="s">
        <v>1203</v>
      </c>
      <c r="B295" s="7" t="s">
        <v>1097</v>
      </c>
      <c r="C295" s="33" t="s">
        <v>1204</v>
      </c>
      <c r="D295" s="34" t="n">
        <v>1</v>
      </c>
      <c r="E295" s="35" t="s">
        <v>94</v>
      </c>
      <c r="F295" s="35" t="s">
        <v>265</v>
      </c>
      <c r="G295" s="35" t="s">
        <v>96</v>
      </c>
      <c r="H295" s="69" t="n">
        <v>42781</v>
      </c>
      <c r="K295" s="7" t="s">
        <v>204</v>
      </c>
      <c r="L295" s="38" t="s">
        <v>185</v>
      </c>
      <c r="M295" s="39" t="n">
        <v>1</v>
      </c>
      <c r="N295" s="38" t="s">
        <v>715</v>
      </c>
      <c r="O295" s="70" t="s">
        <v>239</v>
      </c>
      <c r="P295" s="35" t="s">
        <v>1099</v>
      </c>
      <c r="Q295" s="70" t="s">
        <v>291</v>
      </c>
      <c r="R295" s="40" t="s">
        <v>205</v>
      </c>
      <c r="S295" s="40" t="s">
        <v>101</v>
      </c>
      <c r="T295" s="40" t="s">
        <v>101</v>
      </c>
      <c r="U295" s="41" t="s">
        <v>99</v>
      </c>
      <c r="V295" s="42" t="s">
        <v>99</v>
      </c>
      <c r="W295" s="43" t="s">
        <v>206</v>
      </c>
      <c r="X295" s="71" t="n">
        <v>42824</v>
      </c>
      <c r="Y295" s="35" t="n">
        <v>25</v>
      </c>
      <c r="Z295" s="45" t="n">
        <f aca="false">(Y295-AH295)-3</f>
        <v>21.4</v>
      </c>
      <c r="AA295" s="36" t="n">
        <v>42824</v>
      </c>
      <c r="AB295" s="70" t="n">
        <v>2906</v>
      </c>
      <c r="AC295" s="40" t="s">
        <v>104</v>
      </c>
      <c r="AD295" s="70" t="n">
        <v>7.8</v>
      </c>
      <c r="AE295" s="70" t="n">
        <v>508.23</v>
      </c>
      <c r="AF295" s="70" t="n">
        <v>2.07</v>
      </c>
      <c r="AG295" s="70" t="n">
        <v>2.18</v>
      </c>
      <c r="AH295" s="70" t="n">
        <v>0.6</v>
      </c>
      <c r="AI295" s="35" t="n">
        <v>300</v>
      </c>
      <c r="AJ295" s="73" t="n">
        <v>43102</v>
      </c>
      <c r="AK295" s="70" t="s">
        <v>104</v>
      </c>
      <c r="AL295" s="70" t="n">
        <v>5</v>
      </c>
      <c r="AM295" s="8" t="n">
        <v>28</v>
      </c>
      <c r="AN295" s="8" t="n">
        <v>15</v>
      </c>
      <c r="AO295" s="73" t="n">
        <v>43102</v>
      </c>
      <c r="AQ295" s="70" t="s">
        <v>188</v>
      </c>
      <c r="BA295" s="68" t="n">
        <v>23120775</v>
      </c>
      <c r="BB295" s="68" t="n">
        <v>21077387</v>
      </c>
      <c r="BD295" s="8" t="str">
        <f aca="false">CONCATENATE("preprocessing/",A295, "/outputs/salmon_hg38_100/quant.sf")</f>
        <v>preprocessing/TMRC30241/outputs/salmon_hg38_100/quant.sf</v>
      </c>
      <c r="BI295" s="49" t="str">
        <f aca="false">CONCATENATE("preprocessing/", A295, "/outputs/02hisat2_hg38_100/hg38_100_sno_gene_gene_id.count.xz")</f>
        <v>preprocessing/TMRC30241/outputs/02hisat2_hg38_100/hg38_100_sno_gene_gene_id.count.xz</v>
      </c>
      <c r="BJ295" s="68" t="n">
        <v>18133556</v>
      </c>
      <c r="BK295" s="68" t="n">
        <v>1842859</v>
      </c>
      <c r="BO295" s="8" t="str">
        <f aca="false">CONCATENATE("preprocessing/", A295, "/outputs/03hisat2_lpanamensis_v36/sno_gene_gene_id.count.xz")</f>
        <v>preprocessing/TMRC30241/outputs/03hisat2_lpanamensis_v36/sno_gene_gene_id.count.xz</v>
      </c>
      <c r="BP295" s="68" t="n">
        <v>113704</v>
      </c>
      <c r="BQ295" s="68" t="n">
        <v>11356</v>
      </c>
      <c r="BV295" s="7" t="s">
        <v>1100</v>
      </c>
      <c r="BZ295" s="8" t="s">
        <v>258</v>
      </c>
      <c r="CF295" s="7" t="s">
        <v>542</v>
      </c>
      <c r="CG295" s="7" t="s">
        <v>1205</v>
      </c>
      <c r="CH295" s="7" t="n">
        <v>7</v>
      </c>
      <c r="CI295" s="7" t="n">
        <v>0</v>
      </c>
      <c r="CJ295" s="7" t="n">
        <v>3368</v>
      </c>
      <c r="CK295" s="7" t="n">
        <v>0</v>
      </c>
    </row>
    <row r="296" customFormat="false" ht="26.85" hidden="false" customHeight="false" outlineLevel="0" collapsed="false">
      <c r="B296" s="7" t="s">
        <v>1178</v>
      </c>
      <c r="C296" s="33" t="s">
        <v>1206</v>
      </c>
      <c r="D296" s="34" t="n">
        <v>1</v>
      </c>
      <c r="E296" s="35" t="s">
        <v>94</v>
      </c>
      <c r="F296" s="35" t="s">
        <v>265</v>
      </c>
      <c r="G296" s="35" t="s">
        <v>96</v>
      </c>
      <c r="H296" s="69" t="n">
        <v>42781</v>
      </c>
      <c r="K296" s="7" t="s">
        <v>204</v>
      </c>
      <c r="L296" s="38" t="s">
        <v>185</v>
      </c>
      <c r="M296" s="39" t="n">
        <v>1</v>
      </c>
      <c r="N296" s="5" t="s">
        <v>99</v>
      </c>
      <c r="O296" s="5" t="s">
        <v>99</v>
      </c>
      <c r="P296" s="35" t="s">
        <v>1180</v>
      </c>
      <c r="Q296" s="70" t="s">
        <v>291</v>
      </c>
      <c r="R296" s="40" t="s">
        <v>205</v>
      </c>
      <c r="S296" s="40" t="s">
        <v>101</v>
      </c>
      <c r="T296" s="40" t="s">
        <v>101</v>
      </c>
      <c r="U296" s="41" t="s">
        <v>99</v>
      </c>
      <c r="V296" s="42" t="s">
        <v>99</v>
      </c>
      <c r="W296" s="43" t="s">
        <v>206</v>
      </c>
      <c r="X296" s="71" t="n">
        <v>42824</v>
      </c>
      <c r="Y296" s="35" t="n">
        <v>25</v>
      </c>
      <c r="Z296" s="45" t="n">
        <f aca="false">(Y296-AH296)-3</f>
        <v>21.7</v>
      </c>
      <c r="AA296" s="36" t="n">
        <v>42824</v>
      </c>
      <c r="AB296" s="70" t="n">
        <v>5236</v>
      </c>
      <c r="AC296" s="40" t="s">
        <v>104</v>
      </c>
      <c r="AD296" s="70" t="n">
        <v>5.4</v>
      </c>
      <c r="AE296" s="70" t="n">
        <v>1115.37</v>
      </c>
      <c r="AF296" s="70" t="n">
        <v>1.96</v>
      </c>
      <c r="AG296" s="70" t="n">
        <v>2.32</v>
      </c>
      <c r="AH296" s="70" t="n">
        <v>0.3</v>
      </c>
      <c r="AI296" s="35" t="n">
        <v>300</v>
      </c>
      <c r="AJ296" s="73" t="n">
        <v>43078</v>
      </c>
      <c r="AK296" s="70" t="s">
        <v>104</v>
      </c>
      <c r="AL296" s="70" t="n">
        <v>18</v>
      </c>
      <c r="AM296" s="8" t="n">
        <v>28</v>
      </c>
      <c r="AN296" s="8" t="n">
        <v>15</v>
      </c>
      <c r="AO296" s="73" t="n">
        <v>43102</v>
      </c>
      <c r="AQ296" s="70" t="s">
        <v>188</v>
      </c>
      <c r="BV296" s="7" t="s">
        <v>1181</v>
      </c>
      <c r="BZ296" s="8" t="s">
        <v>258</v>
      </c>
    </row>
    <row r="297" customFormat="false" ht="15.75" hidden="false" customHeight="false" outlineLevel="0" collapsed="false">
      <c r="A297" s="1" t="s">
        <v>1207</v>
      </c>
      <c r="B297" s="7" t="s">
        <v>1208</v>
      </c>
      <c r="C297" s="33" t="s">
        <v>1209</v>
      </c>
      <c r="D297" s="34" t="n">
        <v>1</v>
      </c>
      <c r="E297" s="35" t="s">
        <v>94</v>
      </c>
      <c r="F297" s="35" t="s">
        <v>265</v>
      </c>
      <c r="G297" s="35" t="s">
        <v>96</v>
      </c>
      <c r="H297" s="69" t="n">
        <v>42795</v>
      </c>
      <c r="K297" s="7" t="s">
        <v>204</v>
      </c>
      <c r="L297" s="38" t="s">
        <v>185</v>
      </c>
      <c r="M297" s="39" t="n">
        <v>1</v>
      </c>
      <c r="N297" s="38" t="s">
        <v>238</v>
      </c>
      <c r="O297" s="70" t="s">
        <v>291</v>
      </c>
      <c r="P297" s="70" t="s">
        <v>99</v>
      </c>
      <c r="Q297" s="70" t="s">
        <v>291</v>
      </c>
      <c r="R297" s="40" t="s">
        <v>205</v>
      </c>
      <c r="S297" s="40" t="s">
        <v>101</v>
      </c>
      <c r="T297" s="40" t="s">
        <v>101</v>
      </c>
      <c r="U297" s="41" t="s">
        <v>99</v>
      </c>
      <c r="V297" s="42" t="s">
        <v>99</v>
      </c>
      <c r="W297" s="43" t="s">
        <v>206</v>
      </c>
      <c r="X297" s="71" t="n">
        <v>42824</v>
      </c>
      <c r="Y297" s="35" t="n">
        <v>25</v>
      </c>
      <c r="Z297" s="45" t="n">
        <f aca="false">(Y297-AH297)-3</f>
        <v>21.8</v>
      </c>
      <c r="AA297" s="36" t="n">
        <v>42824</v>
      </c>
      <c r="AB297" s="70" t="n">
        <v>5013</v>
      </c>
      <c r="AC297" s="40" t="s">
        <v>104</v>
      </c>
      <c r="AD297" s="70" t="n">
        <v>6.4</v>
      </c>
      <c r="AE297" s="70" t="n">
        <v>1573.47</v>
      </c>
      <c r="AF297" s="70" t="n">
        <v>1.93</v>
      </c>
      <c r="AG297" s="70" t="n">
        <v>2.32</v>
      </c>
      <c r="AH297" s="70" t="n">
        <v>0.2</v>
      </c>
      <c r="AI297" s="35" t="n">
        <v>300</v>
      </c>
      <c r="AJ297" s="73" t="n">
        <v>43102</v>
      </c>
      <c r="AK297" s="70" t="s">
        <v>104</v>
      </c>
      <c r="AL297" s="70" t="n">
        <v>19</v>
      </c>
      <c r="AM297" s="8" t="n">
        <v>28</v>
      </c>
      <c r="AN297" s="8" t="n">
        <v>15</v>
      </c>
      <c r="AO297" s="73" t="n">
        <v>43102</v>
      </c>
      <c r="AQ297" s="70" t="s">
        <v>188</v>
      </c>
      <c r="BV297" s="7" t="s">
        <v>1210</v>
      </c>
      <c r="BZ297" s="8" t="s">
        <v>258</v>
      </c>
      <c r="CH297" s="7" t="s">
        <v>510</v>
      </c>
    </row>
    <row r="298" customFormat="false" ht="15.75" hidden="false" customHeight="false" outlineLevel="0" collapsed="false">
      <c r="A298" s="1" t="s">
        <v>1211</v>
      </c>
      <c r="B298" s="7" t="s">
        <v>1212</v>
      </c>
      <c r="C298" s="33" t="s">
        <v>1213</v>
      </c>
      <c r="D298" s="34" t="n">
        <v>1</v>
      </c>
      <c r="E298" s="35" t="s">
        <v>94</v>
      </c>
      <c r="F298" s="35" t="s">
        <v>265</v>
      </c>
      <c r="G298" s="35" t="s">
        <v>96</v>
      </c>
      <c r="H298" s="69" t="n">
        <v>42830</v>
      </c>
      <c r="K298" s="7" t="s">
        <v>204</v>
      </c>
      <c r="L298" s="38" t="s">
        <v>185</v>
      </c>
      <c r="M298" s="39" t="n">
        <v>1</v>
      </c>
      <c r="N298" s="110" t="s">
        <v>266</v>
      </c>
      <c r="O298" s="70" t="s">
        <v>99</v>
      </c>
      <c r="P298" s="70" t="s">
        <v>99</v>
      </c>
      <c r="Q298" s="70" t="s">
        <v>291</v>
      </c>
      <c r="R298" s="40" t="s">
        <v>205</v>
      </c>
      <c r="S298" s="40" t="s">
        <v>101</v>
      </c>
      <c r="T298" s="40" t="s">
        <v>101</v>
      </c>
      <c r="U298" s="41" t="s">
        <v>99</v>
      </c>
      <c r="V298" s="42" t="s">
        <v>99</v>
      </c>
      <c r="W298" s="43" t="s">
        <v>206</v>
      </c>
      <c r="X298" s="71" t="n">
        <v>42896</v>
      </c>
      <c r="Y298" s="35" t="n">
        <v>25</v>
      </c>
      <c r="Z298" s="45" t="n">
        <f aca="false">(Y298-AH298)-3</f>
        <v>20.9</v>
      </c>
      <c r="AA298" s="36" t="n">
        <v>43028</v>
      </c>
      <c r="AB298" s="70" t="n">
        <v>401</v>
      </c>
      <c r="AC298" s="40" t="s">
        <v>104</v>
      </c>
      <c r="AD298" s="70" t="n">
        <v>7</v>
      </c>
      <c r="AE298" s="70" t="n">
        <v>280.9</v>
      </c>
      <c r="AF298" s="70" t="n">
        <v>2.03</v>
      </c>
      <c r="AG298" s="70" t="n">
        <v>2.21</v>
      </c>
      <c r="AH298" s="70" t="n">
        <v>1.1</v>
      </c>
      <c r="AI298" s="35" t="n">
        <v>300</v>
      </c>
      <c r="AJ298" s="73" t="n">
        <v>43078</v>
      </c>
      <c r="AK298" s="70" t="s">
        <v>104</v>
      </c>
      <c r="AL298" s="70" t="n">
        <v>20</v>
      </c>
      <c r="AM298" s="8" t="n">
        <v>28</v>
      </c>
      <c r="AN298" s="8" t="n">
        <v>15</v>
      </c>
      <c r="AO298" s="73" t="n">
        <v>43102</v>
      </c>
      <c r="AQ298" s="70" t="s">
        <v>188</v>
      </c>
      <c r="BV298" s="7" t="s">
        <v>1214</v>
      </c>
      <c r="BZ298" s="8" t="s">
        <v>258</v>
      </c>
      <c r="CH298" s="7" t="s">
        <v>510</v>
      </c>
    </row>
    <row r="299" customFormat="false" ht="15.75" hidden="false" customHeight="false" outlineLevel="0" collapsed="false">
      <c r="B299" s="7" t="s">
        <v>1215</v>
      </c>
      <c r="C299" s="33" t="s">
        <v>1216</v>
      </c>
      <c r="D299" s="34" t="n">
        <v>1</v>
      </c>
      <c r="E299" s="35" t="s">
        <v>94</v>
      </c>
      <c r="F299" s="35" t="s">
        <v>265</v>
      </c>
      <c r="G299" s="35" t="s">
        <v>96</v>
      </c>
      <c r="H299" s="69" t="n">
        <v>42844</v>
      </c>
      <c r="K299" s="7" t="s">
        <v>204</v>
      </c>
      <c r="L299" s="38" t="s">
        <v>185</v>
      </c>
      <c r="M299" s="39" t="n">
        <v>1</v>
      </c>
      <c r="N299" s="38" t="s">
        <v>238</v>
      </c>
      <c r="O299" s="70" t="s">
        <v>332</v>
      </c>
      <c r="P299" s="70" t="s">
        <v>99</v>
      </c>
      <c r="Q299" s="70" t="s">
        <v>240</v>
      </c>
      <c r="R299" s="40" t="s">
        <v>205</v>
      </c>
      <c r="S299" s="40" t="s">
        <v>101</v>
      </c>
      <c r="T299" s="40" t="s">
        <v>101</v>
      </c>
      <c r="U299" s="41" t="s">
        <v>99</v>
      </c>
      <c r="V299" s="42" t="s">
        <v>99</v>
      </c>
      <c r="W299" s="43" t="s">
        <v>206</v>
      </c>
      <c r="X299" s="71" t="n">
        <v>42896</v>
      </c>
      <c r="Y299" s="35" t="n">
        <v>25</v>
      </c>
      <c r="Z299" s="45" t="n">
        <f aca="false">(Y299-AH299)-3</f>
        <v>21.7</v>
      </c>
      <c r="AA299" s="36" t="n">
        <v>43028</v>
      </c>
      <c r="AB299" s="70" t="n">
        <v>1031</v>
      </c>
      <c r="AC299" s="40" t="s">
        <v>104</v>
      </c>
      <c r="AD299" s="70" t="n">
        <v>6.7</v>
      </c>
      <c r="AE299" s="70" t="n">
        <v>1154.55</v>
      </c>
      <c r="AF299" s="70" t="n">
        <v>2.06</v>
      </c>
      <c r="AG299" s="70" t="n">
        <v>2.16</v>
      </c>
      <c r="AH299" s="70" t="n">
        <v>0.3</v>
      </c>
      <c r="AI299" s="35" t="n">
        <v>300</v>
      </c>
      <c r="AJ299" s="73" t="n">
        <v>43078</v>
      </c>
      <c r="AK299" s="70" t="s">
        <v>104</v>
      </c>
      <c r="AL299" s="70" t="n">
        <v>22</v>
      </c>
      <c r="AM299" s="8" t="n">
        <v>28</v>
      </c>
      <c r="AN299" s="8" t="n">
        <v>15</v>
      </c>
      <c r="AO299" s="73" t="n">
        <v>43102</v>
      </c>
      <c r="AQ299" s="8" t="s">
        <v>241</v>
      </c>
      <c r="BV299" s="7" t="s">
        <v>1217</v>
      </c>
      <c r="BZ299" s="8" t="s">
        <v>258</v>
      </c>
    </row>
    <row r="300" customFormat="false" ht="15.75" hidden="false" customHeight="false" outlineLevel="0" collapsed="false">
      <c r="A300" s="1" t="s">
        <v>1218</v>
      </c>
      <c r="B300" s="7" t="s">
        <v>1219</v>
      </c>
      <c r="C300" s="33" t="s">
        <v>1220</v>
      </c>
      <c r="D300" s="34" t="n">
        <v>1</v>
      </c>
      <c r="E300" s="35" t="s">
        <v>94</v>
      </c>
      <c r="F300" s="35" t="s">
        <v>265</v>
      </c>
      <c r="G300" s="35" t="s">
        <v>96</v>
      </c>
      <c r="H300" s="69" t="n">
        <v>42895</v>
      </c>
      <c r="K300" s="7" t="s">
        <v>204</v>
      </c>
      <c r="L300" s="38" t="s">
        <v>185</v>
      </c>
      <c r="M300" s="39" t="n">
        <v>1</v>
      </c>
      <c r="N300" s="38" t="s">
        <v>715</v>
      </c>
      <c r="O300" s="70" t="s">
        <v>332</v>
      </c>
      <c r="P300" s="70" t="s">
        <v>99</v>
      </c>
      <c r="Q300" s="70" t="s">
        <v>240</v>
      </c>
      <c r="R300" s="40" t="s">
        <v>205</v>
      </c>
      <c r="S300" s="40" t="s">
        <v>101</v>
      </c>
      <c r="T300" s="40" t="s">
        <v>101</v>
      </c>
      <c r="U300" s="41" t="s">
        <v>99</v>
      </c>
      <c r="V300" s="42" t="s">
        <v>99</v>
      </c>
      <c r="W300" s="43" t="s">
        <v>206</v>
      </c>
      <c r="X300" s="71" t="n">
        <v>42896</v>
      </c>
      <c r="Y300" s="35" t="n">
        <v>25</v>
      </c>
      <c r="Z300" s="45" t="n">
        <f aca="false">(Y300-AH300)-3</f>
        <v>21.7</v>
      </c>
      <c r="AA300" s="36" t="n">
        <v>43028</v>
      </c>
      <c r="AB300" s="70" t="n">
        <v>1238</v>
      </c>
      <c r="AC300" s="40" t="s">
        <v>104</v>
      </c>
      <c r="AD300" s="70" t="n">
        <v>5.8</v>
      </c>
      <c r="AE300" s="70" t="n">
        <v>946.97</v>
      </c>
      <c r="AF300" s="70" t="n">
        <v>2.05</v>
      </c>
      <c r="AG300" s="70" t="n">
        <v>2.31</v>
      </c>
      <c r="AH300" s="70" t="n">
        <v>0.3</v>
      </c>
      <c r="AI300" s="35" t="n">
        <v>300</v>
      </c>
      <c r="AJ300" s="73" t="n">
        <v>43078</v>
      </c>
      <c r="AK300" s="70" t="s">
        <v>104</v>
      </c>
      <c r="AL300" s="70" t="n">
        <v>23</v>
      </c>
      <c r="AM300" s="8" t="n">
        <v>28</v>
      </c>
      <c r="AN300" s="8" t="n">
        <v>15</v>
      </c>
      <c r="AO300" s="73" t="n">
        <v>43102</v>
      </c>
      <c r="AQ300" s="8" t="s">
        <v>241</v>
      </c>
      <c r="BV300" s="7" t="s">
        <v>1221</v>
      </c>
      <c r="BZ300" s="8" t="s">
        <v>258</v>
      </c>
      <c r="CH300" s="7" t="s">
        <v>510</v>
      </c>
    </row>
    <row r="301" customFormat="false" ht="15.75" hidden="false" customHeight="false" outlineLevel="0" collapsed="false">
      <c r="A301" s="1" t="s">
        <v>1222</v>
      </c>
      <c r="B301" s="7" t="s">
        <v>1223</v>
      </c>
      <c r="C301" s="33" t="s">
        <v>1224</v>
      </c>
      <c r="D301" s="34" t="n">
        <v>1</v>
      </c>
      <c r="E301" s="35" t="s">
        <v>94</v>
      </c>
      <c r="F301" s="35" t="s">
        <v>265</v>
      </c>
      <c r="G301" s="35" t="s">
        <v>96</v>
      </c>
      <c r="H301" s="69" t="n">
        <v>42895</v>
      </c>
      <c r="K301" s="7" t="s">
        <v>204</v>
      </c>
      <c r="L301" s="38" t="s">
        <v>185</v>
      </c>
      <c r="M301" s="39" t="n">
        <v>1</v>
      </c>
      <c r="N301" s="38" t="s">
        <v>238</v>
      </c>
      <c r="O301" s="70" t="s">
        <v>332</v>
      </c>
      <c r="P301" s="70" t="s">
        <v>99</v>
      </c>
      <c r="Q301" s="70" t="s">
        <v>240</v>
      </c>
      <c r="R301" s="40" t="s">
        <v>205</v>
      </c>
      <c r="S301" s="40" t="s">
        <v>101</v>
      </c>
      <c r="T301" s="40" t="s">
        <v>101</v>
      </c>
      <c r="U301" s="41" t="s">
        <v>99</v>
      </c>
      <c r="V301" s="42" t="s">
        <v>99</v>
      </c>
      <c r="W301" s="43" t="s">
        <v>206</v>
      </c>
      <c r="X301" s="71" t="n">
        <v>42896</v>
      </c>
      <c r="Y301" s="35" t="n">
        <v>25</v>
      </c>
      <c r="Z301" s="45" t="n">
        <f aca="false">(Y301-AH301)-3</f>
        <v>20.7</v>
      </c>
      <c r="AA301" s="36" t="n">
        <v>43028</v>
      </c>
      <c r="AB301" s="70" t="n">
        <v>214</v>
      </c>
      <c r="AC301" s="40" t="s">
        <v>104</v>
      </c>
      <c r="AD301" s="70" t="n">
        <v>7.1</v>
      </c>
      <c r="AE301" s="70" t="n">
        <v>225.69</v>
      </c>
      <c r="AF301" s="70" t="n">
        <v>2.04</v>
      </c>
      <c r="AG301" s="70" t="n">
        <v>2.22</v>
      </c>
      <c r="AH301" s="70" t="n">
        <v>1.3</v>
      </c>
      <c r="AI301" s="35" t="n">
        <v>300</v>
      </c>
      <c r="AJ301" s="73" t="n">
        <v>43102</v>
      </c>
      <c r="AK301" s="70" t="s">
        <v>104</v>
      </c>
      <c r="AL301" s="70" t="n">
        <v>1</v>
      </c>
      <c r="AM301" s="8" t="n">
        <v>28</v>
      </c>
      <c r="AN301" s="8" t="n">
        <v>15</v>
      </c>
      <c r="AO301" s="73" t="n">
        <v>43102</v>
      </c>
      <c r="AQ301" s="8" t="s">
        <v>241</v>
      </c>
      <c r="BA301" s="68" t="n">
        <v>18998551</v>
      </c>
      <c r="BB301" s="68" t="n">
        <v>17066736</v>
      </c>
      <c r="BD301" s="8" t="str">
        <f aca="false">CONCATENATE("preprocessing/",A301, "/outputs/salmon_hg38_100/quant.sf")</f>
        <v>preprocessing/TMRC30242/outputs/salmon_hg38_100/quant.sf</v>
      </c>
      <c r="BI301" s="49" t="str">
        <f aca="false">CONCATENATE("preprocessing/", A301, "/outputs/02hisat2_hg38_100/hg38_100_sno_gene_gene_id.count.xz")</f>
        <v>preprocessing/TMRC30242/outputs/02hisat2_hg38_100/hg38_100_sno_gene_gene_id.count.xz</v>
      </c>
      <c r="BJ301" s="68" t="n">
        <v>15176812</v>
      </c>
      <c r="BK301" s="68" t="n">
        <v>1056736</v>
      </c>
      <c r="BO301" s="8" t="str">
        <f aca="false">CONCATENATE("preprocessing/", A301, "/outputs/03hisat2_lpanamensis_v36/sno_gene_gene_id.count.xz")</f>
        <v>preprocessing/TMRC30242/outputs/03hisat2_lpanamensis_v36/sno_gene_gene_id.count.xz</v>
      </c>
      <c r="BP301" s="68" t="n">
        <v>19449</v>
      </c>
      <c r="BQ301" s="68" t="n">
        <v>1554</v>
      </c>
      <c r="BV301" s="7" t="s">
        <v>1225</v>
      </c>
      <c r="BZ301" s="8" t="s">
        <v>258</v>
      </c>
      <c r="CG301" s="7" t="s">
        <v>1226</v>
      </c>
      <c r="CH301" s="7" t="n">
        <v>1</v>
      </c>
      <c r="CI301" s="7" t="n">
        <v>0</v>
      </c>
      <c r="CJ301" s="7" t="n">
        <v>413</v>
      </c>
      <c r="CK301" s="7" t="n">
        <v>0</v>
      </c>
    </row>
    <row r="302" customFormat="false" ht="15.75" hidden="false" customHeight="false" outlineLevel="0" collapsed="false">
      <c r="A302" s="1" t="s">
        <v>1227</v>
      </c>
      <c r="B302" s="2" t="s">
        <v>1208</v>
      </c>
      <c r="C302" s="2" t="s">
        <v>1228</v>
      </c>
      <c r="D302" s="3" t="n">
        <v>1</v>
      </c>
      <c r="E302" s="5" t="s">
        <v>94</v>
      </c>
      <c r="F302" s="35" t="s">
        <v>95</v>
      </c>
      <c r="G302" s="35" t="s">
        <v>96</v>
      </c>
      <c r="H302" s="69" t="n">
        <v>42795</v>
      </c>
      <c r="J302" s="6" t="n">
        <v>0.604166666666667</v>
      </c>
      <c r="K302" s="7" t="s">
        <v>168</v>
      </c>
      <c r="L302" s="8" t="s">
        <v>185</v>
      </c>
      <c r="M302" s="7" t="n">
        <v>1</v>
      </c>
      <c r="N302" s="5" t="s">
        <v>238</v>
      </c>
      <c r="O302" s="5" t="s">
        <v>291</v>
      </c>
      <c r="P302" s="5" t="s">
        <v>99</v>
      </c>
      <c r="Q302" s="5" t="s">
        <v>291</v>
      </c>
      <c r="R302" s="40" t="s">
        <v>155</v>
      </c>
      <c r="S302" s="40" t="s">
        <v>169</v>
      </c>
      <c r="T302" s="7" t="s">
        <v>157</v>
      </c>
      <c r="V302" s="42" t="s">
        <v>159</v>
      </c>
      <c r="W302" s="43" t="s">
        <v>230</v>
      </c>
      <c r="AE302" s="8" t="n">
        <v>359</v>
      </c>
      <c r="AH302" s="8" t="n">
        <v>0.9</v>
      </c>
      <c r="AI302" s="8" t="n">
        <v>300</v>
      </c>
      <c r="AJ302" s="47"/>
      <c r="AL302" s="8" t="n">
        <v>14</v>
      </c>
      <c r="AM302" s="8" t="n">
        <v>28</v>
      </c>
      <c r="AN302" s="8" t="n">
        <v>15</v>
      </c>
      <c r="AO302" s="13" t="s">
        <v>305</v>
      </c>
      <c r="AP302" s="8" t="n">
        <f aca="false">AM302-AN302</f>
        <v>13</v>
      </c>
      <c r="AQ302" s="8" t="s">
        <v>306</v>
      </c>
      <c r="BA302" s="68" t="n">
        <v>30784404</v>
      </c>
      <c r="BB302" s="68" t="n">
        <v>28459433</v>
      </c>
      <c r="BD302" s="8" t="str">
        <f aca="false">CONCATENATE("preprocessing/",A302, "/outputs/salmon_hg38_100/quant.sf")</f>
        <v>preprocessing/TMRC30237/outputs/salmon_hg38_100/quant.sf</v>
      </c>
      <c r="BI302" s="49" t="str">
        <f aca="false">CONCATENATE("preprocessing/", A302, "/outputs/02hisat2_hg38_100/hg38_100_sno_gene_gene_id.count.xz")</f>
        <v>preprocessing/TMRC30237/outputs/02hisat2_hg38_100/hg38_100_sno_gene_gene_id.count.xz</v>
      </c>
      <c r="BJ302" s="68" t="n">
        <v>26507757</v>
      </c>
      <c r="BK302" s="68" t="n">
        <v>1253614</v>
      </c>
      <c r="BO302" s="8" t="str">
        <f aca="false">CONCATENATE("preprocessing/", A302, "/outputs/03hisat2_lpanamensis_v36/sno_gene_gene_id.count.xz")</f>
        <v>preprocessing/TMRC30237/outputs/03hisat2_lpanamensis_v36/sno_gene_gene_id.count.xz</v>
      </c>
      <c r="BP302" s="14" t="n">
        <v>4474</v>
      </c>
      <c r="BQ302" s="14" t="n">
        <v>306</v>
      </c>
      <c r="BV302" s="7" t="s">
        <v>1210</v>
      </c>
      <c r="BZ302" s="8" t="s">
        <v>258</v>
      </c>
      <c r="CG302" s="7" t="s">
        <v>1229</v>
      </c>
      <c r="CH302" s="7" t="n">
        <v>0</v>
      </c>
      <c r="CI302" s="7" t="n">
        <v>0</v>
      </c>
      <c r="CJ302" s="7" t="n">
        <v>65</v>
      </c>
      <c r="CK302" s="7" t="n">
        <v>0</v>
      </c>
      <c r="CM302" s="8" t="n">
        <f aca="false">+CL302/BP302</f>
        <v>0</v>
      </c>
    </row>
    <row r="303" customFormat="false" ht="26.85" hidden="false" customHeight="false" outlineLevel="0" collapsed="false">
      <c r="A303" s="1" t="s">
        <v>1230</v>
      </c>
      <c r="B303" s="2" t="s">
        <v>1178</v>
      </c>
      <c r="C303" s="2" t="s">
        <v>1231</v>
      </c>
      <c r="D303" s="3" t="n">
        <v>1</v>
      </c>
      <c r="E303" s="5" t="s">
        <v>94</v>
      </c>
      <c r="F303" s="35" t="s">
        <v>95</v>
      </c>
      <c r="G303" s="35" t="s">
        <v>96</v>
      </c>
      <c r="H303" s="69" t="n">
        <v>42802</v>
      </c>
      <c r="J303" s="6" t="n">
        <v>0.520833333333333</v>
      </c>
      <c r="K303" s="7" t="s">
        <v>154</v>
      </c>
      <c r="L303" s="8" t="s">
        <v>185</v>
      </c>
      <c r="M303" s="7" t="n">
        <v>3</v>
      </c>
      <c r="N303" s="5" t="s">
        <v>99</v>
      </c>
      <c r="O303" s="5" t="s">
        <v>99</v>
      </c>
      <c r="P303" s="35" t="s">
        <v>1180</v>
      </c>
      <c r="Q303" s="5" t="s">
        <v>291</v>
      </c>
      <c r="R303" s="40" t="s">
        <v>155</v>
      </c>
      <c r="S303" s="40" t="s">
        <v>156</v>
      </c>
      <c r="T303" s="7" t="s">
        <v>157</v>
      </c>
      <c r="V303" s="42" t="s">
        <v>159</v>
      </c>
      <c r="W303" s="43" t="s">
        <v>230</v>
      </c>
      <c r="AE303" s="8" t="n">
        <v>237</v>
      </c>
      <c r="AH303" s="8" t="n">
        <v>1.3</v>
      </c>
      <c r="AI303" s="8" t="n">
        <v>300</v>
      </c>
      <c r="AJ303" s="47"/>
      <c r="AL303" s="8" t="n">
        <v>15</v>
      </c>
      <c r="AM303" s="8" t="n">
        <v>28</v>
      </c>
      <c r="AN303" s="8" t="n">
        <v>15</v>
      </c>
      <c r="AO303" s="13" t="s">
        <v>305</v>
      </c>
      <c r="AP303" s="8" t="n">
        <f aca="false">AM303-AN303</f>
        <v>13</v>
      </c>
      <c r="AQ303" s="8" t="s">
        <v>306</v>
      </c>
      <c r="AX303" s="7" t="s">
        <v>355</v>
      </c>
      <c r="AY303" s="7" t="n">
        <v>20211001</v>
      </c>
      <c r="AZ303" s="7" t="n">
        <v>20211006</v>
      </c>
      <c r="BA303" s="68" t="n">
        <v>30196391</v>
      </c>
      <c r="BB303" s="68" t="n">
        <v>28744897</v>
      </c>
      <c r="BC303" s="52" t="n">
        <f aca="false">BB303/BA303</f>
        <v>0.951931540428126</v>
      </c>
      <c r="BD303" s="8" t="str">
        <f aca="false">CONCATENATE("preprocessing/",A303, "/outputs/salmon_hg38_100/quant.sf")</f>
        <v>preprocessing/TMRC30206/outputs/salmon_hg38_100/quant.sf</v>
      </c>
      <c r="BI303" s="49" t="str">
        <f aca="false">CONCATENATE("preprocessing/", A303, "/outputs/02hisat2_hg38_100/hg38_100_sno_gene_gene_id.count.xz")</f>
        <v>preprocessing/TMRC30206/outputs/02hisat2_hg38_100/hg38_100_sno_gene_gene_id.count.xz</v>
      </c>
      <c r="BJ303" s="68" t="n">
        <v>26878126</v>
      </c>
      <c r="BK303" s="68" t="n">
        <v>1114200</v>
      </c>
      <c r="BL303" s="52" t="n">
        <f aca="false">(BK303+BJ303)/BB303</f>
        <v>0.973818970372376</v>
      </c>
      <c r="BO303" s="8" t="str">
        <f aca="false">CONCATENATE("preprocessing/", A303, "/outputs/03hisat2_lpanamensis_v36/sno_gene_gene_id.count.xz")</f>
        <v>preprocessing/TMRC30206/outputs/03hisat2_lpanamensis_v36/sno_gene_gene_id.count.xz</v>
      </c>
      <c r="BP303" s="68" t="n">
        <v>298</v>
      </c>
      <c r="BQ303" s="68" t="n">
        <v>47</v>
      </c>
      <c r="BR303" s="54" t="n">
        <f aca="false">(BQ303+BP303)/BB303</f>
        <v>1.20021303259497E-005</v>
      </c>
      <c r="BS303" s="55" t="n">
        <f aca="false">(BQ303+BP303)/(BK303+BJ303)</f>
        <v>1.23248064487388E-005</v>
      </c>
      <c r="BV303" s="7" t="s">
        <v>1181</v>
      </c>
      <c r="BZ303" s="8" t="s">
        <v>258</v>
      </c>
      <c r="CG303" s="7" t="s">
        <v>1232</v>
      </c>
      <c r="CH303" s="7" t="n">
        <v>0</v>
      </c>
      <c r="CI303" s="7" t="n">
        <v>0</v>
      </c>
      <c r="CJ303" s="7" t="n">
        <v>5</v>
      </c>
      <c r="CK303" s="7" t="n">
        <v>0</v>
      </c>
      <c r="CL303" s="8" t="n">
        <f aca="false">SUM(CH303:CK303)</f>
        <v>5</v>
      </c>
      <c r="CM303" s="56" t="n">
        <f aca="false">+CL303/BP303</f>
        <v>0.0167785234899329</v>
      </c>
      <c r="CN303" s="7" t="s">
        <v>104</v>
      </c>
    </row>
    <row r="304" customFormat="false" ht="26.85" hidden="false" customHeight="false" outlineLevel="0" collapsed="false">
      <c r="A304" s="108" t="s">
        <v>1233</v>
      </c>
      <c r="B304" s="2" t="s">
        <v>981</v>
      </c>
      <c r="C304" s="2" t="s">
        <v>1234</v>
      </c>
      <c r="D304" s="3" t="n">
        <v>1</v>
      </c>
      <c r="E304" s="5" t="s">
        <v>94</v>
      </c>
      <c r="F304" s="5" t="s">
        <v>95</v>
      </c>
      <c r="G304" s="5" t="s">
        <v>96</v>
      </c>
      <c r="H304" s="36" t="n">
        <v>42306</v>
      </c>
      <c r="I304" s="6" t="n">
        <v>0.390277777777778</v>
      </c>
      <c r="J304" s="6" t="n">
        <v>0.729166666666667</v>
      </c>
      <c r="K304" s="5" t="s">
        <v>175</v>
      </c>
      <c r="L304" s="5" t="s">
        <v>185</v>
      </c>
      <c r="M304" s="7" t="n">
        <v>3</v>
      </c>
      <c r="N304" s="5" t="s">
        <v>238</v>
      </c>
      <c r="O304" s="5" t="s">
        <v>239</v>
      </c>
      <c r="P304" s="35" t="s">
        <v>983</v>
      </c>
      <c r="Q304" s="5" t="s">
        <v>240</v>
      </c>
      <c r="R304" s="5" t="s">
        <v>155</v>
      </c>
      <c r="S304" s="5" t="s">
        <v>200</v>
      </c>
      <c r="T304" s="5" t="s">
        <v>177</v>
      </c>
      <c r="U304" s="9" t="n">
        <v>43000000</v>
      </c>
      <c r="W304" s="5" t="s">
        <v>230</v>
      </c>
      <c r="X304" s="11" t="n">
        <v>42628</v>
      </c>
      <c r="Y304" s="5" t="n">
        <v>13</v>
      </c>
      <c r="Z304" s="35" t="n">
        <f aca="false">(Y304-AH304)-3</f>
        <v>8</v>
      </c>
      <c r="AA304" s="44" t="n">
        <v>42631</v>
      </c>
      <c r="AB304" s="8" t="n">
        <v>145</v>
      </c>
      <c r="AC304" s="8" t="s">
        <v>105</v>
      </c>
      <c r="AD304" s="100" t="s">
        <v>112</v>
      </c>
      <c r="AH304" s="8" t="n">
        <v>2</v>
      </c>
      <c r="AI304" s="8" t="n">
        <v>300</v>
      </c>
      <c r="AJ304" s="47" t="n">
        <v>42663</v>
      </c>
      <c r="AK304" s="8" t="s">
        <v>104</v>
      </c>
      <c r="AL304" s="8" t="n">
        <v>22</v>
      </c>
      <c r="AM304" s="8" t="n">
        <v>27</v>
      </c>
      <c r="AN304" s="8" t="n">
        <v>15</v>
      </c>
      <c r="AO304" s="13" t="n">
        <v>42738</v>
      </c>
      <c r="AP304" s="8" t="n">
        <v>12</v>
      </c>
      <c r="AQ304" s="8" t="s">
        <v>188</v>
      </c>
      <c r="AS304" s="7" t="s">
        <v>1235</v>
      </c>
      <c r="AT304" s="80" t="s">
        <v>1236</v>
      </c>
      <c r="AU304" s="7" t="n">
        <v>40</v>
      </c>
      <c r="AV304" s="51" t="n">
        <f aca="false">(100 * 4)/AU304</f>
        <v>10</v>
      </c>
      <c r="AX304" s="7" t="s">
        <v>985</v>
      </c>
      <c r="AY304" s="7" t="n">
        <v>20210501</v>
      </c>
      <c r="AZ304" s="7" t="n">
        <v>20210527</v>
      </c>
      <c r="BA304" s="14" t="n">
        <v>28818757</v>
      </c>
      <c r="BB304" s="14" t="n">
        <v>26220572</v>
      </c>
      <c r="BC304" s="52" t="n">
        <f aca="false">BB304/BA304</f>
        <v>0.909843960306824</v>
      </c>
      <c r="BD304" s="8" t="str">
        <f aca="false">CONCATENATE("preprocessing/",A304, "/outputs/salmon_hg38_100/quant.sf")</f>
        <v>preprocessing/TMRC30136/outputs/salmon_hg38_100/quant.sf</v>
      </c>
      <c r="BI304" s="49" t="str">
        <f aca="false">CONCATENATE("preprocessing/", A304, "/outputs/02hisat2_hg38_100/hg38_100_sno_gene_gene_id.count.xz")</f>
        <v>preprocessing/TMRC30136/outputs/02hisat2_hg38_100/hg38_100_sno_gene_gene_id.count.xz</v>
      </c>
      <c r="BJ304" s="48" t="n">
        <v>24641339</v>
      </c>
      <c r="BK304" s="48" t="n">
        <v>865520</v>
      </c>
      <c r="BL304" s="52" t="n">
        <f aca="false">(BK304+BJ304)/BB304</f>
        <v>0.972780418367685</v>
      </c>
      <c r="BO304" s="8" t="str">
        <f aca="false">CONCATENATE("preprocessing/", A304, "/outputs/03hisat2_lpanamensis_v36/sno_gene_gene_id.count.xz")</f>
        <v>preprocessing/TMRC30136/outputs/03hisat2_lpanamensis_v36/sno_gene_gene_id.count.xz</v>
      </c>
      <c r="BP304" s="68" t="n">
        <v>3389</v>
      </c>
      <c r="BQ304" s="14" t="n">
        <v>216</v>
      </c>
      <c r="BR304" s="54" t="n">
        <f aca="false">(BQ304+BP304)/BB304</f>
        <v>0.000137487465948493</v>
      </c>
      <c r="BS304" s="55" t="n">
        <f aca="false">(BQ304+BP304)/(BK304+BJ304)</f>
        <v>0.00014133453280155</v>
      </c>
      <c r="BV304" s="7" t="s">
        <v>986</v>
      </c>
      <c r="BW304" s="7" t="s">
        <v>214</v>
      </c>
      <c r="BZ304" s="8" t="s">
        <v>258</v>
      </c>
      <c r="CG304" s="7" t="s">
        <v>1237</v>
      </c>
      <c r="CH304" s="7" t="n">
        <v>0</v>
      </c>
      <c r="CI304" s="7" t="n">
        <v>0</v>
      </c>
      <c r="CJ304" s="7" t="n">
        <v>53</v>
      </c>
      <c r="CK304" s="7" t="n">
        <v>0</v>
      </c>
      <c r="CL304" s="8" t="n">
        <f aca="false">SUM(CH304:CK304)</f>
        <v>53</v>
      </c>
      <c r="CM304" s="56" t="n">
        <f aca="false">+CL304/BP304</f>
        <v>0.0156388315137209</v>
      </c>
      <c r="CN304" s="7" t="s">
        <v>104</v>
      </c>
    </row>
    <row r="305" customFormat="false" ht="15.75" hidden="false" customHeight="false" outlineLevel="0" collapsed="false">
      <c r="A305" s="1" t="s">
        <v>1238</v>
      </c>
      <c r="B305" s="2" t="s">
        <v>1212</v>
      </c>
      <c r="C305" s="2" t="s">
        <v>1239</v>
      </c>
      <c r="D305" s="3" t="n">
        <v>1</v>
      </c>
      <c r="E305" s="5" t="s">
        <v>94</v>
      </c>
      <c r="F305" s="35" t="s">
        <v>95</v>
      </c>
      <c r="G305" s="35" t="s">
        <v>96</v>
      </c>
      <c r="H305" s="69" t="n">
        <v>42830</v>
      </c>
      <c r="J305" s="6" t="n">
        <v>0.611111111111111</v>
      </c>
      <c r="K305" s="7" t="s">
        <v>168</v>
      </c>
      <c r="L305" s="8" t="s">
        <v>185</v>
      </c>
      <c r="M305" s="7" t="n">
        <v>1</v>
      </c>
      <c r="N305" s="5" t="s">
        <v>266</v>
      </c>
      <c r="O305" s="5" t="s">
        <v>99</v>
      </c>
      <c r="P305" s="5" t="s">
        <v>99</v>
      </c>
      <c r="Q305" s="5" t="s">
        <v>291</v>
      </c>
      <c r="R305" s="40" t="s">
        <v>155</v>
      </c>
      <c r="S305" s="40" t="s">
        <v>169</v>
      </c>
      <c r="T305" s="7" t="s">
        <v>157</v>
      </c>
      <c r="V305" s="42" t="s">
        <v>159</v>
      </c>
      <c r="W305" s="43" t="s">
        <v>230</v>
      </c>
      <c r="AE305" s="8" t="n">
        <v>229</v>
      </c>
      <c r="AH305" s="8" t="n">
        <v>1.3</v>
      </c>
      <c r="AI305" s="8" t="n">
        <v>300</v>
      </c>
      <c r="AJ305" s="47"/>
      <c r="AL305" s="8" t="n">
        <v>19</v>
      </c>
      <c r="AM305" s="8" t="n">
        <v>28</v>
      </c>
      <c r="AN305" s="8" t="n">
        <v>15</v>
      </c>
      <c r="AO305" s="13" t="s">
        <v>305</v>
      </c>
      <c r="AP305" s="8" t="n">
        <f aca="false">AM305-AN305</f>
        <v>13</v>
      </c>
      <c r="AQ305" s="8" t="s">
        <v>306</v>
      </c>
      <c r="AX305" s="7" t="s">
        <v>307</v>
      </c>
      <c r="AY305" s="7" t="n">
        <v>20211001</v>
      </c>
      <c r="AZ305" s="7" t="n">
        <v>20211010</v>
      </c>
      <c r="BA305" s="68" t="n">
        <v>26102369</v>
      </c>
      <c r="BB305" s="68" t="n">
        <v>24751823</v>
      </c>
      <c r="BC305" s="52" t="n">
        <f aca="false">BB305/BA305</f>
        <v>0.948259638809029</v>
      </c>
      <c r="BD305" s="8" t="str">
        <f aca="false">CONCATENATE("preprocessing/",A305, "/outputs/salmon_hg38_100/quant.sf")</f>
        <v>preprocessing/TMRC30207/outputs/salmon_hg38_100/quant.sf</v>
      </c>
      <c r="BI305" s="49" t="str">
        <f aca="false">CONCATENATE("preprocessing/", A305, "/outputs/02hisat2_hg38_100/hg38_100_sno_gene_gene_id.count.xz")</f>
        <v>preprocessing/TMRC30207/outputs/02hisat2_hg38_100/hg38_100_sno_gene_gene_id.count.xz</v>
      </c>
      <c r="BJ305" s="68" t="n">
        <v>23077592</v>
      </c>
      <c r="BK305" s="68" t="n">
        <v>1120629</v>
      </c>
      <c r="BL305" s="52" t="n">
        <f aca="false">(BK305+BJ305)/BB305</f>
        <v>0.977633889835104</v>
      </c>
      <c r="BO305" s="8" t="str">
        <f aca="false">CONCATENATE("preprocessing/", A305, "/outputs/03hisat2_lpanamensis_v36/sno_gene_gene_id.count.xz")</f>
        <v>preprocessing/TMRC30207/outputs/03hisat2_lpanamensis_v36/sno_gene_gene_id.count.xz</v>
      </c>
      <c r="BP305" s="68" t="n">
        <v>82</v>
      </c>
      <c r="BQ305" s="68" t="n">
        <v>15</v>
      </c>
      <c r="BR305" s="54" t="n">
        <f aca="false">(BQ305+BP305)/BB305</f>
        <v>3.91890326623619E-006</v>
      </c>
      <c r="BS305" s="55" t="n">
        <f aca="false">(BQ305+BP305)/(BK305+BJ305)</f>
        <v>4.00855914159971E-006</v>
      </c>
      <c r="BV305" s="7" t="s">
        <v>1214</v>
      </c>
      <c r="BZ305" s="8" t="s">
        <v>258</v>
      </c>
      <c r="CG305" s="7" t="s">
        <v>1240</v>
      </c>
      <c r="CH305" s="7" t="n">
        <v>0</v>
      </c>
      <c r="CI305" s="7" t="n">
        <v>1</v>
      </c>
      <c r="CJ305" s="7" t="n">
        <v>0</v>
      </c>
      <c r="CK305" s="7" t="n">
        <v>0</v>
      </c>
      <c r="CL305" s="8" t="n">
        <f aca="false">SUM(CH305:CK305)</f>
        <v>1</v>
      </c>
      <c r="CM305" s="56" t="n">
        <f aca="false">+CL305/BP305</f>
        <v>0.0121951219512195</v>
      </c>
      <c r="CN305" s="80" t="s">
        <v>105</v>
      </c>
    </row>
    <row r="306" customFormat="false" ht="15.75" hidden="false" customHeight="false" outlineLevel="0" collapsed="false">
      <c r="A306" s="1" t="s">
        <v>1241</v>
      </c>
      <c r="B306" s="2" t="s">
        <v>1208</v>
      </c>
      <c r="C306" s="2" t="s">
        <v>1242</v>
      </c>
      <c r="D306" s="3" t="n">
        <v>1</v>
      </c>
      <c r="E306" s="5" t="s">
        <v>94</v>
      </c>
      <c r="F306" s="35" t="s">
        <v>95</v>
      </c>
      <c r="G306" s="35" t="s">
        <v>96</v>
      </c>
      <c r="H306" s="69" t="n">
        <v>42795</v>
      </c>
      <c r="J306" s="6" t="n">
        <v>0.604166666666667</v>
      </c>
      <c r="K306" s="7" t="s">
        <v>154</v>
      </c>
      <c r="L306" s="8" t="s">
        <v>185</v>
      </c>
      <c r="M306" s="7" t="n">
        <v>1</v>
      </c>
      <c r="N306" s="5" t="s">
        <v>238</v>
      </c>
      <c r="O306" s="5" t="s">
        <v>291</v>
      </c>
      <c r="P306" s="5" t="s">
        <v>99</v>
      </c>
      <c r="Q306" s="5" t="s">
        <v>291</v>
      </c>
      <c r="R306" s="40" t="s">
        <v>155</v>
      </c>
      <c r="S306" s="40" t="s">
        <v>156</v>
      </c>
      <c r="T306" s="7" t="s">
        <v>157</v>
      </c>
      <c r="V306" s="42" t="s">
        <v>159</v>
      </c>
      <c r="W306" s="43" t="s">
        <v>230</v>
      </c>
      <c r="AE306" s="8" t="n">
        <v>127</v>
      </c>
      <c r="AH306" s="8" t="n">
        <v>2.4</v>
      </c>
      <c r="AI306" s="8" t="n">
        <v>300</v>
      </c>
      <c r="AJ306" s="47"/>
      <c r="AL306" s="8" t="n">
        <v>15</v>
      </c>
      <c r="AM306" s="8" t="n">
        <v>28</v>
      </c>
      <c r="AN306" s="8" t="n">
        <v>15</v>
      </c>
      <c r="AO306" s="13" t="s">
        <v>305</v>
      </c>
      <c r="AP306" s="8" t="n">
        <f aca="false">AM306-AN306</f>
        <v>13</v>
      </c>
      <c r="AQ306" s="8" t="s">
        <v>306</v>
      </c>
      <c r="BA306" s="68" t="n">
        <v>28142536</v>
      </c>
      <c r="BB306" s="68" t="n">
        <v>25962414</v>
      </c>
      <c r="BD306" s="8" t="str">
        <f aca="false">CONCATENATE("preprocessing/",A306, "/outputs/salmon_hg38_100/quant.sf")</f>
        <v>preprocessing/TMRC30238/outputs/salmon_hg38_100/quant.sf</v>
      </c>
      <c r="BI306" s="49" t="str">
        <f aca="false">CONCATENATE("preprocessing/", A306, "/outputs/02hisat2_hg38_100/hg38_100_sno_gene_gene_id.count.xz")</f>
        <v>preprocessing/TMRC30238/outputs/02hisat2_hg38_100/hg38_100_sno_gene_gene_id.count.xz</v>
      </c>
      <c r="BJ306" s="68" t="n">
        <v>24025929</v>
      </c>
      <c r="BK306" s="68" t="n">
        <v>1092943</v>
      </c>
      <c r="BO306" s="8" t="str">
        <f aca="false">CONCATENATE("preprocessing/", A306, "/outputs/03hisat2_lpanamensis_v36/sno_gene_gene_id.count.xz")</f>
        <v>preprocessing/TMRC30238/outputs/03hisat2_lpanamensis_v36/sno_gene_gene_id.count.xz</v>
      </c>
      <c r="BP306" s="14" t="n">
        <v>643</v>
      </c>
      <c r="BQ306" s="14" t="n">
        <v>60</v>
      </c>
      <c r="BV306" s="7" t="s">
        <v>1210</v>
      </c>
      <c r="BZ306" s="8" t="s">
        <v>258</v>
      </c>
      <c r="CG306" s="7" t="s">
        <v>1243</v>
      </c>
      <c r="CH306" s="7" t="n">
        <v>0</v>
      </c>
      <c r="CI306" s="7" t="n">
        <v>0</v>
      </c>
      <c r="CJ306" s="7" t="n">
        <v>11</v>
      </c>
      <c r="CK306" s="7" t="n">
        <v>0</v>
      </c>
      <c r="CM306" s="8" t="n">
        <f aca="false">+CL306/BP306</f>
        <v>0</v>
      </c>
    </row>
    <row r="307" customFormat="false" ht="26.85" hidden="false" customHeight="false" outlineLevel="0" collapsed="false">
      <c r="A307" s="90" t="s">
        <v>1244</v>
      </c>
      <c r="B307" s="2" t="s">
        <v>1009</v>
      </c>
      <c r="C307" s="2" t="s">
        <v>1245</v>
      </c>
      <c r="D307" s="3" t="n">
        <v>1</v>
      </c>
      <c r="E307" s="5" t="s">
        <v>94</v>
      </c>
      <c r="F307" s="5" t="s">
        <v>95</v>
      </c>
      <c r="G307" s="5" t="s">
        <v>96</v>
      </c>
      <c r="H307" s="36" t="n">
        <v>42285</v>
      </c>
      <c r="I307" s="6" t="n">
        <v>0.197916666666667</v>
      </c>
      <c r="J307" s="6" t="n">
        <v>0.4375</v>
      </c>
      <c r="K307" s="5" t="s">
        <v>175</v>
      </c>
      <c r="L307" s="5" t="s">
        <v>185</v>
      </c>
      <c r="M307" s="7" t="n">
        <v>1</v>
      </c>
      <c r="N307" s="5" t="s">
        <v>99</v>
      </c>
      <c r="O307" s="5" t="s">
        <v>99</v>
      </c>
      <c r="P307" s="35" t="s">
        <v>1047</v>
      </c>
      <c r="Q307" s="5" t="s">
        <v>291</v>
      </c>
      <c r="R307" s="5" t="s">
        <v>155</v>
      </c>
      <c r="S307" s="5" t="s">
        <v>200</v>
      </c>
      <c r="T307" s="5" t="s">
        <v>177</v>
      </c>
      <c r="U307" s="9" t="n">
        <v>8000000</v>
      </c>
      <c r="W307" s="5" t="s">
        <v>230</v>
      </c>
      <c r="X307" s="11" t="n">
        <v>42627</v>
      </c>
      <c r="Y307" s="5" t="n">
        <v>13</v>
      </c>
      <c r="AA307" s="44" t="n">
        <v>42631</v>
      </c>
      <c r="AB307" s="8" t="n">
        <v>58</v>
      </c>
      <c r="AC307" s="8" t="s">
        <v>104</v>
      </c>
      <c r="AD307" s="8" t="n">
        <v>8.4</v>
      </c>
      <c r="AE307" s="8" t="s">
        <v>102</v>
      </c>
      <c r="AF307" s="8" t="s">
        <v>102</v>
      </c>
      <c r="AG307" s="8" t="s">
        <v>102</v>
      </c>
      <c r="AH307" s="8" t="n">
        <v>5.2</v>
      </c>
      <c r="AI307" s="8" t="n">
        <v>300</v>
      </c>
      <c r="AJ307" s="47" t="n">
        <v>42636</v>
      </c>
      <c r="AK307" s="8" t="s">
        <v>104</v>
      </c>
      <c r="AL307" s="8" t="n">
        <v>1</v>
      </c>
      <c r="AM307" s="8" t="n">
        <v>27</v>
      </c>
      <c r="AN307" s="8" t="n">
        <v>15</v>
      </c>
      <c r="AO307" s="47" t="n">
        <v>42647</v>
      </c>
      <c r="AP307" s="8" t="n">
        <v>12</v>
      </c>
      <c r="AQ307" s="8" t="s">
        <v>188</v>
      </c>
      <c r="AT307" s="7" t="s">
        <v>1246</v>
      </c>
      <c r="AU307" s="7" t="n">
        <v>145</v>
      </c>
      <c r="AV307" s="51" t="n">
        <f aca="false">(100 * 4)/AU307</f>
        <v>2.75862068965517</v>
      </c>
      <c r="AW307" s="109" t="n">
        <f aca="false">100-AV307</f>
        <v>97.2413793103448</v>
      </c>
      <c r="AX307" s="7" t="s">
        <v>572</v>
      </c>
      <c r="AY307" s="7" t="n">
        <v>20210301</v>
      </c>
      <c r="AZ307" s="7" t="n">
        <v>20210308</v>
      </c>
      <c r="BA307" s="14" t="n">
        <v>209258618</v>
      </c>
      <c r="BB307" s="14" t="n">
        <v>197452886</v>
      </c>
      <c r="BC307" s="52" t="n">
        <f aca="false">BB307/BA307</f>
        <v>0.943583054725134</v>
      </c>
      <c r="BD307" s="8" t="str">
        <f aca="false">CONCATENATE("preprocessing/",A307, "/outputs/salmon_hg38_100/quant.sf")</f>
        <v>preprocessing/TMRC30074/outputs/salmon_hg38_100/quant.sf</v>
      </c>
      <c r="BI307" s="49" t="str">
        <f aca="false">CONCATENATE("preprocessing/", A307, "/outputs/02hisat2_hg38_100/hg38_100_sno_gene_gene_id.count.xz")</f>
        <v>preprocessing/TMRC30074/outputs/02hisat2_hg38_100/hg38_100_sno_gene_gene_id.count.xz</v>
      </c>
      <c r="BJ307" s="7" t="n">
        <v>156731134</v>
      </c>
      <c r="BK307" s="48"/>
      <c r="BL307" s="52" t="n">
        <f aca="false">(BK307+BJ307)/BB307</f>
        <v>0.793764716105492</v>
      </c>
      <c r="BM307" s="75"/>
      <c r="BO307" s="8" t="str">
        <f aca="false">CONCATENATE("preprocessing/", A307, "/outputs/03hisat2_lpanamensis_v36/sno_gene_gene_id.count.xz")</f>
        <v>preprocessing/TMRC30074/outputs/03hisat2_lpanamensis_v36/sno_gene_gene_id.count.xz</v>
      </c>
      <c r="BP307" s="68" t="n">
        <v>18283</v>
      </c>
      <c r="BQ307" s="68" t="n">
        <v>1402</v>
      </c>
      <c r="BR307" s="54" t="n">
        <f aca="false">(BQ307+BP307)/BB307</f>
        <v>9.96946684283966E-005</v>
      </c>
      <c r="BS307" s="55" t="n">
        <f aca="false">(BQ307+BP307)/(BK307+BJ307)</f>
        <v>0.000125597253701999</v>
      </c>
      <c r="BV307" s="7" t="s">
        <v>1013</v>
      </c>
      <c r="BW307" s="7" t="s">
        <v>163</v>
      </c>
      <c r="BZ307" s="8" t="s">
        <v>258</v>
      </c>
      <c r="CG307" s="7" t="s">
        <v>1247</v>
      </c>
      <c r="CH307" s="7" t="n">
        <v>0</v>
      </c>
      <c r="CI307" s="7" t="n">
        <v>0</v>
      </c>
      <c r="CM307" s="56" t="n">
        <f aca="false">+CL307/BP307</f>
        <v>0</v>
      </c>
    </row>
    <row r="308" customFormat="false" ht="15.75" hidden="false" customHeight="false" outlineLevel="0" collapsed="false">
      <c r="A308" s="1" t="s">
        <v>1248</v>
      </c>
      <c r="B308" s="2" t="s">
        <v>1212</v>
      </c>
      <c r="C308" s="2" t="s">
        <v>1249</v>
      </c>
      <c r="D308" s="3" t="n">
        <v>1</v>
      </c>
      <c r="E308" s="5" t="s">
        <v>94</v>
      </c>
      <c r="F308" s="35" t="s">
        <v>95</v>
      </c>
      <c r="G308" s="35" t="s">
        <v>96</v>
      </c>
      <c r="H308" s="69" t="n">
        <v>42837</v>
      </c>
      <c r="J308" s="6" t="n">
        <v>0.614583333333333</v>
      </c>
      <c r="K308" s="7" t="s">
        <v>168</v>
      </c>
      <c r="L308" s="8" t="s">
        <v>185</v>
      </c>
      <c r="M308" s="7" t="n">
        <v>2</v>
      </c>
      <c r="N308" s="5" t="s">
        <v>266</v>
      </c>
      <c r="O308" s="5" t="s">
        <v>99</v>
      </c>
      <c r="P308" s="5" t="s">
        <v>99</v>
      </c>
      <c r="Q308" s="5" t="s">
        <v>291</v>
      </c>
      <c r="R308" s="40" t="s">
        <v>155</v>
      </c>
      <c r="S308" s="40" t="s">
        <v>169</v>
      </c>
      <c r="T308" s="7" t="s">
        <v>157</v>
      </c>
      <c r="V308" s="42" t="s">
        <v>159</v>
      </c>
      <c r="W308" s="43" t="s">
        <v>230</v>
      </c>
      <c r="AE308" s="8" t="n">
        <v>128</v>
      </c>
      <c r="AH308" s="8" t="n">
        <v>2.4</v>
      </c>
      <c r="AI308" s="8" t="n">
        <v>300</v>
      </c>
      <c r="AJ308" s="47"/>
      <c r="AL308" s="8" t="n">
        <v>9</v>
      </c>
      <c r="AM308" s="8" t="n">
        <v>28</v>
      </c>
      <c r="AN308" s="8" t="n">
        <v>15</v>
      </c>
      <c r="AO308" s="13" t="s">
        <v>305</v>
      </c>
      <c r="AP308" s="8" t="n">
        <f aca="false">AM308-AN308</f>
        <v>13</v>
      </c>
      <c r="AQ308" s="8" t="s">
        <v>306</v>
      </c>
      <c r="AX308" s="7" t="s">
        <v>307</v>
      </c>
      <c r="AY308" s="7" t="n">
        <v>20211001</v>
      </c>
      <c r="AZ308" s="7" t="n">
        <v>20211010</v>
      </c>
      <c r="BA308" s="68" t="n">
        <v>30264748</v>
      </c>
      <c r="BB308" s="68" t="n">
        <v>28772289</v>
      </c>
      <c r="BC308" s="52" t="n">
        <f aca="false">BB308/BA308</f>
        <v>0.950686554535329</v>
      </c>
      <c r="BD308" s="8" t="str">
        <f aca="false">CONCATENATE("preprocessing/",A308, "/outputs/salmon_hg38_100/quant.sf")</f>
        <v>preprocessing/TMRC30217/outputs/salmon_hg38_100/quant.sf</v>
      </c>
      <c r="BI308" s="49" t="str">
        <f aca="false">CONCATENATE("preprocessing/", A308, "/outputs/02hisat2_hg38_100/hg38_100_sno_gene_gene_id.count.xz")</f>
        <v>preprocessing/TMRC30217/outputs/02hisat2_hg38_100/hg38_100_sno_gene_gene_id.count.xz</v>
      </c>
      <c r="BJ308" s="68" t="n">
        <v>26872766</v>
      </c>
      <c r="BK308" s="68" t="n">
        <v>1278714</v>
      </c>
      <c r="BL308" s="52" t="n">
        <f aca="false">(BK308+BJ308)/BB308</f>
        <v>0.978423371181904</v>
      </c>
      <c r="BO308" s="8" t="str">
        <f aca="false">CONCATENATE("preprocessing/", A308, "/outputs/03hisat2_lpanamensis_v36/sno_gene_gene_id.count.xz")</f>
        <v>preprocessing/TMRC30217/outputs/03hisat2_lpanamensis_v36/sno_gene_gene_id.count.xz</v>
      </c>
      <c r="BP308" s="68" t="n">
        <v>53</v>
      </c>
      <c r="BQ308" s="68" t="n">
        <v>16</v>
      </c>
      <c r="BR308" s="54" t="n">
        <f aca="false">(BQ308+BP308)/BB308</f>
        <v>2.39814079442897E-006</v>
      </c>
      <c r="BS308" s="55" t="n">
        <f aca="false">(BQ308+BP308)/(BK308+BJ308)</f>
        <v>2.45102566543571E-006</v>
      </c>
      <c r="BV308" s="7" t="s">
        <v>1214</v>
      </c>
      <c r="BZ308" s="8" t="s">
        <v>258</v>
      </c>
      <c r="CG308" s="7" t="s">
        <v>1250</v>
      </c>
      <c r="CH308" s="7" t="n">
        <v>0</v>
      </c>
      <c r="CI308" s="7" t="n">
        <v>0</v>
      </c>
      <c r="CJ308" s="7" t="n">
        <v>0</v>
      </c>
      <c r="CK308" s="7" t="n">
        <v>0</v>
      </c>
      <c r="CL308" s="8" t="n">
        <f aca="false">SUM(CH308:CK308)</f>
        <v>0</v>
      </c>
      <c r="CM308" s="56" t="n">
        <f aca="false">+CL308/BP308</f>
        <v>0</v>
      </c>
      <c r="CN308" s="7" t="s">
        <v>105</v>
      </c>
    </row>
    <row r="309" customFormat="false" ht="15.75" hidden="false" customHeight="false" outlineLevel="0" collapsed="false">
      <c r="A309" s="1" t="s">
        <v>1251</v>
      </c>
      <c r="B309" s="2" t="s">
        <v>1212</v>
      </c>
      <c r="C309" s="2" t="s">
        <v>1252</v>
      </c>
      <c r="D309" s="3" t="n">
        <v>1</v>
      </c>
      <c r="E309" s="5" t="s">
        <v>94</v>
      </c>
      <c r="F309" s="35" t="s">
        <v>95</v>
      </c>
      <c r="G309" s="35" t="s">
        <v>96</v>
      </c>
      <c r="H309" s="69" t="n">
        <v>42830</v>
      </c>
      <c r="J309" s="6" t="n">
        <v>0.611111111111111</v>
      </c>
      <c r="K309" s="7" t="s">
        <v>154</v>
      </c>
      <c r="L309" s="8" t="s">
        <v>185</v>
      </c>
      <c r="M309" s="7" t="n">
        <v>1</v>
      </c>
      <c r="N309" s="5" t="s">
        <v>266</v>
      </c>
      <c r="O309" s="5" t="s">
        <v>99</v>
      </c>
      <c r="P309" s="5" t="s">
        <v>99</v>
      </c>
      <c r="Q309" s="5" t="s">
        <v>291</v>
      </c>
      <c r="R309" s="40" t="s">
        <v>155</v>
      </c>
      <c r="S309" s="40" t="s">
        <v>156</v>
      </c>
      <c r="T309" s="7" t="s">
        <v>157</v>
      </c>
      <c r="V309" s="42" t="s">
        <v>159</v>
      </c>
      <c r="W309" s="43" t="s">
        <v>230</v>
      </c>
      <c r="AE309" s="8" t="n">
        <v>94</v>
      </c>
      <c r="AH309" s="8" t="n">
        <v>3.2</v>
      </c>
      <c r="AI309" s="8" t="n">
        <v>300</v>
      </c>
      <c r="AJ309" s="47"/>
      <c r="AL309" s="8" t="n">
        <v>20</v>
      </c>
      <c r="AM309" s="8" t="n">
        <v>28</v>
      </c>
      <c r="AN309" s="8" t="n">
        <v>15</v>
      </c>
      <c r="AO309" s="13" t="s">
        <v>305</v>
      </c>
      <c r="AP309" s="8" t="n">
        <f aca="false">AM309-AN309</f>
        <v>13</v>
      </c>
      <c r="AQ309" s="8" t="s">
        <v>306</v>
      </c>
      <c r="AX309" s="7" t="s">
        <v>307</v>
      </c>
      <c r="AY309" s="7" t="n">
        <v>20211001</v>
      </c>
      <c r="AZ309" s="7" t="n">
        <v>20211010</v>
      </c>
      <c r="BA309" s="68" t="n">
        <v>29710192</v>
      </c>
      <c r="BB309" s="68" t="n">
        <v>28350481</v>
      </c>
      <c r="BC309" s="52" t="n">
        <f aca="false">BB309/BA309</f>
        <v>0.954234190071878</v>
      </c>
      <c r="BD309" s="8" t="str">
        <f aca="false">CONCATENATE("preprocessing/",A309, "/outputs/salmon_hg38_100/quant.sf")</f>
        <v>preprocessing/TMRC30208/outputs/salmon_hg38_100/quant.sf</v>
      </c>
      <c r="BI309" s="49" t="str">
        <f aca="false">CONCATENATE("preprocessing/", A309, "/outputs/02hisat2_hg38_100/hg38_100_sno_gene_gene_id.count.xz")</f>
        <v>preprocessing/TMRC30208/outputs/02hisat2_hg38_100/hg38_100_sno_gene_gene_id.count.xz</v>
      </c>
      <c r="BJ309" s="68" t="n">
        <v>26448084</v>
      </c>
      <c r="BK309" s="68" t="n">
        <v>1128118</v>
      </c>
      <c r="BL309" s="52" t="n">
        <f aca="false">(BK309+BJ309)/BB309</f>
        <v>0.972689034799798</v>
      </c>
      <c r="BO309" s="8" t="str">
        <f aca="false">CONCATENATE("preprocessing/", A309, "/outputs/03hisat2_lpanamensis_v36/sno_gene_gene_id.count.xz")</f>
        <v>preprocessing/TMRC30208/outputs/03hisat2_lpanamensis_v36/sno_gene_gene_id.count.xz</v>
      </c>
      <c r="BP309" s="68" t="n">
        <v>190</v>
      </c>
      <c r="BQ309" s="68" t="n">
        <v>32</v>
      </c>
      <c r="BR309" s="54" t="n">
        <f aca="false">(BQ309+BP309)/BB309</f>
        <v>7.83055497365283E-006</v>
      </c>
      <c r="BS309" s="55" t="n">
        <f aca="false">(BQ309+BP309)/(BK309+BJ309)</f>
        <v>8.05041970609296E-006</v>
      </c>
      <c r="BV309" s="7" t="s">
        <v>1214</v>
      </c>
      <c r="BZ309" s="8" t="s">
        <v>258</v>
      </c>
      <c r="CG309" s="7" t="s">
        <v>1253</v>
      </c>
      <c r="CH309" s="7" t="n">
        <v>0</v>
      </c>
      <c r="CI309" s="7" t="n">
        <v>0</v>
      </c>
      <c r="CJ309" s="7" t="n">
        <v>0</v>
      </c>
      <c r="CK309" s="7" t="n">
        <v>0</v>
      </c>
      <c r="CL309" s="8" t="n">
        <f aca="false">SUM(CH309:CK309)</f>
        <v>0</v>
      </c>
      <c r="CM309" s="56" t="n">
        <f aca="false">+CL309/BP309</f>
        <v>0</v>
      </c>
      <c r="CN309" s="7" t="s">
        <v>105</v>
      </c>
    </row>
    <row r="310" customFormat="false" ht="26.85" hidden="false" customHeight="false" outlineLevel="0" collapsed="false">
      <c r="A310" s="90" t="s">
        <v>1254</v>
      </c>
      <c r="B310" s="2" t="s">
        <v>1009</v>
      </c>
      <c r="C310" s="2" t="s">
        <v>1255</v>
      </c>
      <c r="D310" s="3" t="n">
        <v>1</v>
      </c>
      <c r="E310" s="5" t="s">
        <v>94</v>
      </c>
      <c r="F310" s="5" t="s">
        <v>95</v>
      </c>
      <c r="G310" s="5" t="s">
        <v>96</v>
      </c>
      <c r="H310" s="36" t="n">
        <v>42292</v>
      </c>
      <c r="I310" s="6" t="n">
        <v>0.386805555555556</v>
      </c>
      <c r="J310" s="6" t="n">
        <v>0.75</v>
      </c>
      <c r="K310" s="5" t="s">
        <v>175</v>
      </c>
      <c r="L310" s="5" t="s">
        <v>185</v>
      </c>
      <c r="M310" s="7" t="n">
        <v>2</v>
      </c>
      <c r="N310" s="5" t="s">
        <v>99</v>
      </c>
      <c r="O310" s="5" t="s">
        <v>99</v>
      </c>
      <c r="P310" s="35" t="s">
        <v>1047</v>
      </c>
      <c r="Q310" s="5" t="s">
        <v>291</v>
      </c>
      <c r="R310" s="5" t="s">
        <v>155</v>
      </c>
      <c r="S310" s="5" t="s">
        <v>200</v>
      </c>
      <c r="T310" s="5" t="s">
        <v>177</v>
      </c>
      <c r="U310" s="9" t="n">
        <v>9000000</v>
      </c>
      <c r="W310" s="5" t="s">
        <v>230</v>
      </c>
      <c r="X310" s="11" t="n">
        <v>42627</v>
      </c>
      <c r="Y310" s="5" t="n">
        <v>13</v>
      </c>
      <c r="AA310" s="44" t="n">
        <v>42631</v>
      </c>
      <c r="AB310" s="8" t="n">
        <v>74</v>
      </c>
      <c r="AC310" s="8" t="s">
        <v>104</v>
      </c>
      <c r="AD310" s="8" t="n">
        <v>8.4</v>
      </c>
      <c r="AH310" s="8" t="n">
        <v>4</v>
      </c>
      <c r="AI310" s="8" t="n">
        <v>300</v>
      </c>
      <c r="AJ310" s="47" t="n">
        <v>42636</v>
      </c>
      <c r="AK310" s="8" t="s">
        <v>104</v>
      </c>
      <c r="AL310" s="8" t="n">
        <v>4</v>
      </c>
      <c r="AM310" s="8" t="n">
        <v>27</v>
      </c>
      <c r="AN310" s="8" t="n">
        <v>15</v>
      </c>
      <c r="AO310" s="47" t="n">
        <v>42647</v>
      </c>
      <c r="AP310" s="8" t="n">
        <v>12</v>
      </c>
      <c r="AQ310" s="8" t="s">
        <v>188</v>
      </c>
      <c r="AT310" s="7" t="s">
        <v>1256</v>
      </c>
      <c r="AU310" s="7" t="n">
        <v>189</v>
      </c>
      <c r="AV310" s="51" t="n">
        <f aca="false">(100 * 4)/AU310</f>
        <v>2.11640211640212</v>
      </c>
      <c r="AW310" s="109" t="n">
        <f aca="false">100-AV310</f>
        <v>97.8835978835979</v>
      </c>
      <c r="AX310" s="7" t="s">
        <v>572</v>
      </c>
      <c r="AY310" s="7" t="n">
        <v>20210301</v>
      </c>
      <c r="AZ310" s="7" t="n">
        <v>20210308</v>
      </c>
      <c r="BA310" s="14" t="n">
        <v>134226323</v>
      </c>
      <c r="BB310" s="14" t="n">
        <v>126892831</v>
      </c>
      <c r="BC310" s="52" t="n">
        <f aca="false">BB310/BA310</f>
        <v>0.945364725516619</v>
      </c>
      <c r="BD310" s="8" t="str">
        <f aca="false">CONCATENATE("preprocessing/",A310, "/outputs/salmon_hg38_100/quant.sf")</f>
        <v>preprocessing/TMRC30077/outputs/salmon_hg38_100/quant.sf</v>
      </c>
      <c r="BI310" s="49" t="str">
        <f aca="false">CONCATENATE("preprocessing/", A310, "/outputs/02hisat2_hg38_100/hg38_100_sno_gene_gene_id.count.xz")</f>
        <v>preprocessing/TMRC30077/outputs/02hisat2_hg38_100/hg38_100_sno_gene_gene_id.count.xz</v>
      </c>
      <c r="BJ310" s="48" t="n">
        <v>118265784</v>
      </c>
      <c r="BK310" s="48" t="n">
        <v>4624686</v>
      </c>
      <c r="BL310" s="52" t="n">
        <f aca="false">(BK310+BJ310)/BB310</f>
        <v>0.968458730343876</v>
      </c>
      <c r="BO310" s="8" t="str">
        <f aca="false">CONCATENATE("preprocessing/", A310, "/outputs/03hisat2_lpanamensis_v36/sno_gene_gene_id.count.xz")</f>
        <v>preprocessing/TMRC30077/outputs/03hisat2_lpanamensis_v36/sno_gene_gene_id.count.xz</v>
      </c>
      <c r="BP310" s="68" t="n">
        <v>14598</v>
      </c>
      <c r="BQ310" s="68" t="n">
        <v>1086</v>
      </c>
      <c r="BR310" s="54" t="n">
        <f aca="false">(BQ310+BP310)/BB310</f>
        <v>0.00012360036320728</v>
      </c>
      <c r="BS310" s="55" t="n">
        <f aca="false">(BQ310+BP310)/(BK310+BJ310)</f>
        <v>0.000127625844379959</v>
      </c>
      <c r="BV310" s="7" t="s">
        <v>1013</v>
      </c>
      <c r="BW310" s="7" t="s">
        <v>214</v>
      </c>
      <c r="BZ310" s="8" t="s">
        <v>258</v>
      </c>
      <c r="CG310" s="7" t="s">
        <v>1257</v>
      </c>
      <c r="CH310" s="7" t="n">
        <v>0</v>
      </c>
      <c r="CI310" s="7" t="n">
        <v>0</v>
      </c>
      <c r="CM310" s="56" t="n">
        <f aca="false">+CL310/BP310</f>
        <v>0</v>
      </c>
    </row>
    <row r="311" customFormat="false" ht="15.75" hidden="false" customHeight="false" outlineLevel="0" collapsed="false">
      <c r="A311" s="1" t="s">
        <v>1258</v>
      </c>
      <c r="B311" s="2" t="s">
        <v>1212</v>
      </c>
      <c r="C311" s="2" t="s">
        <v>1259</v>
      </c>
      <c r="D311" s="3" t="n">
        <v>1</v>
      </c>
      <c r="E311" s="5" t="s">
        <v>94</v>
      </c>
      <c r="F311" s="35" t="s">
        <v>95</v>
      </c>
      <c r="G311" s="35" t="s">
        <v>96</v>
      </c>
      <c r="H311" s="69" t="n">
        <v>42851</v>
      </c>
      <c r="J311" s="6" t="n">
        <v>0.583333333333333</v>
      </c>
      <c r="K311" s="7" t="s">
        <v>168</v>
      </c>
      <c r="L311" s="8" t="s">
        <v>185</v>
      </c>
      <c r="M311" s="7" t="n">
        <v>3</v>
      </c>
      <c r="N311" s="5" t="s">
        <v>266</v>
      </c>
      <c r="O311" s="5" t="s">
        <v>99</v>
      </c>
      <c r="P311" s="5" t="s">
        <v>99</v>
      </c>
      <c r="Q311" s="5" t="s">
        <v>291</v>
      </c>
      <c r="R311" s="40" t="s">
        <v>155</v>
      </c>
      <c r="S311" s="40" t="s">
        <v>169</v>
      </c>
      <c r="T311" s="7" t="s">
        <v>157</v>
      </c>
      <c r="V311" s="42" t="s">
        <v>159</v>
      </c>
      <c r="W311" s="43" t="s">
        <v>230</v>
      </c>
      <c r="AE311" s="8" t="n">
        <v>139</v>
      </c>
      <c r="AH311" s="8" t="n">
        <v>2.2</v>
      </c>
      <c r="AI311" s="8" t="n">
        <v>300</v>
      </c>
      <c r="AJ311" s="47"/>
      <c r="AL311" s="8" t="n">
        <v>11</v>
      </c>
      <c r="AM311" s="8" t="n">
        <v>28</v>
      </c>
      <c r="AN311" s="8" t="n">
        <v>15</v>
      </c>
      <c r="AO311" s="13" t="s">
        <v>305</v>
      </c>
      <c r="AP311" s="8" t="n">
        <f aca="false">AM311-AN311</f>
        <v>13</v>
      </c>
      <c r="AQ311" s="8" t="s">
        <v>306</v>
      </c>
      <c r="AX311" s="7" t="s">
        <v>307</v>
      </c>
      <c r="AY311" s="7" t="n">
        <v>20211001</v>
      </c>
      <c r="AZ311" s="7" t="n">
        <v>20211010</v>
      </c>
      <c r="BA311" s="68" t="n">
        <v>37417038</v>
      </c>
      <c r="BB311" s="68" t="n">
        <v>35509339</v>
      </c>
      <c r="BC311" s="52" t="n">
        <f aca="false">BB311/BA311</f>
        <v>0.949015232044824</v>
      </c>
      <c r="BD311" s="8" t="str">
        <f aca="false">CONCATENATE("preprocessing/",A311, "/outputs/salmon_hg38_100/quant.sf")</f>
        <v>preprocessing/TMRC30219/outputs/salmon_hg38_100/quant.sf</v>
      </c>
      <c r="BI311" s="49" t="str">
        <f aca="false">CONCATENATE("preprocessing/", A311, "/outputs/02hisat2_hg38_100/hg38_100_sno_gene_gene_id.count.xz")</f>
        <v>preprocessing/TMRC30219/outputs/02hisat2_hg38_100/hg38_100_sno_gene_gene_id.count.xz</v>
      </c>
      <c r="BJ311" s="68" t="n">
        <v>33091782</v>
      </c>
      <c r="BK311" s="68" t="n">
        <v>1624630</v>
      </c>
      <c r="BL311" s="52" t="n">
        <f aca="false">(BK311+BJ311)/BB311</f>
        <v>0.977669902557184</v>
      </c>
      <c r="BO311" s="8" t="str">
        <f aca="false">CONCATENATE("preprocessing/", A311, "/outputs/03hisat2_lpanamensis_v36/sno_gene_gene_id.count.xz")</f>
        <v>preprocessing/TMRC30219/outputs/03hisat2_lpanamensis_v36/sno_gene_gene_id.count.xz</v>
      </c>
      <c r="BP311" s="68" t="n">
        <v>137</v>
      </c>
      <c r="BQ311" s="14" t="n">
        <v>16</v>
      </c>
      <c r="BR311" s="54" t="n">
        <f aca="false">(BQ311+BP311)/BB311</f>
        <v>4.30872565665049E-006</v>
      </c>
      <c r="BS311" s="55" t="n">
        <f aca="false">(BQ311+BP311)/(BK311+BJ311)</f>
        <v>4.40713746570354E-006</v>
      </c>
      <c r="BV311" s="7" t="s">
        <v>1214</v>
      </c>
      <c r="BZ311" s="8" t="s">
        <v>258</v>
      </c>
      <c r="CG311" s="7" t="s">
        <v>1260</v>
      </c>
      <c r="CH311" s="7" t="n">
        <v>0</v>
      </c>
      <c r="CI311" s="7" t="n">
        <v>0</v>
      </c>
      <c r="CJ311" s="7" t="n">
        <v>0</v>
      </c>
      <c r="CK311" s="7" t="n">
        <v>0</v>
      </c>
      <c r="CL311" s="8" t="n">
        <f aca="false">SUM(CH311:CK311)</f>
        <v>0</v>
      </c>
      <c r="CM311" s="56" t="n">
        <f aca="false">+CL311/BP311</f>
        <v>0</v>
      </c>
      <c r="CN311" s="7" t="s">
        <v>105</v>
      </c>
    </row>
    <row r="312" customFormat="false" ht="15.75" hidden="false" customHeight="false" outlineLevel="0" collapsed="false">
      <c r="A312" s="1" t="s">
        <v>1261</v>
      </c>
      <c r="B312" s="2" t="s">
        <v>1212</v>
      </c>
      <c r="C312" s="2" t="s">
        <v>1262</v>
      </c>
      <c r="D312" s="3" t="n">
        <v>1</v>
      </c>
      <c r="E312" s="5" t="s">
        <v>94</v>
      </c>
      <c r="F312" s="35" t="s">
        <v>95</v>
      </c>
      <c r="G312" s="35" t="s">
        <v>96</v>
      </c>
      <c r="H312" s="69" t="n">
        <v>42837</v>
      </c>
      <c r="J312" s="6" t="n">
        <v>0.614583333333333</v>
      </c>
      <c r="K312" s="7" t="s">
        <v>154</v>
      </c>
      <c r="L312" s="8" t="s">
        <v>185</v>
      </c>
      <c r="M312" s="7" t="n">
        <v>2</v>
      </c>
      <c r="N312" s="5" t="s">
        <v>266</v>
      </c>
      <c r="O312" s="5" t="s">
        <v>99</v>
      </c>
      <c r="P312" s="5" t="s">
        <v>99</v>
      </c>
      <c r="Q312" s="5" t="s">
        <v>291</v>
      </c>
      <c r="R312" s="40" t="s">
        <v>155</v>
      </c>
      <c r="S312" s="40" t="s">
        <v>156</v>
      </c>
      <c r="T312" s="7" t="s">
        <v>157</v>
      </c>
      <c r="V312" s="42" t="s">
        <v>159</v>
      </c>
      <c r="W312" s="43" t="s">
        <v>230</v>
      </c>
      <c r="AE312" s="8" t="n">
        <v>84</v>
      </c>
      <c r="AH312" s="8" t="n">
        <v>3.6</v>
      </c>
      <c r="AI312" s="8" t="n">
        <v>300</v>
      </c>
      <c r="AJ312" s="47"/>
      <c r="AL312" s="8" t="n">
        <v>10</v>
      </c>
      <c r="AM312" s="8" t="n">
        <v>28</v>
      </c>
      <c r="AN312" s="8" t="n">
        <v>15</v>
      </c>
      <c r="AO312" s="13" t="s">
        <v>305</v>
      </c>
      <c r="AP312" s="8" t="n">
        <f aca="false">AM312-AN312</f>
        <v>13</v>
      </c>
      <c r="AQ312" s="8" t="s">
        <v>306</v>
      </c>
      <c r="AX312" s="7" t="s">
        <v>307</v>
      </c>
      <c r="AY312" s="7" t="n">
        <v>20211001</v>
      </c>
      <c r="AZ312" s="7" t="n">
        <v>20211010</v>
      </c>
      <c r="BA312" s="68" t="n">
        <v>27158142</v>
      </c>
      <c r="BB312" s="68" t="n">
        <v>25770712</v>
      </c>
      <c r="BC312" s="52" t="n">
        <f aca="false">BB312/BA312</f>
        <v>0.948912926370295</v>
      </c>
      <c r="BD312" s="8" t="str">
        <f aca="false">CONCATENATE("preprocessing/",A312, "/outputs/salmon_hg38_100/quant.sf")</f>
        <v>preprocessing/TMRC30218/outputs/salmon_hg38_100/quant.sf</v>
      </c>
      <c r="BI312" s="49" t="str">
        <f aca="false">CONCATENATE("preprocessing/", A312, "/outputs/02hisat2_hg38_100/hg38_100_sno_gene_gene_id.count.xz")</f>
        <v>preprocessing/TMRC30218/outputs/02hisat2_hg38_100/hg38_100_sno_gene_gene_id.count.xz</v>
      </c>
      <c r="BJ312" s="68" t="n">
        <v>23986977</v>
      </c>
      <c r="BK312" s="68" t="n">
        <v>1063856</v>
      </c>
      <c r="BL312" s="52" t="n">
        <f aca="false">(BK312+BJ312)/BB312</f>
        <v>0.972066002677768</v>
      </c>
      <c r="BO312" s="8" t="str">
        <f aca="false">CONCATENATE("preprocessing/", A312, "/outputs/03hisat2_lpanamensis_v36/sno_gene_gene_id.count.xz")</f>
        <v>preprocessing/TMRC30218/outputs/03hisat2_lpanamensis_v36/sno_gene_gene_id.count.xz</v>
      </c>
      <c r="BP312" s="68" t="n">
        <v>72</v>
      </c>
      <c r="BQ312" s="14" t="n">
        <v>18</v>
      </c>
      <c r="BR312" s="54" t="n">
        <f aca="false">(BQ312+BP312)/BB312</f>
        <v>3.49233657184171E-006</v>
      </c>
      <c r="BS312" s="55" t="n">
        <f aca="false">(BQ312+BP312)/(BK312+BJ312)</f>
        <v>3.59269490160267E-006</v>
      </c>
      <c r="BV312" s="7" t="s">
        <v>1214</v>
      </c>
      <c r="BZ312" s="8" t="s">
        <v>258</v>
      </c>
      <c r="CG312" s="7" t="s">
        <v>1263</v>
      </c>
      <c r="CH312" s="7" t="n">
        <v>0</v>
      </c>
      <c r="CI312" s="7" t="n">
        <v>0</v>
      </c>
      <c r="CJ312" s="7" t="n">
        <v>0</v>
      </c>
      <c r="CK312" s="7" t="n">
        <v>0</v>
      </c>
      <c r="CL312" s="8" t="n">
        <f aca="false">SUM(CH312:CK312)</f>
        <v>0</v>
      </c>
      <c r="CM312" s="56" t="n">
        <f aca="false">+CL312/BP312</f>
        <v>0</v>
      </c>
      <c r="CN312" s="7" t="s">
        <v>105</v>
      </c>
    </row>
    <row r="313" customFormat="false" ht="26.85" hidden="false" customHeight="false" outlineLevel="0" collapsed="false">
      <c r="A313" s="90" t="s">
        <v>1264</v>
      </c>
      <c r="B313" s="2" t="s">
        <v>1009</v>
      </c>
      <c r="C313" s="2" t="s">
        <v>1265</v>
      </c>
      <c r="D313" s="3" t="n">
        <v>1</v>
      </c>
      <c r="E313" s="5" t="s">
        <v>94</v>
      </c>
      <c r="F313" s="5" t="s">
        <v>95</v>
      </c>
      <c r="G313" s="5" t="s">
        <v>96</v>
      </c>
      <c r="H313" s="36" t="n">
        <v>42306</v>
      </c>
      <c r="I313" s="6" t="n">
        <v>0.379166666666667</v>
      </c>
      <c r="J313" s="6" t="n">
        <v>0.729166666666667</v>
      </c>
      <c r="K313" s="5" t="s">
        <v>175</v>
      </c>
      <c r="L313" s="5" t="s">
        <v>185</v>
      </c>
      <c r="M313" s="7" t="n">
        <v>3</v>
      </c>
      <c r="N313" s="5" t="s">
        <v>99</v>
      </c>
      <c r="O313" s="5" t="s">
        <v>99</v>
      </c>
      <c r="P313" s="35" t="s">
        <v>1047</v>
      </c>
      <c r="Q313" s="5" t="s">
        <v>291</v>
      </c>
      <c r="R313" s="5" t="s">
        <v>155</v>
      </c>
      <c r="S313" s="5" t="s">
        <v>200</v>
      </c>
      <c r="T313" s="5" t="s">
        <v>177</v>
      </c>
      <c r="U313" s="9" t="n">
        <v>21000000</v>
      </c>
      <c r="W313" s="5" t="s">
        <v>230</v>
      </c>
      <c r="X313" s="11" t="n">
        <v>42628</v>
      </c>
      <c r="Y313" s="5" t="n">
        <v>15</v>
      </c>
      <c r="Z313" s="35" t="n">
        <f aca="false">(Y313-AH313)-3</f>
        <v>9.3</v>
      </c>
      <c r="AA313" s="44" t="n">
        <v>42630</v>
      </c>
      <c r="AB313" s="8" t="n">
        <v>110</v>
      </c>
      <c r="AC313" s="8" t="s">
        <v>105</v>
      </c>
      <c r="AD313" s="8" t="n">
        <v>5.7</v>
      </c>
      <c r="AH313" s="8" t="n">
        <v>2.7</v>
      </c>
      <c r="AI313" s="8" t="n">
        <v>300</v>
      </c>
      <c r="AJ313" s="47" t="n">
        <v>42636</v>
      </c>
      <c r="AK313" s="8" t="s">
        <v>104</v>
      </c>
      <c r="AL313" s="8" t="n">
        <v>7</v>
      </c>
      <c r="AM313" s="8" t="n">
        <v>27</v>
      </c>
      <c r="AN313" s="8" t="n">
        <v>15</v>
      </c>
      <c r="AO313" s="47" t="n">
        <v>42647</v>
      </c>
      <c r="AP313" s="8" t="n">
        <v>12</v>
      </c>
      <c r="AQ313" s="8" t="s">
        <v>188</v>
      </c>
      <c r="AT313" s="7" t="s">
        <v>1266</v>
      </c>
      <c r="AU313" s="7" t="n">
        <v>157</v>
      </c>
      <c r="AV313" s="51" t="n">
        <f aca="false">(100 * 4)/AU313</f>
        <v>2.54777070063694</v>
      </c>
      <c r="AY313" s="7" t="n">
        <v>20210301</v>
      </c>
      <c r="AZ313" s="7" t="n">
        <v>20210316</v>
      </c>
      <c r="BA313" s="14" t="n">
        <v>68476084</v>
      </c>
      <c r="BB313" s="14" t="n">
        <v>64952763</v>
      </c>
      <c r="BC313" s="52" t="n">
        <f aca="false">BB313/BA313</f>
        <v>0.948546692594162</v>
      </c>
      <c r="BD313" s="8" t="str">
        <f aca="false">CONCATENATE("preprocessing/",A313, "/outputs/salmon_hg38_100/quant.sf")</f>
        <v>preprocessing/TMRC30079/outputs/salmon_hg38_100/quant.sf</v>
      </c>
      <c r="BI313" s="49" t="str">
        <f aca="false">CONCATENATE("preprocessing/", A313, "/outputs/02hisat2_hg38_100/hg38_100_sno_gene_gene_id.count.xz")</f>
        <v>preprocessing/TMRC30079/outputs/02hisat2_hg38_100/hg38_100_sno_gene_gene_id.count.xz</v>
      </c>
      <c r="BJ313" s="48" t="n">
        <v>60092985</v>
      </c>
      <c r="BK313" s="48" t="n">
        <v>2726239</v>
      </c>
      <c r="BL313" s="52" t="n">
        <f aca="false">(BK313+BJ313)/BB313</f>
        <v>0.967152452005775</v>
      </c>
      <c r="BO313" s="8" t="str">
        <f aca="false">CONCATENATE("preprocessing/", A313, "/outputs/03hisat2_lpanamensis_v36/sno_gene_gene_id.count.xz")</f>
        <v>preprocessing/TMRC30079/outputs/03hisat2_lpanamensis_v36/sno_gene_gene_id.count.xz</v>
      </c>
      <c r="BP313" s="68" t="n">
        <v>9176</v>
      </c>
      <c r="BQ313" s="68" t="n">
        <v>619</v>
      </c>
      <c r="BR313" s="54" t="n">
        <f aca="false">(BQ313+BP313)/BB313</f>
        <v>0.000150801898912291</v>
      </c>
      <c r="BS313" s="55" t="n">
        <f aca="false">(BQ313+BP313)/(BK313+BJ313)</f>
        <v>0.00015592360707926</v>
      </c>
      <c r="BV313" s="7" t="s">
        <v>1013</v>
      </c>
      <c r="BW313" s="7" t="s">
        <v>214</v>
      </c>
      <c r="BZ313" s="8" t="s">
        <v>258</v>
      </c>
      <c r="CG313" s="7" t="s">
        <v>1267</v>
      </c>
      <c r="CH313" s="7" t="n">
        <v>0</v>
      </c>
      <c r="CI313" s="7" t="n">
        <v>0</v>
      </c>
      <c r="CJ313" s="7" t="n">
        <v>124</v>
      </c>
      <c r="CK313" s="7" t="n">
        <v>0</v>
      </c>
      <c r="CL313" s="8" t="n">
        <f aca="false">SUM(CH313:CK313)</f>
        <v>124</v>
      </c>
      <c r="CM313" s="56" t="n">
        <f aca="false">+CL313/BP313</f>
        <v>0.0135135135135135</v>
      </c>
      <c r="CN313" s="7" t="s">
        <v>104</v>
      </c>
    </row>
    <row r="314" customFormat="false" ht="15.75" hidden="false" customHeight="false" outlineLevel="0" collapsed="false">
      <c r="A314" s="1" t="s">
        <v>1268</v>
      </c>
      <c r="B314" s="7" t="s">
        <v>1219</v>
      </c>
      <c r="C314" s="33" t="s">
        <v>1269</v>
      </c>
      <c r="D314" s="34" t="n">
        <v>1</v>
      </c>
      <c r="E314" s="35" t="s">
        <v>94</v>
      </c>
      <c r="F314" s="35" t="s">
        <v>265</v>
      </c>
      <c r="G314" s="35" t="s">
        <v>96</v>
      </c>
      <c r="H314" s="69" t="n">
        <v>42895</v>
      </c>
      <c r="J314" s="6" t="n">
        <v>0.5</v>
      </c>
      <c r="K314" s="7" t="s">
        <v>168</v>
      </c>
      <c r="L314" s="38" t="s">
        <v>185</v>
      </c>
      <c r="M314" s="39" t="n">
        <v>1</v>
      </c>
      <c r="N314" s="38" t="s">
        <v>715</v>
      </c>
      <c r="O314" s="70" t="s">
        <v>332</v>
      </c>
      <c r="P314" s="70" t="s">
        <v>99</v>
      </c>
      <c r="Q314" s="70" t="s">
        <v>240</v>
      </c>
      <c r="R314" s="40" t="s">
        <v>155</v>
      </c>
      <c r="S314" s="40" t="s">
        <v>169</v>
      </c>
      <c r="T314" s="40" t="s">
        <v>157</v>
      </c>
      <c r="U314" s="41"/>
      <c r="V314" s="42"/>
      <c r="W314" s="43" t="s">
        <v>230</v>
      </c>
      <c r="X314" s="71" t="n">
        <v>43027</v>
      </c>
      <c r="Y314" s="35" t="n">
        <v>30</v>
      </c>
      <c r="Z314" s="45" t="n">
        <f aca="false">(Y314-AH314)-3</f>
        <v>26.6</v>
      </c>
      <c r="AA314" s="36" t="n">
        <v>43028</v>
      </c>
      <c r="AB314" s="7" t="n">
        <v>805</v>
      </c>
      <c r="AC314" s="40" t="s">
        <v>104</v>
      </c>
      <c r="AD314" s="40" t="n">
        <v>8.4</v>
      </c>
      <c r="AE314" s="8" t="n">
        <v>991.94</v>
      </c>
      <c r="AF314" s="70" t="n">
        <v>1.93</v>
      </c>
      <c r="AG314" s="70" t="n">
        <v>2.36</v>
      </c>
      <c r="AH314" s="35" t="n">
        <v>0.4</v>
      </c>
      <c r="AI314" s="35" t="n">
        <v>300</v>
      </c>
      <c r="AJ314" s="73" t="n">
        <v>43083</v>
      </c>
      <c r="AK314" s="40" t="s">
        <v>104</v>
      </c>
      <c r="AL314" s="8" t="n">
        <v>3</v>
      </c>
      <c r="AM314" s="8" t="n">
        <v>28</v>
      </c>
      <c r="AN314" s="8" t="n">
        <v>15</v>
      </c>
      <c r="AO314" s="73" t="n">
        <v>43102</v>
      </c>
      <c r="AQ314" s="8" t="s">
        <v>241</v>
      </c>
      <c r="BA314" s="68" t="n">
        <v>28934672</v>
      </c>
      <c r="BB314" s="68" t="n">
        <v>26996340</v>
      </c>
      <c r="BD314" s="8" t="str">
        <f aca="false">CONCATENATE("preprocessing/",A314, "/outputs/salmon_hg38_100/quant.sf")</f>
        <v>preprocessing/TMRC30260/outputs/salmon_hg38_100/quant.sf</v>
      </c>
      <c r="BI314" s="49" t="str">
        <f aca="false">CONCATENATE("preprocessing/", A314, "/outputs/02hisat2_hg38_100/hg38_100_sno_gene_gene_id.count.xz")</f>
        <v>preprocessing/TMRC30260/outputs/02hisat2_hg38_100/hg38_100_sno_gene_gene_id.count.xz</v>
      </c>
      <c r="BJ314" s="68" t="n">
        <v>25195971</v>
      </c>
      <c r="BK314" s="68" t="n">
        <v>1069871</v>
      </c>
      <c r="BL314" s="52" t="n">
        <f aca="false">(BK314+BJ314)/BB314</f>
        <v>0.972940850500475</v>
      </c>
      <c r="BO314" s="8" t="str">
        <f aca="false">CONCATENATE("preprocessing/", A314, "/outputs/03hisat2_lpanamensis_v36/sno_gene_gene_id.count.xz")</f>
        <v>preprocessing/TMRC30260/outputs/03hisat2_lpanamensis_v36/sno_gene_gene_id.count.xz</v>
      </c>
      <c r="BP314" s="14" t="n">
        <v>534</v>
      </c>
      <c r="BQ314" s="14" t="n">
        <v>58</v>
      </c>
      <c r="BR314" s="54" t="n">
        <f aca="false">(BQ314+BP314)/BB314</f>
        <v>2.19288985099462E-005</v>
      </c>
      <c r="BV314" s="7" t="s">
        <v>1221</v>
      </c>
      <c r="BZ314" s="7" t="s">
        <v>258</v>
      </c>
      <c r="CG314" s="7" t="s">
        <v>1270</v>
      </c>
      <c r="CH314" s="7" t="n">
        <v>1</v>
      </c>
      <c r="CI314" s="7" t="n">
        <v>0</v>
      </c>
      <c r="CJ314" s="7" t="n">
        <v>11</v>
      </c>
      <c r="CK314" s="7" t="n">
        <v>0</v>
      </c>
    </row>
    <row r="315" customFormat="false" ht="15.75" hidden="false" customHeight="false" outlineLevel="0" collapsed="false">
      <c r="A315" s="1" t="s">
        <v>1271</v>
      </c>
      <c r="B315" s="2" t="s">
        <v>1212</v>
      </c>
      <c r="C315" s="2" t="s">
        <v>1272</v>
      </c>
      <c r="D315" s="3" t="n">
        <v>1</v>
      </c>
      <c r="E315" s="5" t="s">
        <v>94</v>
      </c>
      <c r="F315" s="35" t="s">
        <v>95</v>
      </c>
      <c r="G315" s="35" t="s">
        <v>96</v>
      </c>
      <c r="H315" s="69" t="n">
        <v>42851</v>
      </c>
      <c r="J315" s="6" t="n">
        <v>0.583333333333333</v>
      </c>
      <c r="K315" s="7" t="s">
        <v>154</v>
      </c>
      <c r="L315" s="8" t="s">
        <v>185</v>
      </c>
      <c r="M315" s="7" t="n">
        <v>3</v>
      </c>
      <c r="N315" s="5" t="s">
        <v>266</v>
      </c>
      <c r="O315" s="5" t="s">
        <v>99</v>
      </c>
      <c r="P315" s="5" t="s">
        <v>99</v>
      </c>
      <c r="Q315" s="5" t="s">
        <v>291</v>
      </c>
      <c r="R315" s="40" t="s">
        <v>155</v>
      </c>
      <c r="S315" s="40" t="s">
        <v>156</v>
      </c>
      <c r="T315" s="7" t="s">
        <v>157</v>
      </c>
      <c r="V315" s="42" t="s">
        <v>159</v>
      </c>
      <c r="W315" s="43" t="s">
        <v>230</v>
      </c>
      <c r="AE315" s="8" t="n">
        <v>61</v>
      </c>
      <c r="AH315" s="8" t="n">
        <v>5</v>
      </c>
      <c r="AI315" s="8" t="n">
        <v>300</v>
      </c>
      <c r="AJ315" s="47"/>
      <c r="AL315" s="8" t="n">
        <v>12</v>
      </c>
      <c r="AM315" s="8" t="n">
        <v>28</v>
      </c>
      <c r="AN315" s="8" t="n">
        <v>15</v>
      </c>
      <c r="AO315" s="13" t="s">
        <v>305</v>
      </c>
      <c r="AP315" s="8" t="n">
        <f aca="false">AM315-AN315</f>
        <v>13</v>
      </c>
      <c r="AQ315" s="8" t="s">
        <v>306</v>
      </c>
      <c r="AX315" s="7" t="s">
        <v>307</v>
      </c>
      <c r="AY315" s="7" t="n">
        <v>20211001</v>
      </c>
      <c r="AZ315" s="7" t="n">
        <v>20211010</v>
      </c>
      <c r="BA315" s="68" t="n">
        <v>28221039</v>
      </c>
      <c r="BB315" s="68" t="n">
        <v>26761933</v>
      </c>
      <c r="BC315" s="52" t="n">
        <f aca="false">BB315/BA315</f>
        <v>0.948297226051812</v>
      </c>
      <c r="BD315" s="8" t="str">
        <f aca="false">CONCATENATE("preprocessing/",A315, "/outputs/salmon_hg38_100/quant.sf")</f>
        <v>preprocessing/TMRC30220/outputs/salmon_hg38_100/quant.sf</v>
      </c>
      <c r="BI315" s="49" t="str">
        <f aca="false">CONCATENATE("preprocessing/", A315, "/outputs/02hisat2_hg38_100/hg38_100_sno_gene_gene_id.count.xz")</f>
        <v>preprocessing/TMRC30220/outputs/02hisat2_hg38_100/hg38_100_sno_gene_gene_id.count.xz</v>
      </c>
      <c r="BJ315" s="68" t="n">
        <v>24976040</v>
      </c>
      <c r="BK315" s="68" t="n">
        <v>1062911</v>
      </c>
      <c r="BL315" s="52" t="n">
        <f aca="false">(BK315+BJ315)/BB315</f>
        <v>0.972984686868471</v>
      </c>
      <c r="BO315" s="8" t="str">
        <f aca="false">CONCATENATE("preprocessing/", A315, "/outputs/03hisat2_lpanamensis_v36/sno_gene_gene_id.count.xz")</f>
        <v>preprocessing/TMRC30220/outputs/03hisat2_lpanamensis_v36/sno_gene_gene_id.count.xz</v>
      </c>
      <c r="BP315" s="68" t="n">
        <v>72</v>
      </c>
      <c r="BQ315" s="14" t="n">
        <v>34</v>
      </c>
      <c r="BR315" s="54" t="n">
        <f aca="false">(BQ315+BP315)/BB315</f>
        <v>3.96084991319573E-006</v>
      </c>
      <c r="BS315" s="55" t="n">
        <f aca="false">(BQ315+BP315)/(BK315+BJ315)</f>
        <v>4.07082451209344E-006</v>
      </c>
      <c r="BV315" s="7" t="s">
        <v>1214</v>
      </c>
      <c r="BZ315" s="8" t="s">
        <v>258</v>
      </c>
      <c r="CG315" s="7" t="s">
        <v>308</v>
      </c>
      <c r="CH315" s="7" t="n">
        <v>0</v>
      </c>
      <c r="CI315" s="7" t="n">
        <v>0</v>
      </c>
      <c r="CJ315" s="7" t="n">
        <v>0</v>
      </c>
      <c r="CK315" s="7" t="n">
        <v>0</v>
      </c>
      <c r="CL315" s="8" t="n">
        <f aca="false">SUM(CH315:CK315)</f>
        <v>0</v>
      </c>
      <c r="CM315" s="56" t="n">
        <f aca="false">+CL315/BP315</f>
        <v>0</v>
      </c>
      <c r="CN315" s="7" t="s">
        <v>105</v>
      </c>
    </row>
    <row r="316" customFormat="false" ht="15.75" hidden="false" customHeight="false" outlineLevel="0" collapsed="false">
      <c r="A316" s="1" t="s">
        <v>1273</v>
      </c>
      <c r="B316" s="7" t="s">
        <v>1223</v>
      </c>
      <c r="C316" s="33" t="s">
        <v>1274</v>
      </c>
      <c r="D316" s="34" t="n">
        <v>1</v>
      </c>
      <c r="E316" s="35" t="s">
        <v>94</v>
      </c>
      <c r="F316" s="35" t="s">
        <v>265</v>
      </c>
      <c r="G316" s="35" t="s">
        <v>96</v>
      </c>
      <c r="H316" s="69" t="n">
        <v>42895</v>
      </c>
      <c r="I316" s="70"/>
      <c r="J316" s="6" t="n">
        <v>0.5</v>
      </c>
      <c r="K316" s="7" t="s">
        <v>168</v>
      </c>
      <c r="L316" s="38" t="s">
        <v>185</v>
      </c>
      <c r="M316" s="39" t="n">
        <v>1</v>
      </c>
      <c r="N316" s="38" t="s">
        <v>238</v>
      </c>
      <c r="O316" s="70" t="s">
        <v>332</v>
      </c>
      <c r="P316" s="70" t="s">
        <v>99</v>
      </c>
      <c r="Q316" s="70" t="s">
        <v>240</v>
      </c>
      <c r="R316" s="40" t="s">
        <v>155</v>
      </c>
      <c r="S316" s="40" t="s">
        <v>169</v>
      </c>
      <c r="T316" s="40" t="s">
        <v>157</v>
      </c>
      <c r="U316" s="70"/>
      <c r="V316" s="70"/>
      <c r="W316" s="43" t="s">
        <v>230</v>
      </c>
      <c r="X316" s="71" t="n">
        <v>43027</v>
      </c>
      <c r="Y316" s="35" t="n">
        <v>30</v>
      </c>
      <c r="Z316" s="45" t="n">
        <f aca="false">(Y316-AH316)-3</f>
        <v>26.6</v>
      </c>
      <c r="AA316" s="36" t="n">
        <v>43028</v>
      </c>
      <c r="AB316" s="70" t="n">
        <v>734</v>
      </c>
      <c r="AC316" s="40" t="s">
        <v>104</v>
      </c>
      <c r="AD316" s="70" t="n">
        <v>8.5</v>
      </c>
      <c r="AE316" s="70" t="n">
        <v>676.06</v>
      </c>
      <c r="AF316" s="70" t="n">
        <v>1.91</v>
      </c>
      <c r="AG316" s="70" t="n">
        <v>2.39</v>
      </c>
      <c r="AH316" s="70" t="n">
        <v>0.4</v>
      </c>
      <c r="AI316" s="35" t="n">
        <v>300</v>
      </c>
      <c r="AJ316" s="73" t="n">
        <v>43083</v>
      </c>
      <c r="AK316" s="70" t="s">
        <v>104</v>
      </c>
      <c r="AL316" s="70" t="n">
        <v>5</v>
      </c>
      <c r="AM316" s="8" t="n">
        <v>28</v>
      </c>
      <c r="AN316" s="8" t="n">
        <v>15</v>
      </c>
      <c r="AO316" s="73" t="n">
        <v>43102</v>
      </c>
      <c r="AP316" s="70"/>
      <c r="AQ316" s="8" t="s">
        <v>241</v>
      </c>
      <c r="BA316" s="68" t="n">
        <v>19276639</v>
      </c>
      <c r="BB316" s="68" t="n">
        <v>18048839</v>
      </c>
      <c r="BD316" s="8" t="str">
        <f aca="false">CONCATENATE("preprocessing/",A316, "/outputs/salmon_hg38_100/quant.sf")</f>
        <v>preprocessing/TMRC30262/outputs/salmon_hg38_100/quant.sf</v>
      </c>
      <c r="BI316" s="49" t="str">
        <f aca="false">CONCATENATE("preprocessing/", A316, "/outputs/02hisat2_hg38_100/hg38_100_sno_gene_gene_id.count.xz")</f>
        <v>preprocessing/TMRC30262/outputs/02hisat2_hg38_100/hg38_100_sno_gene_gene_id.count.xz</v>
      </c>
      <c r="BJ316" s="68" t="n">
        <v>16798795</v>
      </c>
      <c r="BK316" s="68" t="n">
        <v>757958</v>
      </c>
      <c r="BL316" s="52" t="n">
        <f aca="false">(BK316+BJ316)/BB316</f>
        <v>0.972735864063057</v>
      </c>
      <c r="BO316" s="8" t="str">
        <f aca="false">CONCATENATE("preprocessing/", A316, "/outputs/03hisat2_lpanamensis_v36/sno_gene_gene_id.count.xz")</f>
        <v>preprocessing/TMRC30262/outputs/03hisat2_lpanamensis_v36/sno_gene_gene_id.count.xz</v>
      </c>
      <c r="BP316" s="68" t="n">
        <v>1572</v>
      </c>
      <c r="BQ316" s="14" t="n">
        <v>105</v>
      </c>
      <c r="BR316" s="54" t="n">
        <f aca="false">(BQ316+BP316)/BB316</f>
        <v>9.29145636458944E-005</v>
      </c>
      <c r="BV316" s="7" t="s">
        <v>1225</v>
      </c>
      <c r="BZ316" s="7" t="s">
        <v>258</v>
      </c>
      <c r="CG316" s="7" t="s">
        <v>1275</v>
      </c>
      <c r="CH316" s="7" t="n">
        <v>0</v>
      </c>
      <c r="CI316" s="7" t="n">
        <v>0</v>
      </c>
      <c r="CJ316" s="7" t="n">
        <v>32</v>
      </c>
      <c r="CK316" s="7" t="n">
        <v>0</v>
      </c>
    </row>
    <row r="317" customFormat="false" ht="15.75" hidden="false" customHeight="false" outlineLevel="0" collapsed="false">
      <c r="A317" s="1" t="s">
        <v>1276</v>
      </c>
      <c r="B317" s="7" t="s">
        <v>1219</v>
      </c>
      <c r="C317" s="33" t="s">
        <v>1277</v>
      </c>
      <c r="D317" s="34" t="n">
        <v>1</v>
      </c>
      <c r="E317" s="35" t="s">
        <v>94</v>
      </c>
      <c r="F317" s="35" t="s">
        <v>265</v>
      </c>
      <c r="G317" s="35" t="s">
        <v>96</v>
      </c>
      <c r="H317" s="69" t="n">
        <v>42895</v>
      </c>
      <c r="I317" s="70"/>
      <c r="J317" s="6" t="n">
        <v>0.5</v>
      </c>
      <c r="K317" s="7" t="s">
        <v>154</v>
      </c>
      <c r="L317" s="38" t="s">
        <v>185</v>
      </c>
      <c r="M317" s="39" t="n">
        <v>1</v>
      </c>
      <c r="N317" s="38" t="s">
        <v>715</v>
      </c>
      <c r="O317" s="70" t="s">
        <v>332</v>
      </c>
      <c r="P317" s="70" t="s">
        <v>99</v>
      </c>
      <c r="Q317" s="70" t="s">
        <v>240</v>
      </c>
      <c r="R317" s="40" t="s">
        <v>155</v>
      </c>
      <c r="S317" s="40" t="s">
        <v>156</v>
      </c>
      <c r="T317" s="40" t="s">
        <v>157</v>
      </c>
      <c r="U317" s="70"/>
      <c r="V317" s="70"/>
      <c r="W317" s="43" t="s">
        <v>230</v>
      </c>
      <c r="X317" s="71" t="n">
        <v>43027</v>
      </c>
      <c r="Y317" s="35" t="n">
        <v>30</v>
      </c>
      <c r="Z317" s="45" t="n">
        <f aca="false">(Y317-AH317)-3</f>
        <v>23.6</v>
      </c>
      <c r="AA317" s="36" t="n">
        <v>43028</v>
      </c>
      <c r="AB317" s="70" t="n">
        <v>89</v>
      </c>
      <c r="AC317" s="40" t="s">
        <v>104</v>
      </c>
      <c r="AD317" s="70" t="n">
        <v>7.6</v>
      </c>
      <c r="AE317" s="70" t="n">
        <v>80.95</v>
      </c>
      <c r="AF317" s="70" t="n">
        <v>1.75</v>
      </c>
      <c r="AG317" s="70" t="n">
        <v>1.87</v>
      </c>
      <c r="AH317" s="70" t="n">
        <v>3.4</v>
      </c>
      <c r="AI317" s="35" t="n">
        <v>300</v>
      </c>
      <c r="AJ317" s="73" t="n">
        <v>43083</v>
      </c>
      <c r="AK317" s="70" t="s">
        <v>104</v>
      </c>
      <c r="AL317" s="70" t="n">
        <v>4</v>
      </c>
      <c r="AM317" s="8" t="n">
        <v>28</v>
      </c>
      <c r="AN317" s="8" t="n">
        <v>15</v>
      </c>
      <c r="AO317" s="73" t="n">
        <v>43102</v>
      </c>
      <c r="AP317" s="70"/>
      <c r="AQ317" s="8" t="s">
        <v>241</v>
      </c>
      <c r="BA317" s="68" t="n">
        <v>41208526</v>
      </c>
      <c r="BB317" s="68" t="n">
        <v>38473643</v>
      </c>
      <c r="BD317" s="8" t="str">
        <f aca="false">CONCATENATE("preprocessing/",A317, "/outputs/salmon_hg38_100/quant.sf")</f>
        <v>preprocessing/TMRC30261/outputs/salmon_hg38_100/quant.sf</v>
      </c>
      <c r="BI317" s="49" t="str">
        <f aca="false">CONCATENATE("preprocessing/", A317, "/outputs/02hisat2_hg38_100/hg38_100_sno_gene_gene_id.count.xz")</f>
        <v>preprocessing/TMRC30261/outputs/02hisat2_hg38_100/hg38_100_sno_gene_gene_id.count.xz</v>
      </c>
      <c r="BJ317" s="68" t="n">
        <v>35999992</v>
      </c>
      <c r="BK317" s="68" t="n">
        <v>1427148</v>
      </c>
      <c r="BL317" s="52" t="n">
        <f aca="false">(BK317+BJ317)/BB317</f>
        <v>0.972799482492469</v>
      </c>
      <c r="BO317" s="8" t="str">
        <f aca="false">CONCATENATE("preprocessing/", A317, "/outputs/03hisat2_lpanamensis_v36/sno_gene_gene_id.count.xz")</f>
        <v>preprocessing/TMRC30261/outputs/03hisat2_lpanamensis_v36/sno_gene_gene_id.count.xz</v>
      </c>
      <c r="BP317" s="14" t="n">
        <v>914</v>
      </c>
      <c r="BQ317" s="14" t="n">
        <v>67</v>
      </c>
      <c r="BR317" s="54" t="n">
        <f aca="false">(BQ317+BP317)/BB317</f>
        <v>2.54979753282007E-005</v>
      </c>
      <c r="BV317" s="7" t="s">
        <v>1221</v>
      </c>
      <c r="BZ317" s="7" t="s">
        <v>258</v>
      </c>
      <c r="CG317" s="7" t="s">
        <v>1278</v>
      </c>
      <c r="CH317" s="7" t="n">
        <v>0</v>
      </c>
      <c r="CI317" s="7" t="n">
        <v>0</v>
      </c>
      <c r="CJ317" s="7" t="n">
        <v>22</v>
      </c>
      <c r="CK317" s="7" t="n">
        <v>0</v>
      </c>
    </row>
    <row r="318" customFormat="false" ht="15.75" hidden="false" customHeight="false" outlineLevel="0" collapsed="false">
      <c r="A318" s="108" t="s">
        <v>1279</v>
      </c>
      <c r="B318" s="2" t="s">
        <v>829</v>
      </c>
      <c r="C318" s="2" t="s">
        <v>1280</v>
      </c>
      <c r="D318" s="3" t="n">
        <v>1</v>
      </c>
      <c r="E318" s="5" t="s">
        <v>94</v>
      </c>
      <c r="F318" s="5" t="s">
        <v>95</v>
      </c>
      <c r="G318" s="5" t="s">
        <v>96</v>
      </c>
      <c r="H318" s="36" t="n">
        <v>42354</v>
      </c>
      <c r="I318" s="6" t="n">
        <v>0.218055555555556</v>
      </c>
      <c r="J318" s="6" t="n">
        <v>0.520833333333333</v>
      </c>
      <c r="K318" s="5" t="s">
        <v>175</v>
      </c>
      <c r="L318" s="5" t="s">
        <v>185</v>
      </c>
      <c r="M318" s="7" t="n">
        <v>1</v>
      </c>
      <c r="N318" s="5" t="s">
        <v>238</v>
      </c>
      <c r="O318" s="5" t="s">
        <v>240</v>
      </c>
      <c r="P318" s="5" t="s">
        <v>99</v>
      </c>
      <c r="Q318" s="5" t="s">
        <v>240</v>
      </c>
      <c r="R318" s="5" t="s">
        <v>155</v>
      </c>
      <c r="S318" s="5" t="s">
        <v>200</v>
      </c>
      <c r="T318" s="5" t="s">
        <v>177</v>
      </c>
      <c r="U318" s="9" t="n">
        <v>4500000</v>
      </c>
      <c r="W318" s="5" t="s">
        <v>230</v>
      </c>
      <c r="X318" s="11" t="n">
        <v>42628</v>
      </c>
      <c r="Y318" s="5" t="n">
        <v>13</v>
      </c>
      <c r="Z318" s="35" t="n">
        <f aca="false">(Y318-AH318)-3</f>
        <v>4.3</v>
      </c>
      <c r="AA318" s="44" t="n">
        <v>42640</v>
      </c>
      <c r="AB318" s="8" t="n">
        <v>53</v>
      </c>
      <c r="AC318" s="8" t="s">
        <v>104</v>
      </c>
      <c r="AD318" s="8" t="n">
        <v>9.1</v>
      </c>
      <c r="AH318" s="8" t="n">
        <v>5.7</v>
      </c>
      <c r="AI318" s="8" t="n">
        <v>300</v>
      </c>
      <c r="AJ318" s="47" t="n">
        <v>42663</v>
      </c>
      <c r="AK318" s="8" t="s">
        <v>104</v>
      </c>
      <c r="AL318" s="8" t="n">
        <v>27</v>
      </c>
      <c r="AM318" s="8" t="n">
        <v>27</v>
      </c>
      <c r="AN318" s="8" t="n">
        <v>15</v>
      </c>
      <c r="AO318" s="13" t="n">
        <v>42738</v>
      </c>
      <c r="AP318" s="8" t="n">
        <v>12</v>
      </c>
      <c r="AQ318" s="8" t="s">
        <v>188</v>
      </c>
      <c r="AT318" s="7" t="s">
        <v>1281</v>
      </c>
      <c r="AU318" s="7" t="n">
        <v>42.4</v>
      </c>
      <c r="AX318" s="7" t="s">
        <v>985</v>
      </c>
      <c r="AY318" s="7" t="n">
        <v>20210501</v>
      </c>
      <c r="AZ318" s="7" t="n">
        <v>20210527</v>
      </c>
      <c r="BA318" s="14" t="n">
        <v>47229746</v>
      </c>
      <c r="BB318" s="14" t="n">
        <v>42551763</v>
      </c>
      <c r="BC318" s="52" t="n">
        <f aca="false">BB318/BA318</f>
        <v>0.900952611517326</v>
      </c>
      <c r="BD318" s="8" t="str">
        <f aca="false">CONCATENATE("preprocessing/",A318, "/outputs/salmon_hg38_100/quant.sf")</f>
        <v>preprocessing/TMRC30135/outputs/salmon_hg38_100/quant.sf</v>
      </c>
      <c r="BI318" s="49" t="str">
        <f aca="false">CONCATENATE("preprocessing/", A318, "/outputs/02hisat2_hg38_100/hg38_100_sno_gene_gene_id.count.xz")</f>
        <v>preprocessing/TMRC30135/outputs/02hisat2_hg38_100/hg38_100_sno_gene_gene_id.count.xz</v>
      </c>
      <c r="BJ318" s="48" t="n">
        <v>39961863</v>
      </c>
      <c r="BK318" s="48" t="n">
        <v>1471297</v>
      </c>
      <c r="BL318" s="52" t="n">
        <f aca="false">(BK318+BJ318)/BB318</f>
        <v>0.973711947023206</v>
      </c>
      <c r="BO318" s="8" t="str">
        <f aca="false">CONCATENATE("preprocessing/", A318, "/outputs/03hisat2_lpanamensis_v36/sno_gene_gene_id.count.xz")</f>
        <v>preprocessing/TMRC30135/outputs/03hisat2_lpanamensis_v36/sno_gene_gene_id.count.xz</v>
      </c>
      <c r="BP318" s="68" t="n">
        <v>6377</v>
      </c>
      <c r="BQ318" s="68" t="n">
        <v>368</v>
      </c>
      <c r="BR318" s="54" t="n">
        <f aca="false">(BQ318+BP318)/BB318</f>
        <v>0.000158512821196151</v>
      </c>
      <c r="BS318" s="55" t="n">
        <f aca="false">(BQ318+BP318)/(BK318+BJ318)</f>
        <v>0.000162792314175409</v>
      </c>
      <c r="BV318" s="7" t="s">
        <v>831</v>
      </c>
      <c r="BW318" s="7" t="s">
        <v>163</v>
      </c>
      <c r="BZ318" s="8" t="s">
        <v>258</v>
      </c>
      <c r="CG318" s="7" t="s">
        <v>1282</v>
      </c>
      <c r="CH318" s="7" t="n">
        <v>0</v>
      </c>
      <c r="CI318" s="7" t="n">
        <v>0</v>
      </c>
      <c r="CJ318" s="7" t="n">
        <v>94</v>
      </c>
      <c r="CK318" s="7" t="n">
        <v>0</v>
      </c>
      <c r="CL318" s="8" t="n">
        <f aca="false">SUM(CH318:CK318)</f>
        <v>94</v>
      </c>
      <c r="CM318" s="56" t="n">
        <f aca="false">+CL318/BP318</f>
        <v>0.014740473576917</v>
      </c>
      <c r="CN318" s="7" t="s">
        <v>104</v>
      </c>
    </row>
    <row r="319" customFormat="false" ht="15.75" hidden="false" customHeight="false" outlineLevel="0" collapsed="false">
      <c r="A319" s="58" t="s">
        <v>1283</v>
      </c>
      <c r="B319" s="2" t="s">
        <v>829</v>
      </c>
      <c r="C319" s="2" t="s">
        <v>1284</v>
      </c>
      <c r="D319" s="3" t="n">
        <v>1</v>
      </c>
      <c r="E319" s="5" t="s">
        <v>94</v>
      </c>
      <c r="F319" s="5" t="s">
        <v>95</v>
      </c>
      <c r="G319" s="5" t="s">
        <v>96</v>
      </c>
      <c r="H319" s="36" t="n">
        <v>42377</v>
      </c>
      <c r="I319" s="6" t="n">
        <v>0.225</v>
      </c>
      <c r="J319" s="6" t="n">
        <v>0.520833333333333</v>
      </c>
      <c r="K319" s="5" t="s">
        <v>175</v>
      </c>
      <c r="L319" s="5" t="s">
        <v>185</v>
      </c>
      <c r="M319" s="7" t="n">
        <v>3</v>
      </c>
      <c r="N319" s="5" t="s">
        <v>238</v>
      </c>
      <c r="O319" s="5" t="s">
        <v>240</v>
      </c>
      <c r="P319" s="5" t="s">
        <v>99</v>
      </c>
      <c r="Q319" s="5" t="s">
        <v>240</v>
      </c>
      <c r="R319" s="5" t="s">
        <v>155</v>
      </c>
      <c r="S319" s="5" t="s">
        <v>200</v>
      </c>
      <c r="T319" s="5" t="s">
        <v>177</v>
      </c>
      <c r="U319" s="9" t="n">
        <v>15000000</v>
      </c>
      <c r="W319" s="5" t="s">
        <v>230</v>
      </c>
      <c r="AH319" s="8" t="n">
        <v>3.6</v>
      </c>
      <c r="AI319" s="8" t="n">
        <v>300</v>
      </c>
      <c r="AJ319" s="47"/>
      <c r="AL319" s="8" t="n">
        <v>4</v>
      </c>
      <c r="AM319" s="8" t="n">
        <v>28</v>
      </c>
      <c r="AN319" s="8" t="n">
        <v>15</v>
      </c>
      <c r="AO319" s="47" t="n">
        <v>42851</v>
      </c>
      <c r="AP319" s="8" t="n">
        <v>13</v>
      </c>
      <c r="AQ319" s="8" t="s">
        <v>188</v>
      </c>
      <c r="AX319" s="7" t="s">
        <v>292</v>
      </c>
      <c r="AY319" s="7" t="n">
        <v>20210601</v>
      </c>
      <c r="AZ319" s="7" t="n">
        <v>20210623</v>
      </c>
      <c r="BA319" s="14" t="n">
        <v>27410701</v>
      </c>
      <c r="BB319" s="14" t="n">
        <v>23439825</v>
      </c>
      <c r="BC319" s="52" t="n">
        <f aca="false">BB319/BA319</f>
        <v>0.855134095257177</v>
      </c>
      <c r="BD319" s="8" t="str">
        <f aca="false">CONCATENATE("preprocessing/",A319, "/outputs/salmon_hg38_100/quant.sf")</f>
        <v>preprocessing/TMRC30173/outputs/salmon_hg38_100/quant.sf</v>
      </c>
      <c r="BI319" s="49" t="str">
        <f aca="false">CONCATENATE("preprocessing/", A319, "/outputs/02hisat2_hg38_100/hg38_100_sno_gene_gene_id.count.xz")</f>
        <v>preprocessing/TMRC30173/outputs/02hisat2_hg38_100/hg38_100_sno_gene_gene_id.count.xz</v>
      </c>
      <c r="BJ319" s="75" t="n">
        <v>21109881</v>
      </c>
      <c r="BK319" s="75" t="n">
        <v>1173373</v>
      </c>
      <c r="BL319" s="52" t="n">
        <f aca="false">(BK319+BJ319)/BB319</f>
        <v>0.950657865406418</v>
      </c>
      <c r="BO319" s="8" t="str">
        <f aca="false">CONCATENATE("preprocessing/", A319, "/outputs/03hisat2_lpanamensis_v36/sno_gene_gene_id.count.xz")</f>
        <v>preprocessing/TMRC30173/outputs/03hisat2_lpanamensis_v36/sno_gene_gene_id.count.xz</v>
      </c>
      <c r="BP319" s="68" t="n">
        <v>1919</v>
      </c>
      <c r="BQ319" s="14" t="n">
        <v>99</v>
      </c>
      <c r="BR319" s="54" t="n">
        <f aca="false">(BQ319+BP319)/BB319</f>
        <v>8.60927929282749E-005</v>
      </c>
      <c r="BS319" s="55" t="n">
        <f aca="false">(BQ319+BP319)/(BK319+BJ319)</f>
        <v>9.05612797843618E-005</v>
      </c>
      <c r="BV319" s="7" t="s">
        <v>831</v>
      </c>
      <c r="BW319" s="7" t="s">
        <v>214</v>
      </c>
      <c r="BZ319" s="8" t="s">
        <v>258</v>
      </c>
      <c r="CG319" s="7" t="s">
        <v>1285</v>
      </c>
      <c r="CH319" s="7" t="n">
        <v>1</v>
      </c>
      <c r="CI319" s="7" t="n">
        <v>0</v>
      </c>
      <c r="CJ319" s="7" t="n">
        <v>33</v>
      </c>
      <c r="CK319" s="7" t="n">
        <v>0</v>
      </c>
      <c r="CL319" s="8" t="n">
        <f aca="false">SUM(CH319:CK319)</f>
        <v>34</v>
      </c>
      <c r="CM319" s="56" t="n">
        <f aca="false">+CL319/BP319</f>
        <v>0.0177175612298072</v>
      </c>
      <c r="CN319" s="7" t="s">
        <v>104</v>
      </c>
    </row>
    <row r="320" customFormat="false" ht="15.75" hidden="false" customHeight="false" outlineLevel="0" collapsed="false">
      <c r="A320" s="1" t="s">
        <v>1286</v>
      </c>
      <c r="B320" s="7" t="s">
        <v>1287</v>
      </c>
      <c r="C320" s="33" t="s">
        <v>1288</v>
      </c>
      <c r="D320" s="34" t="n">
        <v>1</v>
      </c>
      <c r="E320" s="35" t="s">
        <v>94</v>
      </c>
      <c r="F320" s="35" t="s">
        <v>265</v>
      </c>
      <c r="G320" s="35" t="s">
        <v>96</v>
      </c>
      <c r="H320" s="69" t="n">
        <v>42991</v>
      </c>
      <c r="I320" s="70"/>
      <c r="J320" s="6" t="n">
        <v>0.666666666666667</v>
      </c>
      <c r="K320" s="7" t="s">
        <v>168</v>
      </c>
      <c r="L320" s="38" t="s">
        <v>185</v>
      </c>
      <c r="M320" s="39" t="n">
        <v>1</v>
      </c>
      <c r="N320" s="38" t="s">
        <v>266</v>
      </c>
      <c r="O320" s="70" t="s">
        <v>99</v>
      </c>
      <c r="P320" s="70" t="s">
        <v>99</v>
      </c>
      <c r="Q320" s="70" t="s">
        <v>291</v>
      </c>
      <c r="R320" s="40" t="s">
        <v>155</v>
      </c>
      <c r="S320" s="40" t="s">
        <v>169</v>
      </c>
      <c r="T320" s="40" t="s">
        <v>157</v>
      </c>
      <c r="U320" s="111" t="n">
        <v>21400000</v>
      </c>
      <c r="V320" s="70"/>
      <c r="W320" s="43" t="s">
        <v>230</v>
      </c>
      <c r="X320" s="71" t="n">
        <v>43027</v>
      </c>
      <c r="Y320" s="35" t="n">
        <v>30</v>
      </c>
      <c r="Z320" s="45" t="n">
        <f aca="false">(Y320-AH320)-3</f>
        <v>26.5</v>
      </c>
      <c r="AA320" s="36" t="n">
        <v>43028</v>
      </c>
      <c r="AB320" s="70" t="n">
        <v>612</v>
      </c>
      <c r="AC320" s="40" t="s">
        <v>104</v>
      </c>
      <c r="AD320" s="70" t="n">
        <v>8.9</v>
      </c>
      <c r="AE320" s="70" t="n">
        <v>574.22</v>
      </c>
      <c r="AF320" s="70" t="n">
        <v>1.97</v>
      </c>
      <c r="AG320" s="70" t="n">
        <v>1.37</v>
      </c>
      <c r="AH320" s="70" t="n">
        <v>0.5</v>
      </c>
      <c r="AI320" s="35" t="n">
        <v>300</v>
      </c>
      <c r="AJ320" s="73" t="n">
        <v>43083</v>
      </c>
      <c r="AK320" s="70" t="s">
        <v>104</v>
      </c>
      <c r="AL320" s="70" t="n">
        <v>7</v>
      </c>
      <c r="AM320" s="8" t="n">
        <v>28</v>
      </c>
      <c r="AN320" s="8" t="n">
        <v>15</v>
      </c>
      <c r="AO320" s="73" t="n">
        <v>43102</v>
      </c>
      <c r="AP320" s="70"/>
      <c r="AQ320" s="70" t="s">
        <v>188</v>
      </c>
      <c r="BA320" s="68" t="n">
        <v>21862263</v>
      </c>
      <c r="BB320" s="68" t="n">
        <v>19806737</v>
      </c>
      <c r="BD320" s="8" t="str">
        <f aca="false">CONCATENATE("preprocessing/",A320, "/outputs/salmon_hg38_100/quant.sf")</f>
        <v>preprocessing/TMRC30264/outputs/salmon_hg38_100/quant.sf</v>
      </c>
      <c r="BI320" s="49" t="str">
        <f aca="false">CONCATENATE("preprocessing/", A320, "/outputs/02hisat2_hg38_100/hg38_100_sno_gene_gene_id.count.xz")</f>
        <v>preprocessing/TMRC30264/outputs/02hisat2_hg38_100/hg38_100_sno_gene_gene_id.count.xz</v>
      </c>
      <c r="BJ320" s="68" t="n">
        <v>18285285</v>
      </c>
      <c r="BK320" s="68" t="n">
        <v>880087</v>
      </c>
      <c r="BL320" s="52" t="n">
        <f aca="false">(BK320+BJ320)/BB320</f>
        <v>0.96761884605223</v>
      </c>
      <c r="BO320" s="8" t="str">
        <f aca="false">CONCATENATE("preprocessing/", A320, "/outputs/03hisat2_lpanamensis_v36/sno_gene_gene_id.count.xz")</f>
        <v>preprocessing/TMRC30264/outputs/03hisat2_lpanamensis_v36/sno_gene_gene_id.count.xz</v>
      </c>
      <c r="BP320" s="14" t="n">
        <v>710</v>
      </c>
      <c r="BQ320" s="14" t="n">
        <v>41</v>
      </c>
      <c r="BR320" s="54" t="n">
        <f aca="false">(BQ320+BP320)/BB320</f>
        <v>3.79163917812409E-005</v>
      </c>
      <c r="BV320" s="7" t="s">
        <v>1289</v>
      </c>
      <c r="BZ320" s="7" t="s">
        <v>258</v>
      </c>
      <c r="CG320" s="7" t="s">
        <v>1290</v>
      </c>
      <c r="CH320" s="7" t="n">
        <v>0</v>
      </c>
      <c r="CI320" s="7" t="n">
        <v>0</v>
      </c>
      <c r="CJ320" s="7" t="n">
        <v>8</v>
      </c>
      <c r="CK320" s="7" t="n">
        <v>0</v>
      </c>
    </row>
    <row r="321" customFormat="false" ht="15.75" hidden="false" customHeight="false" outlineLevel="0" collapsed="false">
      <c r="A321" s="1" t="s">
        <v>1291</v>
      </c>
      <c r="B321" s="7" t="s">
        <v>1223</v>
      </c>
      <c r="C321" s="33" t="s">
        <v>1292</v>
      </c>
      <c r="D321" s="34" t="n">
        <v>1</v>
      </c>
      <c r="E321" s="35" t="s">
        <v>94</v>
      </c>
      <c r="F321" s="35" t="s">
        <v>265</v>
      </c>
      <c r="G321" s="35" t="s">
        <v>96</v>
      </c>
      <c r="H321" s="69" t="n">
        <v>42895</v>
      </c>
      <c r="I321" s="70"/>
      <c r="J321" s="6" t="n">
        <v>0.5</v>
      </c>
      <c r="K321" s="7" t="s">
        <v>154</v>
      </c>
      <c r="L321" s="38" t="s">
        <v>185</v>
      </c>
      <c r="M321" s="39" t="n">
        <v>1</v>
      </c>
      <c r="N321" s="38" t="s">
        <v>238</v>
      </c>
      <c r="O321" s="70" t="s">
        <v>332</v>
      </c>
      <c r="P321" s="70" t="s">
        <v>99</v>
      </c>
      <c r="Q321" s="70" t="s">
        <v>240</v>
      </c>
      <c r="R321" s="40" t="s">
        <v>155</v>
      </c>
      <c r="S321" s="40" t="s">
        <v>156</v>
      </c>
      <c r="T321" s="40" t="s">
        <v>157</v>
      </c>
      <c r="U321" s="70"/>
      <c r="V321" s="70"/>
      <c r="W321" s="43" t="s">
        <v>230</v>
      </c>
      <c r="X321" s="71" t="n">
        <v>43027</v>
      </c>
      <c r="Y321" s="35" t="n">
        <v>30</v>
      </c>
      <c r="Z321" s="45" t="n">
        <f aca="false">(Y321-AH321)-3</f>
        <v>24.1</v>
      </c>
      <c r="AA321" s="36" t="n">
        <v>43028</v>
      </c>
      <c r="AB321" s="70" t="n">
        <v>103</v>
      </c>
      <c r="AC321" s="40" t="s">
        <v>104</v>
      </c>
      <c r="AD321" s="70" t="n">
        <v>6.9</v>
      </c>
      <c r="AE321" s="70" t="n">
        <v>145.17</v>
      </c>
      <c r="AF321" s="70" t="n">
        <v>1.75</v>
      </c>
      <c r="AG321" s="70" t="n">
        <v>1.39</v>
      </c>
      <c r="AH321" s="70" t="n">
        <v>2.9</v>
      </c>
      <c r="AI321" s="35" t="n">
        <v>300</v>
      </c>
      <c r="AJ321" s="73" t="n">
        <v>43083</v>
      </c>
      <c r="AK321" s="70" t="s">
        <v>104</v>
      </c>
      <c r="AL321" s="70" t="n">
        <v>6</v>
      </c>
      <c r="AM321" s="8" t="n">
        <v>28</v>
      </c>
      <c r="AN321" s="8" t="n">
        <v>15</v>
      </c>
      <c r="AO321" s="73" t="n">
        <v>43102</v>
      </c>
      <c r="AP321" s="70"/>
      <c r="AQ321" s="8" t="s">
        <v>241</v>
      </c>
      <c r="BA321" s="68" t="n">
        <v>41887019</v>
      </c>
      <c r="BB321" s="68" t="n">
        <v>39095276</v>
      </c>
      <c r="BD321" s="8" t="str">
        <f aca="false">CONCATENATE("preprocessing/",A321, "/outputs/salmon_hg38_100/quant.sf")</f>
        <v>preprocessing/TMRC30263/outputs/salmon_hg38_100/quant.sf</v>
      </c>
      <c r="BI321" s="49" t="str">
        <f aca="false">CONCATENATE("preprocessing/", A321, "/outputs/02hisat2_hg38_100/hg38_100_sno_gene_gene_id.count.xz")</f>
        <v>preprocessing/TMRC30263/outputs/02hisat2_hg38_100/hg38_100_sno_gene_gene_id.count.xz</v>
      </c>
      <c r="BJ321" s="68" t="n">
        <v>33169545</v>
      </c>
      <c r="BK321" s="68" t="n">
        <v>4740082</v>
      </c>
      <c r="BL321" s="52" t="n">
        <f aca="false">(BK321+BJ321)/BB321</f>
        <v>0.969672832083344</v>
      </c>
      <c r="BO321" s="8" t="str">
        <f aca="false">CONCATENATE("preprocessing/", A321, "/outputs/03hisat2_lpanamensis_v36/sno_gene_gene_id.count.xz")</f>
        <v>preprocessing/TMRC30263/outputs/03hisat2_lpanamensis_v36/sno_gene_gene_id.count.xz</v>
      </c>
      <c r="BP321" s="14" t="n">
        <v>4028</v>
      </c>
      <c r="BQ321" s="14" t="n">
        <v>75</v>
      </c>
      <c r="BR321" s="54" t="n">
        <f aca="false">(BQ321+BP321)/BB321</f>
        <v>0.000104948741121562</v>
      </c>
      <c r="BV321" s="7" t="s">
        <v>1225</v>
      </c>
      <c r="BZ321" s="7" t="s">
        <v>258</v>
      </c>
      <c r="CG321" s="7" t="s">
        <v>1293</v>
      </c>
      <c r="CH321" s="7" t="n">
        <v>0</v>
      </c>
      <c r="CI321" s="7" t="n">
        <v>0</v>
      </c>
      <c r="CJ321" s="7" t="n">
        <v>18</v>
      </c>
      <c r="CK321" s="7" t="n">
        <v>0</v>
      </c>
    </row>
    <row r="322" customFormat="false" ht="26.85" hidden="false" customHeight="false" outlineLevel="0" collapsed="false">
      <c r="A322" s="58" t="s">
        <v>1294</v>
      </c>
      <c r="B322" s="2" t="s">
        <v>842</v>
      </c>
      <c r="C322" s="2" t="s">
        <v>1295</v>
      </c>
      <c r="D322" s="3" t="n">
        <v>1</v>
      </c>
      <c r="E322" s="5" t="s">
        <v>94</v>
      </c>
      <c r="F322" s="5" t="s">
        <v>95</v>
      </c>
      <c r="G322" s="5" t="s">
        <v>96</v>
      </c>
      <c r="H322" s="36" t="n">
        <v>42377</v>
      </c>
      <c r="I322" s="6" t="n">
        <v>0.253472222222222</v>
      </c>
      <c r="J322" s="6" t="n">
        <v>0.520833333333333</v>
      </c>
      <c r="K322" s="5" t="s">
        <v>175</v>
      </c>
      <c r="L322" s="5" t="s">
        <v>185</v>
      </c>
      <c r="M322" s="7" t="n">
        <v>2</v>
      </c>
      <c r="N322" s="5" t="s">
        <v>715</v>
      </c>
      <c r="O322" s="5" t="s">
        <v>239</v>
      </c>
      <c r="P322" s="35" t="s">
        <v>1296</v>
      </c>
      <c r="Q322" s="5" t="s">
        <v>240</v>
      </c>
      <c r="R322" s="5" t="s">
        <v>155</v>
      </c>
      <c r="S322" s="5" t="s">
        <v>200</v>
      </c>
      <c r="T322" s="5" t="s">
        <v>177</v>
      </c>
      <c r="U322" s="9" t="n">
        <v>3000000</v>
      </c>
      <c r="W322" s="5" t="s">
        <v>230</v>
      </c>
      <c r="AE322" s="8" t="n">
        <v>26</v>
      </c>
      <c r="AH322" s="8" t="n">
        <v>12</v>
      </c>
      <c r="AI322" s="8" t="n">
        <v>300</v>
      </c>
      <c r="AJ322" s="47"/>
      <c r="AL322" s="8" t="n">
        <v>20</v>
      </c>
      <c r="AM322" s="8" t="n">
        <v>28</v>
      </c>
      <c r="AN322" s="8" t="n">
        <v>15</v>
      </c>
      <c r="AO322" s="13" t="n">
        <v>42970</v>
      </c>
      <c r="AP322" s="8" t="n">
        <v>13</v>
      </c>
      <c r="AQ322" s="8" t="s">
        <v>188</v>
      </c>
      <c r="AX322" s="7" t="s">
        <v>271</v>
      </c>
      <c r="AY322" s="7" t="n">
        <v>20211001</v>
      </c>
      <c r="AZ322" s="7" t="n">
        <v>20211015</v>
      </c>
      <c r="BA322" s="68" t="n">
        <v>33923941</v>
      </c>
      <c r="BB322" s="68" t="n">
        <v>32299880</v>
      </c>
      <c r="BD322" s="8" t="str">
        <f aca="false">CONCATENATE("preprocessing/",A322, "/outputs/salmon_hg38_100/quant.sf")</f>
        <v>preprocessing/TMRC30144/outputs/salmon_hg38_100/quant.sf</v>
      </c>
      <c r="BI322" s="49" t="str">
        <f aca="false">CONCATENATE("preprocessing/", A322, "/outputs/02hisat2_hg38_100/hg38_100_sno_gene_gene_id.count.xz")</f>
        <v>preprocessing/TMRC30144/outputs/02hisat2_hg38_100/hg38_100_sno_gene_gene_id.count.xz</v>
      </c>
      <c r="BJ322" s="68" t="n">
        <v>30207707</v>
      </c>
      <c r="BK322" s="68" t="n">
        <v>1428817</v>
      </c>
      <c r="BL322" s="52" t="n">
        <f aca="false">(BK322+BJ322)/BB322</f>
        <v>0.979462586238711</v>
      </c>
      <c r="BO322" s="8" t="str">
        <f aca="false">CONCATENATE("preprocessing/", A322, "/outputs/03hisat2_lpanamensis_v36/sno_gene_gene_id.count.xz")</f>
        <v>preprocessing/TMRC30144/outputs/03hisat2_lpanamensis_v36/sno_gene_gene_id.count.xz</v>
      </c>
      <c r="BP322" s="68" t="n">
        <v>311</v>
      </c>
      <c r="BQ322" s="14" t="n">
        <v>12</v>
      </c>
      <c r="BR322" s="54" t="n">
        <f aca="false">(BQ322+BP322)/BB322</f>
        <v>1.00000371518408E-005</v>
      </c>
      <c r="BS322" s="55" t="n">
        <f aca="false">(BQ322+BP322)/(BK322+BJ322)</f>
        <v>1.02097183622322E-005</v>
      </c>
      <c r="BV322" s="7" t="s">
        <v>845</v>
      </c>
      <c r="BW322" s="7" t="s">
        <v>214</v>
      </c>
      <c r="BZ322" s="8" t="s">
        <v>258</v>
      </c>
      <c r="CG322" s="7" t="s">
        <v>1297</v>
      </c>
      <c r="CH322" s="7" t="n">
        <v>0</v>
      </c>
      <c r="CI322" s="7" t="n">
        <v>0</v>
      </c>
      <c r="CJ322" s="7" t="n">
        <v>0</v>
      </c>
      <c r="CK322" s="7" t="n">
        <v>0</v>
      </c>
      <c r="CL322" s="8" t="n">
        <f aca="false">SUM(CH322:CK322)</f>
        <v>0</v>
      </c>
      <c r="CM322" s="56" t="n">
        <f aca="false">+CL322/BP322</f>
        <v>0</v>
      </c>
      <c r="CN322" s="7" t="s">
        <v>105</v>
      </c>
    </row>
    <row r="323" customFormat="false" ht="26.85" hidden="false" customHeight="false" outlineLevel="0" collapsed="false">
      <c r="A323" s="58" t="s">
        <v>1298</v>
      </c>
      <c r="B323" s="2" t="s">
        <v>842</v>
      </c>
      <c r="C323" s="2" t="s">
        <v>1299</v>
      </c>
      <c r="D323" s="3" t="n">
        <v>1</v>
      </c>
      <c r="E323" s="5" t="s">
        <v>94</v>
      </c>
      <c r="F323" s="5" t="s">
        <v>95</v>
      </c>
      <c r="G323" s="5" t="s">
        <v>96</v>
      </c>
      <c r="H323" s="36" t="n">
        <v>42390</v>
      </c>
      <c r="I323" s="6" t="n">
        <v>0.233333333333333</v>
      </c>
      <c r="J323" s="6" t="n">
        <v>0.5625</v>
      </c>
      <c r="K323" s="5" t="s">
        <v>175</v>
      </c>
      <c r="L323" s="5" t="s">
        <v>185</v>
      </c>
      <c r="M323" s="7" t="n">
        <v>3</v>
      </c>
      <c r="N323" s="5" t="s">
        <v>715</v>
      </c>
      <c r="O323" s="5" t="s">
        <v>239</v>
      </c>
      <c r="P323" s="35" t="s">
        <v>1296</v>
      </c>
      <c r="Q323" s="5" t="s">
        <v>240</v>
      </c>
      <c r="R323" s="5" t="s">
        <v>155</v>
      </c>
      <c r="S323" s="5" t="s">
        <v>200</v>
      </c>
      <c r="T323" s="5" t="s">
        <v>177</v>
      </c>
      <c r="U323" s="9" t="n">
        <v>5800000</v>
      </c>
      <c r="W323" s="5" t="s">
        <v>230</v>
      </c>
      <c r="AE323" s="8" t="n">
        <v>64</v>
      </c>
      <c r="AH323" s="8" t="n">
        <v>5</v>
      </c>
      <c r="AI323" s="8" t="n">
        <v>300</v>
      </c>
      <c r="AJ323" s="47"/>
      <c r="AL323" s="8" t="n">
        <v>23</v>
      </c>
      <c r="AM323" s="8" t="n">
        <v>28</v>
      </c>
      <c r="AN323" s="8" t="n">
        <v>15</v>
      </c>
      <c r="AO323" s="13" t="n">
        <v>42970</v>
      </c>
      <c r="AP323" s="8" t="n">
        <v>13</v>
      </c>
      <c r="AQ323" s="8" t="s">
        <v>188</v>
      </c>
      <c r="AX323" s="7" t="s">
        <v>271</v>
      </c>
      <c r="AY323" s="7" t="n">
        <v>20211001</v>
      </c>
      <c r="AZ323" s="7" t="n">
        <v>20211015</v>
      </c>
      <c r="BA323" s="68" t="n">
        <v>20512704</v>
      </c>
      <c r="BB323" s="68" t="n">
        <v>19664111</v>
      </c>
      <c r="BD323" s="8" t="str">
        <f aca="false">CONCATENATE("preprocessing/",A323, "/outputs/salmon_hg38_100/quant.sf")</f>
        <v>preprocessing/TMRC30147/outputs/salmon_hg38_100/quant.sf</v>
      </c>
      <c r="BI323" s="49" t="str">
        <f aca="false">CONCATENATE("preprocessing/", A323, "/outputs/02hisat2_hg38_100/hg38_100_sno_gene_gene_id.count.xz")</f>
        <v>preprocessing/TMRC30147/outputs/02hisat2_hg38_100/hg38_100_sno_gene_gene_id.count.xz</v>
      </c>
      <c r="BJ323" s="68" t="n">
        <v>18425312</v>
      </c>
      <c r="BK323" s="68" t="n">
        <v>874034</v>
      </c>
      <c r="BL323" s="52" t="n">
        <f aca="false">(BK323+BJ323)/BB323</f>
        <v>0.98145021659001</v>
      </c>
      <c r="BO323" s="8" t="str">
        <f aca="false">CONCATENATE("preprocessing/", A323, "/outputs/03hisat2_lpanamensis_v36/sno_gene_gene_id.count.xz")</f>
        <v>preprocessing/TMRC30147/outputs/03hisat2_lpanamensis_v36/sno_gene_gene_id.count.xz</v>
      </c>
      <c r="BP323" s="68" t="n">
        <v>169</v>
      </c>
      <c r="BQ323" s="68" t="n">
        <v>12</v>
      </c>
      <c r="BR323" s="54" t="n">
        <f aca="false">(BQ323+BP323)/BB323</f>
        <v>9.20458595865331E-006</v>
      </c>
      <c r="BS323" s="55" t="n">
        <f aca="false">(BQ323+BP323)/(BK323+BJ323)</f>
        <v>9.37855614381959E-006</v>
      </c>
      <c r="BV323" s="7" t="s">
        <v>845</v>
      </c>
      <c r="BW323" s="7" t="s">
        <v>214</v>
      </c>
      <c r="BZ323" s="8" t="s">
        <v>258</v>
      </c>
      <c r="CG323" s="7" t="s">
        <v>400</v>
      </c>
      <c r="CH323" s="7" t="n">
        <v>0</v>
      </c>
      <c r="CI323" s="7" t="n">
        <v>0</v>
      </c>
      <c r="CJ323" s="7" t="n">
        <v>0</v>
      </c>
      <c r="CK323" s="7" t="n">
        <v>0</v>
      </c>
      <c r="CL323" s="8" t="n">
        <f aca="false">SUM(CH323:CK323)</f>
        <v>0</v>
      </c>
      <c r="CM323" s="56" t="n">
        <f aca="false">+CL323/BP323</f>
        <v>0</v>
      </c>
      <c r="CN323" s="7" t="s">
        <v>105</v>
      </c>
    </row>
    <row r="324" customFormat="false" ht="15.75" hidden="false" customHeight="false" outlineLevel="0" collapsed="false">
      <c r="A324" s="1" t="s">
        <v>1300</v>
      </c>
      <c r="B324" s="7" t="s">
        <v>1287</v>
      </c>
      <c r="C324" s="33" t="s">
        <v>1301</v>
      </c>
      <c r="D324" s="34" t="n">
        <v>1</v>
      </c>
      <c r="E324" s="35" t="s">
        <v>94</v>
      </c>
      <c r="F324" s="35" t="s">
        <v>265</v>
      </c>
      <c r="G324" s="35" t="s">
        <v>96</v>
      </c>
      <c r="H324" s="69" t="n">
        <v>42991</v>
      </c>
      <c r="I324" s="70"/>
      <c r="J324" s="6" t="n">
        <v>0.666666666666667</v>
      </c>
      <c r="K324" s="7" t="s">
        <v>154</v>
      </c>
      <c r="L324" s="38" t="s">
        <v>185</v>
      </c>
      <c r="M324" s="39" t="n">
        <v>1</v>
      </c>
      <c r="N324" s="38" t="s">
        <v>266</v>
      </c>
      <c r="O324" s="70" t="s">
        <v>99</v>
      </c>
      <c r="P324" s="70" t="s">
        <v>99</v>
      </c>
      <c r="Q324" s="70" t="s">
        <v>291</v>
      </c>
      <c r="R324" s="40" t="s">
        <v>155</v>
      </c>
      <c r="S324" s="40" t="s">
        <v>156</v>
      </c>
      <c r="T324" s="40" t="s">
        <v>157</v>
      </c>
      <c r="U324" s="111" t="n">
        <v>51510000</v>
      </c>
      <c r="V324" s="70"/>
      <c r="W324" s="43" t="s">
        <v>230</v>
      </c>
      <c r="X324" s="71" t="n">
        <v>43027</v>
      </c>
      <c r="Y324" s="35" t="n">
        <v>30</v>
      </c>
      <c r="Z324" s="45" t="n">
        <f aca="false">(Y324-AH324)-3</f>
        <v>24.1</v>
      </c>
      <c r="AA324" s="36" t="n">
        <v>43028</v>
      </c>
      <c r="AB324" s="70" t="n">
        <v>102</v>
      </c>
      <c r="AC324" s="40" t="s">
        <v>104</v>
      </c>
      <c r="AD324" s="70" t="n">
        <v>7.7</v>
      </c>
      <c r="AE324" s="70" t="n">
        <v>79.19</v>
      </c>
      <c r="AF324" s="70" t="n">
        <v>1.9</v>
      </c>
      <c r="AG324" s="70" t="n">
        <v>1.81</v>
      </c>
      <c r="AH324" s="70" t="n">
        <v>2.9</v>
      </c>
      <c r="AI324" s="35" t="n">
        <v>300</v>
      </c>
      <c r="AJ324" s="73" t="n">
        <v>43083</v>
      </c>
      <c r="AK324" s="70" t="s">
        <v>104</v>
      </c>
      <c r="AL324" s="70" t="n">
        <v>8</v>
      </c>
      <c r="AM324" s="8" t="n">
        <v>28</v>
      </c>
      <c r="AN324" s="8" t="n">
        <v>15</v>
      </c>
      <c r="AO324" s="73" t="n">
        <v>43102</v>
      </c>
      <c r="AP324" s="70"/>
      <c r="AQ324" s="70" t="s">
        <v>188</v>
      </c>
      <c r="BA324" s="68" t="n">
        <v>18280915</v>
      </c>
      <c r="BB324" s="68" t="n">
        <v>16758806</v>
      </c>
      <c r="BD324" s="8" t="str">
        <f aca="false">CONCATENATE("preprocessing/",A324, "/outputs/salmon_hg38_100/quant.sf")</f>
        <v>preprocessing/TMRC30265/outputs/salmon_hg38_100/quant.sf</v>
      </c>
      <c r="BI324" s="49" t="str">
        <f aca="false">CONCATENATE("preprocessing/", A324, "/outputs/02hisat2_hg38_100/hg38_100_sno_gene_gene_id.count.xz")</f>
        <v>preprocessing/TMRC30265/outputs/02hisat2_hg38_100/hg38_100_sno_gene_gene_id.count.xz</v>
      </c>
      <c r="BJ324" s="68" t="n">
        <v>15437737</v>
      </c>
      <c r="BK324" s="68" t="n">
        <v>650879</v>
      </c>
      <c r="BL324" s="52" t="n">
        <f aca="false">(BK324+BJ324)/BB324</f>
        <v>0.960009680880607</v>
      </c>
      <c r="BO324" s="8" t="str">
        <f aca="false">CONCATENATE("preprocessing/", A324, "/outputs/03hisat2_lpanamensis_v36/sno_gene_gene_id.count.xz")</f>
        <v>preprocessing/TMRC30265/outputs/03hisat2_lpanamensis_v36/sno_gene_gene_id.count.xz</v>
      </c>
      <c r="BP324" s="14" t="n">
        <v>1049</v>
      </c>
      <c r="BQ324" s="14" t="n">
        <v>96</v>
      </c>
      <c r="BR324" s="54" t="n">
        <f aca="false">(BQ324+BP324)/BB324</f>
        <v>6.83222897860385E-005</v>
      </c>
      <c r="BV324" s="7" t="s">
        <v>1289</v>
      </c>
      <c r="BZ324" s="7" t="s">
        <v>258</v>
      </c>
      <c r="CG324" s="7" t="s">
        <v>1302</v>
      </c>
      <c r="CH324" s="7" t="n">
        <v>0</v>
      </c>
      <c r="CI324" s="7" t="n">
        <v>0</v>
      </c>
      <c r="CJ324" s="7" t="n">
        <v>34</v>
      </c>
      <c r="CK324" s="7" t="n">
        <v>0</v>
      </c>
    </row>
    <row r="325" customFormat="false" ht="15.75" hidden="false" customHeight="false" outlineLevel="0" collapsed="false">
      <c r="AJ325" s="47"/>
      <c r="AO325" s="73"/>
    </row>
    <row r="326" customFormat="false" ht="15.75" hidden="false" customHeight="false" outlineLevel="0" collapsed="false">
      <c r="AJ326" s="47"/>
      <c r="AO326" s="73"/>
    </row>
    <row r="327" customFormat="false" ht="15.75" hidden="false" customHeight="false" outlineLevel="0" collapsed="false">
      <c r="AJ327" s="47"/>
    </row>
    <row r="328" customFormat="false" ht="15.75" hidden="false" customHeight="false" outlineLevel="0" collapsed="false">
      <c r="AJ328" s="47"/>
    </row>
    <row r="329" customFormat="false" ht="15.75" hidden="false" customHeight="false" outlineLevel="0" collapsed="false">
      <c r="AJ329" s="47"/>
    </row>
    <row r="330" customFormat="false" ht="15.75" hidden="false" customHeight="false" outlineLevel="0" collapsed="false">
      <c r="AJ330" s="47"/>
    </row>
    <row r="331" customFormat="false" ht="15.75" hidden="false" customHeight="false" outlineLevel="0" collapsed="false">
      <c r="AJ331" s="47"/>
    </row>
    <row r="332" customFormat="false" ht="15.75" hidden="false" customHeight="false" outlineLevel="0" collapsed="false">
      <c r="AJ332" s="47"/>
    </row>
    <row r="333" customFormat="false" ht="15.75" hidden="false" customHeight="false" outlineLevel="0" collapsed="false">
      <c r="AJ333" s="47"/>
    </row>
    <row r="334" customFormat="false" ht="15.75" hidden="false" customHeight="false" outlineLevel="0" collapsed="false">
      <c r="AJ334" s="47"/>
    </row>
    <row r="335" customFormat="false" ht="15.75" hidden="false" customHeight="false" outlineLevel="0" collapsed="false">
      <c r="AJ335" s="47"/>
    </row>
    <row r="336" customFormat="false" ht="15.75" hidden="false" customHeight="false" outlineLevel="0" collapsed="false">
      <c r="AJ336" s="47"/>
    </row>
    <row r="337" customFormat="false" ht="15.75" hidden="false" customHeight="false" outlineLevel="0" collapsed="false">
      <c r="AJ337" s="47"/>
    </row>
    <row r="338" customFormat="false" ht="15.75" hidden="false" customHeight="false" outlineLevel="0" collapsed="false">
      <c r="AJ338" s="47"/>
    </row>
    <row r="339" customFormat="false" ht="15.75" hidden="false" customHeight="false" outlineLevel="0" collapsed="false">
      <c r="AJ339" s="47"/>
    </row>
    <row r="340" customFormat="false" ht="15.75" hidden="false" customHeight="false" outlineLevel="0" collapsed="false">
      <c r="AJ340" s="47"/>
    </row>
    <row r="341" customFormat="false" ht="15.75" hidden="false" customHeight="false" outlineLevel="0" collapsed="false">
      <c r="AJ341" s="47"/>
    </row>
    <row r="342" customFormat="false" ht="15.75" hidden="false" customHeight="false" outlineLevel="0" collapsed="false">
      <c r="AJ342" s="47"/>
    </row>
    <row r="343" customFormat="false" ht="15.75" hidden="false" customHeight="false" outlineLevel="0" collapsed="false">
      <c r="AJ343" s="47"/>
    </row>
    <row r="344" customFormat="false" ht="15.75" hidden="false" customHeight="false" outlineLevel="0" collapsed="false">
      <c r="AJ344" s="47"/>
    </row>
    <row r="345" customFormat="false" ht="15.75" hidden="false" customHeight="false" outlineLevel="0" collapsed="false">
      <c r="AJ345" s="47"/>
    </row>
    <row r="346" customFormat="false" ht="15.75" hidden="false" customHeight="false" outlineLevel="0" collapsed="false">
      <c r="AJ346" s="47"/>
    </row>
    <row r="347" customFormat="false" ht="15.75" hidden="false" customHeight="false" outlineLevel="0" collapsed="false">
      <c r="AJ347" s="47"/>
    </row>
    <row r="348" customFormat="false" ht="15.75" hidden="false" customHeight="false" outlineLevel="0" collapsed="false">
      <c r="AJ348" s="47"/>
    </row>
    <row r="349" customFormat="false" ht="15.75" hidden="false" customHeight="false" outlineLevel="0" collapsed="false">
      <c r="AJ349" s="47"/>
    </row>
    <row r="350" customFormat="false" ht="15.75" hidden="false" customHeight="false" outlineLevel="0" collapsed="false">
      <c r="AJ350" s="47"/>
    </row>
    <row r="351" customFormat="false" ht="15.75" hidden="false" customHeight="false" outlineLevel="0" collapsed="false">
      <c r="AJ351" s="47"/>
    </row>
    <row r="352" customFormat="false" ht="15.75" hidden="false" customHeight="false" outlineLevel="0" collapsed="false">
      <c r="AJ352" s="47"/>
    </row>
    <row r="353" customFormat="false" ht="15.75" hidden="false" customHeight="false" outlineLevel="0" collapsed="false">
      <c r="AJ353" s="47"/>
    </row>
    <row r="354" customFormat="false" ht="15.75" hidden="false" customHeight="false" outlineLevel="0" collapsed="false">
      <c r="AJ354" s="47"/>
    </row>
    <row r="355" customFormat="false" ht="15.75" hidden="false" customHeight="false" outlineLevel="0" collapsed="false">
      <c r="AJ355" s="47"/>
    </row>
    <row r="356" customFormat="false" ht="15.75" hidden="false" customHeight="false" outlineLevel="0" collapsed="false">
      <c r="AJ356" s="47"/>
    </row>
    <row r="357" customFormat="false" ht="15.75" hidden="false" customHeight="false" outlineLevel="0" collapsed="false">
      <c r="AJ357" s="47"/>
    </row>
    <row r="358" customFormat="false" ht="15.75" hidden="false" customHeight="false" outlineLevel="0" collapsed="false">
      <c r="AJ358" s="47"/>
    </row>
    <row r="359" customFormat="false" ht="15.75" hidden="false" customHeight="false" outlineLevel="0" collapsed="false">
      <c r="AJ359" s="47"/>
    </row>
    <row r="360" customFormat="false" ht="15.75" hidden="false" customHeight="false" outlineLevel="0" collapsed="false">
      <c r="AJ360" s="47"/>
    </row>
    <row r="361" customFormat="false" ht="15.75" hidden="false" customHeight="false" outlineLevel="0" collapsed="false">
      <c r="AJ361" s="47"/>
    </row>
    <row r="362" customFormat="false" ht="15.75" hidden="false" customHeight="false" outlineLevel="0" collapsed="false">
      <c r="AJ362" s="47"/>
    </row>
    <row r="363" customFormat="false" ht="15.75" hidden="false" customHeight="false" outlineLevel="0" collapsed="false">
      <c r="AJ363" s="47"/>
    </row>
    <row r="364" customFormat="false" ht="15.75" hidden="false" customHeight="false" outlineLevel="0" collapsed="false">
      <c r="AJ364" s="47"/>
    </row>
    <row r="365" customFormat="false" ht="15.75" hidden="false" customHeight="false" outlineLevel="0" collapsed="false">
      <c r="AJ365" s="47"/>
    </row>
    <row r="366" customFormat="false" ht="15.75" hidden="false" customHeight="false" outlineLevel="0" collapsed="false">
      <c r="AJ366" s="47"/>
    </row>
    <row r="367" customFormat="false" ht="15.75" hidden="false" customHeight="false" outlineLevel="0" collapsed="false">
      <c r="AJ367" s="47"/>
    </row>
    <row r="368" customFormat="false" ht="15.75" hidden="false" customHeight="false" outlineLevel="0" collapsed="false">
      <c r="AJ368" s="47"/>
    </row>
    <row r="369" customFormat="false" ht="15.75" hidden="false" customHeight="false" outlineLevel="0" collapsed="false">
      <c r="AJ369" s="47"/>
    </row>
    <row r="370" customFormat="false" ht="15.75" hidden="false" customHeight="false" outlineLevel="0" collapsed="false">
      <c r="AJ370" s="47"/>
    </row>
    <row r="371" customFormat="false" ht="15.75" hidden="false" customHeight="false" outlineLevel="0" collapsed="false">
      <c r="AJ371" s="47"/>
    </row>
    <row r="372" customFormat="false" ht="15.75" hidden="false" customHeight="false" outlineLevel="0" collapsed="false">
      <c r="AJ372" s="47"/>
    </row>
    <row r="373" customFormat="false" ht="15.75" hidden="false" customHeight="false" outlineLevel="0" collapsed="false">
      <c r="AJ373" s="47"/>
    </row>
    <row r="374" customFormat="false" ht="15.75" hidden="false" customHeight="false" outlineLevel="0" collapsed="false">
      <c r="AJ374" s="47"/>
    </row>
    <row r="375" customFormat="false" ht="15.75" hidden="false" customHeight="false" outlineLevel="0" collapsed="false">
      <c r="AJ375" s="47"/>
    </row>
    <row r="376" customFormat="false" ht="15.75" hidden="false" customHeight="false" outlineLevel="0" collapsed="false">
      <c r="AJ376" s="47"/>
    </row>
    <row r="377" customFormat="false" ht="15.75" hidden="false" customHeight="false" outlineLevel="0" collapsed="false">
      <c r="AJ377" s="47"/>
    </row>
    <row r="378" customFormat="false" ht="15.75" hidden="false" customHeight="false" outlineLevel="0" collapsed="false">
      <c r="AJ378" s="47"/>
    </row>
    <row r="379" customFormat="false" ht="15.75" hidden="false" customHeight="false" outlineLevel="0" collapsed="false">
      <c r="AJ379" s="47"/>
    </row>
    <row r="380" customFormat="false" ht="15.75" hidden="false" customHeight="false" outlineLevel="0" collapsed="false">
      <c r="AJ380" s="47"/>
    </row>
    <row r="381" customFormat="false" ht="15.75" hidden="false" customHeight="false" outlineLevel="0" collapsed="false">
      <c r="AJ381" s="47"/>
    </row>
    <row r="382" customFormat="false" ht="15.75" hidden="false" customHeight="false" outlineLevel="0" collapsed="false">
      <c r="AJ382" s="47"/>
    </row>
    <row r="383" customFormat="false" ht="15.75" hidden="false" customHeight="false" outlineLevel="0" collapsed="false">
      <c r="AJ383" s="47"/>
    </row>
    <row r="384" customFormat="false" ht="15.75" hidden="false" customHeight="false" outlineLevel="0" collapsed="false">
      <c r="AJ384" s="47"/>
    </row>
    <row r="385" customFormat="false" ht="15.75" hidden="false" customHeight="false" outlineLevel="0" collapsed="false">
      <c r="AJ385" s="47"/>
    </row>
    <row r="386" customFormat="false" ht="15.75" hidden="false" customHeight="false" outlineLevel="0" collapsed="false">
      <c r="AJ386" s="47"/>
    </row>
    <row r="387" customFormat="false" ht="15.75" hidden="false" customHeight="false" outlineLevel="0" collapsed="false">
      <c r="AJ387" s="47"/>
    </row>
    <row r="388" customFormat="false" ht="15.75" hidden="false" customHeight="false" outlineLevel="0" collapsed="false">
      <c r="AJ388" s="47"/>
    </row>
    <row r="389" customFormat="false" ht="15.75" hidden="false" customHeight="false" outlineLevel="0" collapsed="false">
      <c r="AJ389" s="47"/>
    </row>
    <row r="390" customFormat="false" ht="15.75" hidden="false" customHeight="false" outlineLevel="0" collapsed="false">
      <c r="AJ390" s="47"/>
    </row>
    <row r="391" customFormat="false" ht="15.75" hidden="false" customHeight="false" outlineLevel="0" collapsed="false">
      <c r="AJ391" s="47"/>
    </row>
    <row r="392" customFormat="false" ht="15.75" hidden="false" customHeight="false" outlineLevel="0" collapsed="false">
      <c r="AJ392" s="47"/>
    </row>
    <row r="393" customFormat="false" ht="15.75" hidden="false" customHeight="false" outlineLevel="0" collapsed="false">
      <c r="AJ393" s="47"/>
    </row>
    <row r="394" customFormat="false" ht="15.75" hidden="false" customHeight="false" outlineLevel="0" collapsed="false">
      <c r="AJ394" s="47"/>
    </row>
    <row r="395" customFormat="false" ht="15.75" hidden="false" customHeight="false" outlineLevel="0" collapsed="false">
      <c r="AJ395" s="47"/>
    </row>
    <row r="396" customFormat="false" ht="15.75" hidden="false" customHeight="false" outlineLevel="0" collapsed="false">
      <c r="AJ396" s="47"/>
    </row>
    <row r="397" customFormat="false" ht="15.75" hidden="false" customHeight="false" outlineLevel="0" collapsed="false">
      <c r="AJ397" s="47"/>
    </row>
    <row r="398" customFormat="false" ht="15.75" hidden="false" customHeight="false" outlineLevel="0" collapsed="false">
      <c r="AJ398" s="47"/>
    </row>
    <row r="399" customFormat="false" ht="15.75" hidden="false" customHeight="false" outlineLevel="0" collapsed="false">
      <c r="AJ399" s="47"/>
    </row>
    <row r="400" customFormat="false" ht="15.75" hidden="false" customHeight="false" outlineLevel="0" collapsed="false">
      <c r="AJ400" s="47"/>
    </row>
    <row r="401" customFormat="false" ht="15.75" hidden="false" customHeight="false" outlineLevel="0" collapsed="false">
      <c r="AJ401" s="47"/>
    </row>
    <row r="402" customFormat="false" ht="15.75" hidden="false" customHeight="false" outlineLevel="0" collapsed="false">
      <c r="AJ402" s="47"/>
    </row>
    <row r="403" customFormat="false" ht="15.75" hidden="false" customHeight="false" outlineLevel="0" collapsed="false">
      <c r="AJ403" s="47"/>
    </row>
    <row r="404" customFormat="false" ht="15.75" hidden="false" customHeight="false" outlineLevel="0" collapsed="false">
      <c r="AJ404" s="47"/>
    </row>
    <row r="405" customFormat="false" ht="15.75" hidden="false" customHeight="false" outlineLevel="0" collapsed="false">
      <c r="AJ405" s="47"/>
    </row>
    <row r="406" customFormat="false" ht="15.75" hidden="false" customHeight="false" outlineLevel="0" collapsed="false">
      <c r="AJ406" s="47"/>
    </row>
    <row r="407" customFormat="false" ht="15.75" hidden="false" customHeight="false" outlineLevel="0" collapsed="false">
      <c r="AJ407" s="47"/>
    </row>
    <row r="408" customFormat="false" ht="15.75" hidden="false" customHeight="false" outlineLevel="0" collapsed="false">
      <c r="AJ408" s="47"/>
    </row>
    <row r="409" customFormat="false" ht="15.75" hidden="false" customHeight="false" outlineLevel="0" collapsed="false">
      <c r="AJ409" s="47"/>
    </row>
    <row r="410" customFormat="false" ht="15.75" hidden="false" customHeight="false" outlineLevel="0" collapsed="false">
      <c r="AJ410" s="47"/>
    </row>
    <row r="411" customFormat="false" ht="15.75" hidden="false" customHeight="false" outlineLevel="0" collapsed="false">
      <c r="AJ411" s="47"/>
    </row>
    <row r="412" customFormat="false" ht="15.75" hidden="false" customHeight="false" outlineLevel="0" collapsed="false">
      <c r="AJ412" s="47"/>
    </row>
    <row r="413" customFormat="false" ht="15.75" hidden="false" customHeight="false" outlineLevel="0" collapsed="false">
      <c r="AJ413" s="47"/>
    </row>
    <row r="414" customFormat="false" ht="15.75" hidden="false" customHeight="false" outlineLevel="0" collapsed="false">
      <c r="AJ414" s="47"/>
    </row>
    <row r="415" customFormat="false" ht="15.75" hidden="false" customHeight="false" outlineLevel="0" collapsed="false">
      <c r="AJ415" s="47"/>
    </row>
    <row r="416" customFormat="false" ht="15.75" hidden="false" customHeight="false" outlineLevel="0" collapsed="false">
      <c r="AJ416" s="47"/>
    </row>
    <row r="417" customFormat="false" ht="15.75" hidden="false" customHeight="false" outlineLevel="0" collapsed="false">
      <c r="AJ417" s="47"/>
    </row>
    <row r="418" customFormat="false" ht="15.75" hidden="false" customHeight="false" outlineLevel="0" collapsed="false">
      <c r="AJ418" s="47"/>
    </row>
    <row r="419" customFormat="false" ht="15.75" hidden="false" customHeight="false" outlineLevel="0" collapsed="false">
      <c r="AJ419" s="47"/>
    </row>
    <row r="420" customFormat="false" ht="15.75" hidden="false" customHeight="false" outlineLevel="0" collapsed="false">
      <c r="AJ420" s="47"/>
    </row>
    <row r="421" customFormat="false" ht="15.75" hidden="false" customHeight="false" outlineLevel="0" collapsed="false">
      <c r="AJ421" s="47"/>
    </row>
    <row r="422" customFormat="false" ht="15.75" hidden="false" customHeight="false" outlineLevel="0" collapsed="false">
      <c r="AJ422" s="47"/>
    </row>
    <row r="423" customFormat="false" ht="15.75" hidden="false" customHeight="false" outlineLevel="0" collapsed="false">
      <c r="AJ423" s="47"/>
    </row>
    <row r="424" customFormat="false" ht="15.75" hidden="false" customHeight="false" outlineLevel="0" collapsed="false">
      <c r="AJ424" s="47"/>
    </row>
    <row r="425" customFormat="false" ht="15.75" hidden="false" customHeight="false" outlineLevel="0" collapsed="false">
      <c r="AJ425" s="47"/>
    </row>
    <row r="426" customFormat="false" ht="15.75" hidden="false" customHeight="false" outlineLevel="0" collapsed="false">
      <c r="AJ426" s="47"/>
    </row>
    <row r="427" customFormat="false" ht="15.75" hidden="false" customHeight="false" outlineLevel="0" collapsed="false">
      <c r="AJ427" s="47"/>
    </row>
    <row r="428" customFormat="false" ht="15.75" hidden="false" customHeight="false" outlineLevel="0" collapsed="false">
      <c r="AJ428" s="47"/>
    </row>
    <row r="429" customFormat="false" ht="15.75" hidden="false" customHeight="false" outlineLevel="0" collapsed="false">
      <c r="AJ429" s="47"/>
    </row>
    <row r="430" customFormat="false" ht="15.75" hidden="false" customHeight="false" outlineLevel="0" collapsed="false">
      <c r="AJ430" s="47"/>
    </row>
    <row r="431" customFormat="false" ht="15.75" hidden="false" customHeight="false" outlineLevel="0" collapsed="false">
      <c r="AJ431" s="47"/>
    </row>
    <row r="432" customFormat="false" ht="15.75" hidden="false" customHeight="false" outlineLevel="0" collapsed="false">
      <c r="AJ432" s="47"/>
    </row>
    <row r="433" customFormat="false" ht="15.75" hidden="false" customHeight="false" outlineLevel="0" collapsed="false">
      <c r="AJ433" s="47"/>
    </row>
    <row r="434" customFormat="false" ht="15.75" hidden="false" customHeight="false" outlineLevel="0" collapsed="false">
      <c r="AJ434" s="47"/>
    </row>
    <row r="1048508" customFormat="false" ht="15" hidden="false" customHeight="true" outlineLevel="0" collapsed="false"/>
    <row r="1048576" customFormat="false" ht="15" hidden="false" customHeight="true" outlineLevel="0" collapsed="false"/>
  </sheetData>
  <autoFilter ref="A1:CN324">
    <filterColumn colId="42">
      <filters>
        <filter val="Miltefosine"/>
      </filters>
    </filterColumn>
    <sortState ref="A2:CN324">
      <sortCondition ref="A2:A324" customList=""/>
    </sortState>
  </autoFilter>
  <conditionalFormatting sqref="AT16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5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9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6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5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9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6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5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9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6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6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6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5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6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3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3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0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0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0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3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7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7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8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9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9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9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5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4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4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4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4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4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4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4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4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4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3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3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3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37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8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8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1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8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73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17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03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0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1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70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87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14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7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7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67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68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59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06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33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00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66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55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7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0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6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8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83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4" sqref="BV56:BV57 BV59:BV136 BV151:BV257 BV285:BV324 C14"/>
    </sheetView>
  </sheetViews>
  <sheetFormatPr defaultColWidth="11.00390625" defaultRowHeight="12.75" zeroHeight="false" outlineLevelRow="0" outlineLevelCol="0"/>
  <cols>
    <col collapsed="false" customWidth="false" hidden="false" outlineLevel="0" max="1" min="1" style="112" width="11"/>
    <col collapsed="false" customWidth="true" hidden="false" outlineLevel="0" max="2" min="2" style="112" width="11.76"/>
    <col collapsed="false" customWidth="true" hidden="false" outlineLevel="0" max="3" min="3" style="112" width="49.76"/>
  </cols>
  <sheetData>
    <row r="1" customFormat="false" ht="12.75" hidden="false" customHeight="false" outlineLevel="0" collapsed="false">
      <c r="A1" s="113" t="s">
        <v>1303</v>
      </c>
      <c r="B1" s="113" t="s">
        <v>1304</v>
      </c>
    </row>
    <row r="2" customFormat="false" ht="12.75" hidden="false" customHeight="false" outlineLevel="0" collapsed="false">
      <c r="A2" s="112" t="n">
        <v>1044</v>
      </c>
      <c r="B2" s="112" t="n">
        <v>1</v>
      </c>
      <c r="C2" s="113" t="s">
        <v>1305</v>
      </c>
    </row>
    <row r="3" customFormat="false" ht="12.75" hidden="false" customHeight="false" outlineLevel="0" collapsed="false">
      <c r="A3" s="112" t="n">
        <v>2052</v>
      </c>
      <c r="B3" s="112" t="n">
        <v>3</v>
      </c>
      <c r="C3" s="113" t="s">
        <v>1306</v>
      </c>
    </row>
    <row r="4" customFormat="false" ht="12.75" hidden="false" customHeight="false" outlineLevel="0" collapsed="false">
      <c r="A4" s="112" t="n">
        <v>2050</v>
      </c>
      <c r="B4" s="112" t="n">
        <v>3</v>
      </c>
      <c r="C4" s="113" t="s">
        <v>1306</v>
      </c>
    </row>
    <row r="5" customFormat="false" ht="12.75" hidden="false" customHeight="false" outlineLevel="0" collapsed="false">
      <c r="A5" s="112" t="n">
        <v>1044</v>
      </c>
      <c r="B5" s="112" t="n">
        <v>3</v>
      </c>
      <c r="C5" s="113" t="s">
        <v>1306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4" sqref="BV56:BV57 BV59:BV136 BV151:BV257 BV285:BV324 B14"/>
    </sheetView>
  </sheetViews>
  <sheetFormatPr defaultColWidth="9.00390625" defaultRowHeight="12.75" zeroHeight="false" outlineLevelRow="0" outlineLevelCol="0"/>
  <cols>
    <col collapsed="false" customWidth="true" hidden="false" outlineLevel="0" max="1" min="1" style="114" width="16.12"/>
    <col collapsed="false" customWidth="true" hidden="false" outlineLevel="0" max="2" min="2" style="114" width="18"/>
    <col collapsed="false" customWidth="true" hidden="false" outlineLevel="0" max="3" min="3" style="114" width="14.25"/>
    <col collapsed="false" customWidth="false" hidden="false" outlineLevel="0" max="16384" min="4" style="114" width="9"/>
  </cols>
  <sheetData>
    <row r="1" customFormat="false" ht="12.75" hidden="false" customHeight="false" outlineLevel="0" collapsed="false">
      <c r="A1" s="115" t="s">
        <v>1307</v>
      </c>
      <c r="B1" s="115" t="s">
        <v>1308</v>
      </c>
      <c r="C1" s="114" t="s">
        <v>1308</v>
      </c>
    </row>
    <row r="2" customFormat="false" ht="12.75" hidden="false" customHeight="false" outlineLevel="0" collapsed="false">
      <c r="A2" s="114" t="n">
        <v>1</v>
      </c>
      <c r="B2" s="116" t="s">
        <v>1309</v>
      </c>
      <c r="C2" s="116" t="s">
        <v>1310</v>
      </c>
    </row>
    <row r="3" customFormat="false" ht="12.75" hidden="false" customHeight="false" outlineLevel="0" collapsed="false">
      <c r="A3" s="114" t="n">
        <v>2</v>
      </c>
      <c r="B3" s="116" t="s">
        <v>1311</v>
      </c>
      <c r="C3" s="116" t="s">
        <v>1312</v>
      </c>
    </row>
    <row r="4" customFormat="false" ht="12.75" hidden="false" customHeight="false" outlineLevel="0" collapsed="false">
      <c r="A4" s="114" t="n">
        <v>3</v>
      </c>
      <c r="B4" s="116" t="s">
        <v>1313</v>
      </c>
      <c r="C4" s="116" t="s">
        <v>1314</v>
      </c>
    </row>
    <row r="5" customFormat="false" ht="12.75" hidden="false" customHeight="false" outlineLevel="0" collapsed="false">
      <c r="A5" s="114" t="n">
        <v>4</v>
      </c>
      <c r="B5" s="116" t="s">
        <v>1315</v>
      </c>
      <c r="C5" s="116" t="s">
        <v>1316</v>
      </c>
    </row>
    <row r="6" customFormat="false" ht="12.75" hidden="false" customHeight="false" outlineLevel="0" collapsed="false">
      <c r="A6" s="114" t="n">
        <v>5</v>
      </c>
      <c r="B6" s="116" t="s">
        <v>1317</v>
      </c>
      <c r="C6" s="116" t="s">
        <v>1318</v>
      </c>
    </row>
    <row r="7" customFormat="false" ht="12.75" hidden="false" customHeight="false" outlineLevel="0" collapsed="false">
      <c r="A7" s="114" t="n">
        <v>6</v>
      </c>
      <c r="B7" s="116" t="s">
        <v>1319</v>
      </c>
      <c r="C7" s="116" t="s">
        <v>1320</v>
      </c>
    </row>
    <row r="8" customFormat="false" ht="12.75" hidden="false" customHeight="false" outlineLevel="0" collapsed="false">
      <c r="A8" s="114" t="n">
        <v>7</v>
      </c>
      <c r="B8" s="116" t="s">
        <v>1321</v>
      </c>
      <c r="C8" s="116" t="s">
        <v>1322</v>
      </c>
    </row>
    <row r="9" customFormat="false" ht="12.75" hidden="false" customHeight="false" outlineLevel="0" collapsed="false">
      <c r="A9" s="114" t="n">
        <v>8</v>
      </c>
      <c r="B9" s="116" t="s">
        <v>1323</v>
      </c>
      <c r="C9" s="116" t="s">
        <v>1324</v>
      </c>
    </row>
    <row r="10" customFormat="false" ht="12.75" hidden="false" customHeight="false" outlineLevel="0" collapsed="false">
      <c r="A10" s="114" t="n">
        <v>9</v>
      </c>
      <c r="B10" s="116" t="s">
        <v>1325</v>
      </c>
      <c r="C10" s="116" t="s">
        <v>1326</v>
      </c>
    </row>
    <row r="11" customFormat="false" ht="12.75" hidden="false" customHeight="false" outlineLevel="0" collapsed="false">
      <c r="A11" s="114" t="n">
        <v>10</v>
      </c>
      <c r="B11" s="116" t="s">
        <v>1327</v>
      </c>
      <c r="C11" s="116" t="s">
        <v>1328</v>
      </c>
    </row>
    <row r="12" customFormat="false" ht="12.75" hidden="false" customHeight="false" outlineLevel="0" collapsed="false">
      <c r="A12" s="114" t="n">
        <v>11</v>
      </c>
      <c r="B12" s="116" t="s">
        <v>1329</v>
      </c>
      <c r="C12" s="116" t="s">
        <v>1330</v>
      </c>
    </row>
    <row r="13" customFormat="false" ht="12.75" hidden="false" customHeight="false" outlineLevel="0" collapsed="false">
      <c r="A13" s="114" t="n">
        <v>12</v>
      </c>
      <c r="B13" s="116" t="s">
        <v>1331</v>
      </c>
      <c r="C13" s="116" t="s">
        <v>1332</v>
      </c>
    </row>
    <row r="14" customFormat="false" ht="12.75" hidden="false" customHeight="false" outlineLevel="0" collapsed="false">
      <c r="A14" s="114" t="n">
        <v>13</v>
      </c>
      <c r="B14" s="116" t="s">
        <v>1333</v>
      </c>
      <c r="C14" s="116" t="s">
        <v>1334</v>
      </c>
    </row>
    <row r="15" customFormat="false" ht="12.75" hidden="false" customHeight="false" outlineLevel="0" collapsed="false">
      <c r="A15" s="114" t="n">
        <v>14</v>
      </c>
      <c r="B15" s="116" t="s">
        <v>1335</v>
      </c>
      <c r="C15" s="116" t="s">
        <v>1336</v>
      </c>
    </row>
    <row r="16" customFormat="false" ht="12.75" hidden="false" customHeight="false" outlineLevel="0" collapsed="false">
      <c r="A16" s="114" t="n">
        <v>15</v>
      </c>
      <c r="B16" s="116" t="s">
        <v>1337</v>
      </c>
      <c r="C16" s="116" t="s">
        <v>1338</v>
      </c>
    </row>
    <row r="17" customFormat="false" ht="12.75" hidden="false" customHeight="false" outlineLevel="0" collapsed="false">
      <c r="A17" s="114" t="n">
        <v>16</v>
      </c>
      <c r="B17" s="116" t="s">
        <v>1339</v>
      </c>
      <c r="C17" s="116" t="s">
        <v>1340</v>
      </c>
    </row>
    <row r="18" customFormat="false" ht="12.75" hidden="false" customHeight="false" outlineLevel="0" collapsed="false">
      <c r="A18" s="114" t="n">
        <v>17</v>
      </c>
      <c r="B18" s="116" t="s">
        <v>1341</v>
      </c>
      <c r="C18" s="116" t="s">
        <v>1342</v>
      </c>
    </row>
    <row r="19" customFormat="false" ht="12.75" hidden="false" customHeight="false" outlineLevel="0" collapsed="false">
      <c r="A19" s="114" t="n">
        <v>18</v>
      </c>
      <c r="B19" s="116" t="s">
        <v>1343</v>
      </c>
      <c r="C19" s="116" t="s">
        <v>1344</v>
      </c>
    </row>
    <row r="20" customFormat="false" ht="12.75" hidden="false" customHeight="false" outlineLevel="0" collapsed="false">
      <c r="A20" s="114" t="n">
        <v>19</v>
      </c>
      <c r="B20" s="116" t="s">
        <v>1345</v>
      </c>
      <c r="C20" s="116" t="s">
        <v>1346</v>
      </c>
    </row>
    <row r="21" customFormat="false" ht="12.75" hidden="false" customHeight="false" outlineLevel="0" collapsed="false">
      <c r="A21" s="114" t="n">
        <v>20</v>
      </c>
      <c r="B21" s="116" t="s">
        <v>1347</v>
      </c>
      <c r="C21" s="116" t="s">
        <v>1348</v>
      </c>
    </row>
    <row r="22" customFormat="false" ht="12.75" hidden="false" customHeight="false" outlineLevel="0" collapsed="false">
      <c r="A22" s="114" t="n">
        <v>21</v>
      </c>
      <c r="B22" s="116" t="s">
        <v>1349</v>
      </c>
      <c r="C22" s="116" t="s">
        <v>1350</v>
      </c>
    </row>
    <row r="23" customFormat="false" ht="12.75" hidden="false" customHeight="false" outlineLevel="0" collapsed="false">
      <c r="A23" s="114" t="n">
        <v>22</v>
      </c>
      <c r="B23" s="116" t="s">
        <v>1351</v>
      </c>
      <c r="C23" s="116" t="s">
        <v>1352</v>
      </c>
    </row>
    <row r="24" customFormat="false" ht="12.75" hidden="false" customHeight="false" outlineLevel="0" collapsed="false">
      <c r="A24" s="114" t="n">
        <v>23</v>
      </c>
      <c r="B24" s="116" t="s">
        <v>1353</v>
      </c>
      <c r="C24" s="116" t="s">
        <v>1354</v>
      </c>
    </row>
    <row r="25" customFormat="false" ht="12.75" hidden="false" customHeight="false" outlineLevel="0" collapsed="false">
      <c r="A25" s="114" t="n">
        <v>24</v>
      </c>
      <c r="B25" s="116" t="s">
        <v>1355</v>
      </c>
      <c r="C25" s="116" t="s">
        <v>1356</v>
      </c>
    </row>
    <row r="26" customFormat="false" ht="14.15" hidden="false" customHeight="false" outlineLevel="0" collapsed="false">
      <c r="A26" s="114" t="n">
        <v>25</v>
      </c>
      <c r="B26" s="117" t="s">
        <v>1357</v>
      </c>
      <c r="C26" s="117" t="s">
        <v>1358</v>
      </c>
    </row>
    <row r="27" customFormat="false" ht="14.15" hidden="false" customHeight="false" outlineLevel="0" collapsed="false">
      <c r="A27" s="114" t="n">
        <v>26</v>
      </c>
      <c r="B27" s="117" t="s">
        <v>1359</v>
      </c>
      <c r="C27" s="117" t="s">
        <v>1360</v>
      </c>
    </row>
    <row r="28" customFormat="false" ht="14.15" hidden="false" customHeight="false" outlineLevel="0" collapsed="false">
      <c r="A28" s="114" t="n">
        <v>27</v>
      </c>
      <c r="B28" s="117" t="s">
        <v>1361</v>
      </c>
      <c r="C28" s="117" t="s">
        <v>1362</v>
      </c>
    </row>
    <row r="29" customFormat="false" ht="14.15" hidden="false" customHeight="false" outlineLevel="0" collapsed="false">
      <c r="A29" s="114" t="n">
        <v>28</v>
      </c>
      <c r="B29" s="117" t="s">
        <v>1363</v>
      </c>
      <c r="C29" s="117" t="s">
        <v>1364</v>
      </c>
    </row>
    <row r="30" customFormat="false" ht="14.15" hidden="false" customHeight="false" outlineLevel="0" collapsed="false">
      <c r="A30" s="114" t="n">
        <v>29</v>
      </c>
      <c r="B30" s="117" t="s">
        <v>1365</v>
      </c>
      <c r="C30" s="117" t="s">
        <v>1366</v>
      </c>
    </row>
    <row r="31" customFormat="false" ht="14.15" hidden="false" customHeight="false" outlineLevel="0" collapsed="false">
      <c r="A31" s="114" t="n">
        <v>30</v>
      </c>
      <c r="B31" s="117" t="s">
        <v>1367</v>
      </c>
      <c r="C31" s="117" t="s">
        <v>1368</v>
      </c>
    </row>
    <row r="32" customFormat="false" ht="14.15" hidden="false" customHeight="false" outlineLevel="0" collapsed="false">
      <c r="A32" s="114" t="n">
        <v>31</v>
      </c>
      <c r="B32" s="117" t="s">
        <v>1369</v>
      </c>
      <c r="C32" s="117" t="s">
        <v>1370</v>
      </c>
    </row>
    <row r="33" customFormat="false" ht="14.15" hidden="false" customHeight="false" outlineLevel="0" collapsed="false">
      <c r="A33" s="114" t="n">
        <v>32</v>
      </c>
      <c r="B33" s="117" t="s">
        <v>1371</v>
      </c>
      <c r="C33" s="117" t="s">
        <v>1372</v>
      </c>
    </row>
    <row r="34" customFormat="false" ht="14.15" hidden="false" customHeight="false" outlineLevel="0" collapsed="false">
      <c r="A34" s="114" t="n">
        <v>33</v>
      </c>
      <c r="B34" s="117" t="s">
        <v>1373</v>
      </c>
      <c r="C34" s="117" t="s">
        <v>1374</v>
      </c>
    </row>
    <row r="35" customFormat="false" ht="14.15" hidden="false" customHeight="false" outlineLevel="0" collapsed="false">
      <c r="A35" s="114" t="n">
        <v>34</v>
      </c>
      <c r="B35" s="117" t="s">
        <v>1375</v>
      </c>
      <c r="C35" s="117" t="s">
        <v>1376</v>
      </c>
    </row>
    <row r="36" customFormat="false" ht="14.15" hidden="false" customHeight="false" outlineLevel="0" collapsed="false">
      <c r="A36" s="114" t="n">
        <v>35</v>
      </c>
      <c r="B36" s="117" t="s">
        <v>1377</v>
      </c>
      <c r="C36" s="117" t="s">
        <v>1378</v>
      </c>
    </row>
    <row r="37" customFormat="false" ht="14.15" hidden="false" customHeight="false" outlineLevel="0" collapsed="false">
      <c r="A37" s="114" t="n">
        <v>36</v>
      </c>
      <c r="B37" s="117" t="s">
        <v>1379</v>
      </c>
      <c r="C37" s="117" t="s">
        <v>1380</v>
      </c>
    </row>
    <row r="38" customFormat="false" ht="14.15" hidden="false" customHeight="false" outlineLevel="0" collapsed="false">
      <c r="A38" s="114" t="n">
        <v>37</v>
      </c>
      <c r="B38" s="117" t="s">
        <v>1381</v>
      </c>
      <c r="C38" s="117" t="s">
        <v>1382</v>
      </c>
    </row>
    <row r="39" customFormat="false" ht="14.15" hidden="false" customHeight="false" outlineLevel="0" collapsed="false">
      <c r="A39" s="114" t="n">
        <v>38</v>
      </c>
      <c r="B39" s="117" t="s">
        <v>1383</v>
      </c>
      <c r="C39" s="117" t="s">
        <v>1384</v>
      </c>
    </row>
    <row r="40" customFormat="false" ht="14.15" hidden="false" customHeight="false" outlineLevel="0" collapsed="false">
      <c r="A40" s="114" t="n">
        <v>39</v>
      </c>
      <c r="B40" s="117" t="s">
        <v>1385</v>
      </c>
      <c r="C40" s="117" t="s">
        <v>1386</v>
      </c>
    </row>
    <row r="41" customFormat="false" ht="14.15" hidden="false" customHeight="false" outlineLevel="0" collapsed="false">
      <c r="A41" s="114" t="n">
        <v>40</v>
      </c>
      <c r="B41" s="117" t="s">
        <v>1387</v>
      </c>
      <c r="C41" s="117" t="s">
        <v>1388</v>
      </c>
    </row>
    <row r="42" customFormat="false" ht="14.15" hidden="false" customHeight="false" outlineLevel="0" collapsed="false">
      <c r="A42" s="114" t="n">
        <v>41</v>
      </c>
      <c r="B42" s="117" t="s">
        <v>1389</v>
      </c>
      <c r="C42" s="117" t="s">
        <v>1390</v>
      </c>
    </row>
    <row r="43" customFormat="false" ht="14.15" hidden="false" customHeight="false" outlineLevel="0" collapsed="false">
      <c r="A43" s="114" t="n">
        <v>42</v>
      </c>
      <c r="B43" s="117" t="s">
        <v>1391</v>
      </c>
      <c r="C43" s="117" t="s">
        <v>1392</v>
      </c>
    </row>
    <row r="44" customFormat="false" ht="14.15" hidden="false" customHeight="false" outlineLevel="0" collapsed="false">
      <c r="A44" s="114" t="n">
        <v>43</v>
      </c>
      <c r="B44" s="117" t="s">
        <v>1393</v>
      </c>
      <c r="C44" s="117" t="s">
        <v>1394</v>
      </c>
    </row>
    <row r="45" customFormat="false" ht="14.15" hidden="false" customHeight="false" outlineLevel="0" collapsed="false">
      <c r="A45" s="114" t="n">
        <v>44</v>
      </c>
      <c r="B45" s="117" t="s">
        <v>1395</v>
      </c>
      <c r="C45" s="117" t="s">
        <v>1396</v>
      </c>
    </row>
    <row r="46" customFormat="false" ht="14.15" hidden="false" customHeight="false" outlineLevel="0" collapsed="false">
      <c r="A46" s="114" t="n">
        <v>45</v>
      </c>
      <c r="B46" s="117" t="s">
        <v>1397</v>
      </c>
      <c r="C46" s="117" t="s">
        <v>1398</v>
      </c>
    </row>
    <row r="47" customFormat="false" ht="14.15" hidden="false" customHeight="false" outlineLevel="0" collapsed="false">
      <c r="A47" s="114" t="n">
        <v>46</v>
      </c>
      <c r="B47" s="117" t="s">
        <v>1399</v>
      </c>
      <c r="C47" s="117" t="s">
        <v>1400</v>
      </c>
    </row>
    <row r="48" customFormat="false" ht="14.15" hidden="false" customHeight="false" outlineLevel="0" collapsed="false">
      <c r="A48" s="114" t="n">
        <v>47</v>
      </c>
      <c r="B48" s="117" t="s">
        <v>1401</v>
      </c>
      <c r="C48" s="117" t="s">
        <v>1402</v>
      </c>
    </row>
    <row r="49" customFormat="false" ht="14.15" hidden="false" customHeight="false" outlineLevel="0" collapsed="false">
      <c r="A49" s="114" t="n">
        <v>48</v>
      </c>
      <c r="B49" s="117" t="s">
        <v>1403</v>
      </c>
      <c r="C49" s="117" t="s">
        <v>1404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4" sqref="BV56:BV57 BV59:BV136 BV151:BV257 BV285:BV324 L7"/>
    </sheetView>
  </sheetViews>
  <sheetFormatPr defaultColWidth="9.00390625" defaultRowHeight="12.75" zeroHeight="false" outlineLevelRow="0" outlineLevelCol="0"/>
  <sheetData>
    <row r="1" customFormat="false" ht="12.75" hidden="false" customHeight="false" outlineLevel="0" collapsed="false">
      <c r="A1" s="0" t="n">
        <v>1</v>
      </c>
      <c r="B1" s="0" t="n">
        <v>1</v>
      </c>
      <c r="C1" s="0" t="n">
        <v>1</v>
      </c>
      <c r="D1" s="0" t="n">
        <v>1</v>
      </c>
      <c r="E1" s="0" t="n">
        <v>1</v>
      </c>
      <c r="F1" s="0" t="n">
        <v>1</v>
      </c>
      <c r="G1" s="0" t="n">
        <v>1</v>
      </c>
      <c r="H1" s="0" t="n">
        <v>1</v>
      </c>
      <c r="I1" s="0" t="n">
        <v>1</v>
      </c>
      <c r="J1" s="0" t="n">
        <v>1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</row>
    <row r="3" customFormat="false" ht="12.75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</row>
    <row r="4" customFormat="false" ht="12.75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</row>
    <row r="5" customFormat="false" ht="12.75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</row>
    <row r="6" customFormat="false" ht="12.75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</row>
    <row r="7" customFormat="false" ht="12.75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</row>
    <row r="8" customFormat="false" ht="12.75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2012-04-09T18:21:34Z</dcterms:created>
  <dc:creator>Barbara Burleigh</dc:creator>
  <dc:description/>
  <dc:language>en-US</dc:language>
  <cp:lastModifiedBy>Ashton Belew</cp:lastModifiedBy>
  <dcterms:modified xsi:type="dcterms:W3CDTF">2024-11-15T16:22:44Z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